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<sst xmlns="http://schemas.openxmlformats.org/spreadsheetml/2006/main" count="660" uniqueCount="620">
  <si>
    <t>强转弱</t>
  </si>
  <si>
    <t>弱转强</t>
  </si>
  <si>
    <t>代码</t>
  </si>
  <si>
    <t>简称</t>
  </si>
  <si>
    <t>总市值</t>
  </si>
  <si>
    <t>全指金融</t>
  </si>
  <si>
    <t>170541.31亿</t>
  </si>
  <si>
    <t>低市盈率</t>
  </si>
  <si>
    <t>201117.56亿</t>
  </si>
  <si>
    <t>银行</t>
  </si>
  <si>
    <t>101390.34亿</t>
  </si>
  <si>
    <t>破净资产</t>
  </si>
  <si>
    <t>151470.83亿</t>
  </si>
  <si>
    <t>持续增长</t>
  </si>
  <si>
    <t>75178.30亿</t>
  </si>
  <si>
    <t>低市净率</t>
  </si>
  <si>
    <t>138112.81亿</t>
  </si>
  <si>
    <t>全指医药</t>
  </si>
  <si>
    <t>41515.73亿</t>
  </si>
  <si>
    <t>红利指数</t>
  </si>
  <si>
    <t>121660.75亿</t>
  </si>
  <si>
    <t>酿酒</t>
  </si>
  <si>
    <t>31320.42亿</t>
  </si>
  <si>
    <t>全指可选</t>
  </si>
  <si>
    <t>54894.21亿</t>
  </si>
  <si>
    <t>次新股</t>
  </si>
  <si>
    <t>25601.89亿</t>
  </si>
  <si>
    <t>白酒概念</t>
  </si>
  <si>
    <t>32095.17亿</t>
  </si>
  <si>
    <t>活跃股</t>
  </si>
  <si>
    <t>11740.71亿</t>
  </si>
  <si>
    <t>贵州板块</t>
  </si>
  <si>
    <t>22133.65亿</t>
  </si>
  <si>
    <t>日用化工</t>
  </si>
  <si>
    <t>1651.88亿</t>
  </si>
  <si>
    <t>医疗保健</t>
  </si>
  <si>
    <t>20168.59亿</t>
  </si>
  <si>
    <t>次新预增</t>
  </si>
  <si>
    <t>705.71亿</t>
  </si>
  <si>
    <t>仿制药</t>
  </si>
  <si>
    <t>16421.36亿</t>
  </si>
  <si>
    <t>深证Ｂ指</t>
  </si>
  <si>
    <t>428.86亿</t>
  </si>
  <si>
    <t>中小银行</t>
  </si>
  <si>
    <t>15855.18亿</t>
  </si>
  <si>
    <t>国证基建</t>
  </si>
  <si>
    <t>--</t>
  </si>
  <si>
    <t>重庆板块</t>
  </si>
  <si>
    <t>12407.31亿</t>
  </si>
  <si>
    <t>创医药</t>
  </si>
  <si>
    <t>含B股</t>
  </si>
  <si>
    <t>11604.76亿</t>
  </si>
  <si>
    <t>科创生物</t>
  </si>
  <si>
    <t>科创板次新</t>
  </si>
  <si>
    <t>11397.43亿</t>
  </si>
  <si>
    <t>山西板块</t>
  </si>
  <si>
    <t>8122.69亿</t>
  </si>
  <si>
    <t>猪肉</t>
  </si>
  <si>
    <t>7917.32亿</t>
  </si>
  <si>
    <t>仓储物流</t>
  </si>
  <si>
    <t>7515.29亿</t>
  </si>
  <si>
    <t>风险提示</t>
  </si>
  <si>
    <t>5744.41亿</t>
  </si>
  <si>
    <t>鸡肉</t>
  </si>
  <si>
    <t>3044.78亿</t>
  </si>
  <si>
    <t>Ｂ股指数</t>
  </si>
  <si>
    <t>694.97亿</t>
  </si>
  <si>
    <t>公共交通</t>
  </si>
  <si>
    <t>380.38亿</t>
  </si>
  <si>
    <t>金融科技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</si>
  <si>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</si>
  <si>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</si>
  <si>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</si>
  <si>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</si>
  <si>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</si>
  <si>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</si>
  <si>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</si>
  <si>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</si>
  <si>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</si>
  <si>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</si>
  <si>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</si>
  <si>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</si>
  <si>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</si>
  <si>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</si>
  <si>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</si>
  <si>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</si>
  <si>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</si>
  <si>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</si>
  <si>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</si>
  <si>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</si>
  <si>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</si>
  <si>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180运输</t>
  </si>
  <si>
    <t>上证中盘</t>
  </si>
  <si>
    <t>180等权</t>
  </si>
  <si>
    <t>上证国企</t>
  </si>
  <si>
    <t>全指成长</t>
  </si>
  <si>
    <t>180分层</t>
  </si>
  <si>
    <t>上证F500</t>
  </si>
  <si>
    <t>380公用</t>
  </si>
  <si>
    <t>380波动</t>
  </si>
  <si>
    <t>180高贝</t>
  </si>
  <si>
    <t>科创综指</t>
  </si>
  <si>
    <t>科创价格</t>
  </si>
  <si>
    <t>科创成长</t>
  </si>
  <si>
    <t>科创新能</t>
  </si>
  <si>
    <t>小康指数</t>
  </si>
  <si>
    <t>中证红利</t>
  </si>
  <si>
    <t>内地运输</t>
  </si>
  <si>
    <t>中证农业</t>
  </si>
  <si>
    <t>基本600</t>
  </si>
  <si>
    <t>中证TMT</t>
  </si>
  <si>
    <t>创业200</t>
  </si>
  <si>
    <t>综企指数</t>
  </si>
  <si>
    <t>电子50</t>
  </si>
  <si>
    <t>物联网50</t>
  </si>
  <si>
    <t>新硬件</t>
  </si>
  <si>
    <t>国证算力</t>
  </si>
  <si>
    <t>国证价值</t>
  </si>
  <si>
    <t>绿色煤炭</t>
  </si>
  <si>
    <t>深证信息</t>
  </si>
  <si>
    <t>中创成长</t>
  </si>
  <si>
    <t>中创价值</t>
  </si>
  <si>
    <t>深100EW</t>
  </si>
  <si>
    <t>创业基础</t>
  </si>
  <si>
    <t>深证新兴</t>
  </si>
  <si>
    <t>100低波</t>
  </si>
  <si>
    <t>100绩效</t>
  </si>
  <si>
    <t>中创EW</t>
  </si>
  <si>
    <t>创业成长</t>
  </si>
  <si>
    <t>深红利50</t>
  </si>
  <si>
    <t>深成信息</t>
  </si>
  <si>
    <t>中关村60</t>
  </si>
  <si>
    <t>深证F120</t>
  </si>
  <si>
    <t>智能家居</t>
  </si>
  <si>
    <t>中证煤炭</t>
  </si>
  <si>
    <t>商业指数</t>
  </si>
  <si>
    <t>180基建</t>
  </si>
  <si>
    <t>300公用</t>
  </si>
  <si>
    <t>农林指数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</si>
  <si>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</si>
  <si>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</si>
  <si>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</si>
  <si>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</si>
  <si>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</si>
  <si>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</si>
  <si>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</si>
  <si>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中型综指</t>
  </si>
  <si>
    <t>沪公司债</t>
  </si>
  <si>
    <t>180资源</t>
  </si>
  <si>
    <t>上证能源</t>
  </si>
  <si>
    <t>上证材料</t>
  </si>
  <si>
    <t>上证工业</t>
  </si>
  <si>
    <t>上证电信</t>
  </si>
  <si>
    <t>上证小盘</t>
  </si>
  <si>
    <t>上证中小</t>
  </si>
  <si>
    <t>上证全指</t>
  </si>
  <si>
    <t>上证地企</t>
  </si>
  <si>
    <t>全R成长</t>
  </si>
  <si>
    <t>沪企债30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</si>
  <si>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</si>
  <si>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</si>
  <si>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</si>
  <si>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</si>
  <si>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</si>
  <si>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</si>
  <si>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</si>
  <si>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</si>
  <si>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</si>
  <si>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</si>
  <si>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</si>
  <si>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</si>
  <si>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</si>
  <si>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</si>
  <si>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</si>
  <si>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</si>
  <si>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</si>
  <si>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</si>
  <si>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</si>
  <si>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</si>
  <si>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</si>
  <si>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</si>
  <si>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</si>
  <si>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</si>
  <si>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</si>
  <si>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</si>
  <si>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</si>
  <si>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</si>
  <si>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</si>
  <si>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380基本</t>
  </si>
  <si>
    <t>上证100</t>
  </si>
  <si>
    <t>上证150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</si>
  <si>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</si>
  <si>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</si>
  <si>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</si>
  <si>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</si>
  <si>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</si>
  <si>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</si>
  <si>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</si>
  <si>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380红利</t>
  </si>
  <si>
    <t>上民红利</t>
  </si>
  <si>
    <t>沪股通</t>
  </si>
  <si>
    <t>沪新丝路</t>
  </si>
  <si>
    <t>沪中国造</t>
  </si>
  <si>
    <t>中证A500</t>
  </si>
  <si>
    <t>科创高装</t>
  </si>
  <si>
    <t>科创材料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</si>
  <si>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</si>
  <si>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</si>
  <si>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</si>
  <si>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</si>
  <si>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</si>
  <si>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</si>
  <si>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</si>
  <si>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</si>
  <si>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</si>
  <si>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煤炭指数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</si>
  <si>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</si>
  <si>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</si>
  <si>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</si>
  <si>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</si>
  <si>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</si>
  <si>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</si>
  <si>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</si>
  <si>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</si>
  <si>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500信息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</si>
  <si>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</si>
  <si>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</si>
  <si>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</si>
  <si>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</si>
  <si>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</si>
  <si>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</si>
  <si>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</si>
  <si>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</si>
  <si>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</si>
  <si>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</si>
  <si>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</si>
  <si>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</si>
  <si>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</si>
  <si>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</si>
  <si>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</si>
  <si>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</si>
  <si>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</si>
  <si>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</si>
  <si>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</si>
  <si>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</si>
  <si>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</si>
  <si>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</si>
  <si>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</si>
  <si>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</si>
  <si>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300等权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</si>
  <si>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</si>
  <si>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</si>
  <si>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</si>
  <si>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</si>
  <si>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</si>
  <si>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</si>
  <si>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</si>
  <si>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</si>
  <si>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</si>
  <si>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</si>
  <si>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</si>
  <si>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</si>
  <si>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</si>
  <si>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</si>
  <si>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</si>
  <si>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</si>
  <si>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</si>
  <si>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</si>
  <si>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</si>
  <si>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</si>
  <si>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</si>
  <si>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</si>
  <si>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</si>
  <si>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</si>
  <si>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</si>
  <si>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</si>
  <si>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</si>
  <si>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建筑指数</t>
  </si>
  <si>
    <t>公共指数</t>
  </si>
  <si>
    <t>创业数字</t>
  </si>
  <si>
    <t>专精特新</t>
  </si>
  <si>
    <t>深小巨人</t>
  </si>
  <si>
    <t>创质量</t>
  </si>
  <si>
    <t>深新基建</t>
  </si>
  <si>
    <t>长江100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</si>
  <si>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</si>
  <si>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</si>
  <si>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</si>
  <si>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</si>
  <si>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</si>
  <si>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</si>
  <si>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</si>
  <si>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</si>
  <si>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</si>
  <si>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</si>
  <si>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</si>
  <si>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</si>
  <si>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</si>
  <si>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</si>
  <si>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</si>
  <si>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</si>
  <si>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</si>
  <si>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</si>
  <si>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</si>
  <si>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</si>
  <si>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</si>
  <si>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</si>
  <si>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</si>
  <si>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</si>
  <si>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</si>
  <si>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</si>
  <si>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</si>
  <si>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</si>
  <si>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</si>
  <si>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</si>
  <si>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</si>
  <si>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</si>
  <si>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</si>
  <si>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</si>
  <si>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国证有色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</si>
  <si>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</si>
  <si>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</si>
  <si>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</si>
  <si>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</si>
  <si>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</si>
  <si>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</si>
  <si>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</si>
  <si>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</si>
  <si>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</si>
  <si>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</si>
  <si>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</si>
  <si>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</si>
  <si>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专利领先</t>
  </si>
  <si>
    <t>国证定增</t>
  </si>
  <si>
    <t>新丝路</t>
  </si>
  <si>
    <t>国证油气</t>
  </si>
  <si>
    <t>国证钢铁</t>
  </si>
  <si>
    <t>央视创新</t>
  </si>
  <si>
    <t>中小成长</t>
  </si>
  <si>
    <t>中小价值</t>
  </si>
  <si>
    <t>深证能源</t>
  </si>
  <si>
    <t>深证材料</t>
  </si>
  <si>
    <t>深证工业</t>
  </si>
  <si>
    <t>深证电信</t>
  </si>
  <si>
    <t>深证公用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</si>
  <si>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</si>
  <si>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</si>
  <si>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</si>
  <si>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</si>
  <si>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</si>
  <si>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</si>
  <si>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</si>
  <si>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</si>
  <si>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</si>
  <si>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</si>
  <si>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</si>
  <si>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中小新兴</t>
  </si>
  <si>
    <t>深证时钟</t>
  </si>
  <si>
    <t>深证GDP</t>
  </si>
  <si>
    <t>中小红利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</si>
  <si>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</si>
  <si>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</si>
  <si>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</si>
  <si>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</si>
  <si>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</si>
  <si>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</si>
  <si>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</si>
  <si>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</si>
  <si>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</si>
  <si>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</si>
  <si>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</si>
  <si>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</si>
  <si>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</si>
  <si>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</si>
  <si>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深成工业</t>
  </si>
  <si>
    <t>深成公用</t>
  </si>
  <si>
    <t>创业低波</t>
  </si>
  <si>
    <t>创业高贝</t>
  </si>
  <si>
    <t>深证节能</t>
  </si>
  <si>
    <t>深证创投</t>
  </si>
  <si>
    <t>优势成长</t>
  </si>
  <si>
    <t>深证F200</t>
  </si>
  <si>
    <t>深证上游</t>
  </si>
  <si>
    <t>深证中游</t>
  </si>
  <si>
    <t>500深市</t>
  </si>
  <si>
    <t>环境治理</t>
  </si>
  <si>
    <t>中证国安</t>
  </si>
  <si>
    <t>大农业</t>
  </si>
  <si>
    <t>中证 500</t>
  </si>
  <si>
    <t>军工指数</t>
  </si>
  <si>
    <t>中证军工</t>
  </si>
  <si>
    <t>中证国防</t>
  </si>
  <si>
    <t>国企改革</t>
  </si>
  <si>
    <t>一带一路</t>
  </si>
  <si>
    <t>CSWD并购</t>
  </si>
  <si>
    <t>基建工程</t>
  </si>
  <si>
    <t>化肥农药</t>
  </si>
  <si>
    <t>蓝色100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</si>
  <si>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</si>
  <si>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</si>
  <si>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</si>
  <si>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</si>
  <si>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</si>
  <si>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综合指数</t>
  </si>
  <si>
    <t>180金融</t>
  </si>
  <si>
    <t>上证金融</t>
  </si>
  <si>
    <t>消费80</t>
  </si>
  <si>
    <t>金融等权</t>
  </si>
  <si>
    <t>沪消费品</t>
  </si>
  <si>
    <t>消费50</t>
  </si>
  <si>
    <t>上证银行</t>
  </si>
  <si>
    <t>优势消费</t>
  </si>
  <si>
    <t>食品饮料</t>
  </si>
  <si>
    <t>细分食品</t>
  </si>
  <si>
    <t>300可选</t>
  </si>
  <si>
    <t>300金融</t>
  </si>
  <si>
    <t>基本面50</t>
  </si>
  <si>
    <t>中证消费</t>
  </si>
  <si>
    <t>中证金融</t>
  </si>
  <si>
    <t>内地消费</t>
  </si>
  <si>
    <t>800金融</t>
  </si>
  <si>
    <t>中证超大</t>
  </si>
  <si>
    <t>全指消费</t>
  </si>
  <si>
    <t>成份Ｂ指</t>
  </si>
  <si>
    <t>1000消费</t>
  </si>
  <si>
    <t>1000金融</t>
  </si>
  <si>
    <t>国证医药</t>
  </si>
  <si>
    <t>国证食品</t>
  </si>
  <si>
    <t>国证银行</t>
  </si>
  <si>
    <t>深证消费</t>
  </si>
  <si>
    <t>深证龙头</t>
  </si>
  <si>
    <t>深成消费</t>
  </si>
  <si>
    <t>300 金融</t>
  </si>
  <si>
    <t>中证银行</t>
  </si>
  <si>
    <t>中证酒</t>
  </si>
  <si>
    <t>中证白酒</t>
  </si>
  <si>
    <t>医疗健康</t>
  </si>
  <si>
    <t>【数据引擎：奇衡DK阿赖耶识系统】情绪值</t>
  </si>
  <si>
    <t>AG00</t>
  </si>
  <si>
    <t>白银连续</t>
  </si>
  <si>
    <t>RS00</t>
  </si>
  <si>
    <t>菜籽连续</t>
  </si>
  <si>
    <t>SC0000</t>
  </si>
  <si>
    <t>原油连续</t>
  </si>
  <si>
    <t>LH00</t>
  </si>
  <si>
    <t>生猪连续</t>
  </si>
  <si>
    <t>AU00</t>
  </si>
  <si>
    <t>黄金连续</t>
  </si>
  <si>
    <t>FU00</t>
  </si>
  <si>
    <t>燃油连续</t>
  </si>
  <si>
    <t>RU00</t>
  </si>
  <si>
    <t>橡胶连续</t>
  </si>
  <si>
    <t>SN00</t>
  </si>
  <si>
    <t>沪锡连续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</si>
  <si>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</si>
  <si>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</si>
  <si>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</si>
  <si>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</si>
  <si>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</si>
  <si>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</si>
  <si>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</si>
  <si>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</si>
  <si>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</si>
  <si>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</si>
  <si>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PG00</t>
  </si>
  <si>
    <t>液化气连续</t>
  </si>
  <si>
    <t>CF00</t>
  </si>
  <si>
    <t>棉花连续</t>
  </si>
  <si>
    <t>CY00</t>
  </si>
  <si>
    <t>棉纱连续</t>
  </si>
  <si>
    <t>UR00</t>
  </si>
  <si>
    <t>尿素连续</t>
  </si>
  <si>
    <t>IC00</t>
  </si>
  <si>
    <t>500股指连续</t>
  </si>
  <si>
    <t>IM00</t>
  </si>
  <si>
    <t>1000股指连续</t>
  </si>
  <si>
    <t>LU00</t>
  </si>
  <si>
    <t>低硫燃油连续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</si>
  <si>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</si>
  <si>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</si>
  <si>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</si>
  <si>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</si>
  <si>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</si>
  <si>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</si>
  <si>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</si>
  <si>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</si>
  <si>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</si>
  <si>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</si>
  <si>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</si>
  <si>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</si>
  <si>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</si>
  <si>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</si>
  <si>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</si>
  <si>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</si>
  <si>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</si>
  <si>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</si>
  <si>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</si>
  <si>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</si>
  <si>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</si>
  <si>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</si>
  <si>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</si>
  <si>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</si>
  <si>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</si>
  <si>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</si>
  <si>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</si>
  <si>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</si>
  <si>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</si>
  <si>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</si>
  <si>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</si>
  <si>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</si>
  <si>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</si>
  <si>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</si>
  <si>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</si>
  <si>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</si>
  <si>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</si>
  <si>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</si>
  <si>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</si>
  <si>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</si>
  <si>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</si>
  <si>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</si>
  <si>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</si>
  <si>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</si>
  <si>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</si>
  <si>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</si>
  <si>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BZ00</t>
  </si>
  <si>
    <t>纯苯连续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</si>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</sst>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2" sqref="E12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"000992"</f>
        <v>000992</v>
      </c>
      <c r="B3" s="37" t="s">
        <v>5</v>
      </c>
      <c r="C3" s="37" t="s">
        <v>6</v>
      </c>
      <c r="D3" s="37" t="str">
        <f>"880826"</f>
        <v>880826</v>
      </c>
      <c r="E3" s="37" t="s">
        <v>7</v>
      </c>
      <c r="F3" s="37" t="s">
        <v>8</v>
      </c>
    </row>
    <row r="4" ht="13.5" spans="1:6">
      <c r="A4" s="37" t="str">
        <f>"880471"</f>
        <v>880471</v>
      </c>
      <c r="B4" s="38" t="s">
        <v>9</v>
      </c>
      <c r="C4" s="37" t="s">
        <v>10</v>
      </c>
      <c r="D4" s="37" t="str">
        <f>"880846"</f>
        <v>880846</v>
      </c>
      <c r="E4" s="37" t="s">
        <v>11</v>
      </c>
      <c r="F4" s="37" t="s">
        <v>12</v>
      </c>
    </row>
    <row r="5" ht="13.5" spans="1:6">
      <c r="A5" s="37" t="str">
        <f>"880895"</f>
        <v>880895</v>
      </c>
      <c r="B5" s="37" t="s">
        <v>13</v>
      </c>
      <c r="C5" s="37" t="s">
        <v>14</v>
      </c>
      <c r="D5" s="37" t="str">
        <f>"880829"</f>
        <v>880829</v>
      </c>
      <c r="E5" s="37" t="s">
        <v>15</v>
      </c>
      <c r="F5" s="37" t="s">
        <v>16</v>
      </c>
    </row>
    <row r="6" ht="13.5" spans="1:6">
      <c r="A6" s="37" t="str">
        <f>"000991"</f>
        <v>000991</v>
      </c>
      <c r="B6" s="37" t="s">
        <v>17</v>
      </c>
      <c r="C6" s="37" t="s">
        <v>18</v>
      </c>
      <c r="D6" s="37" t="str">
        <f>"000015"</f>
        <v>000015</v>
      </c>
      <c r="E6" s="37" t="s">
        <v>19</v>
      </c>
      <c r="F6" s="37" t="s">
        <v>20</v>
      </c>
    </row>
    <row r="7" ht="13.5" spans="1:6">
      <c r="A7" s="37" t="str">
        <f>"880380"</f>
        <v>880380</v>
      </c>
      <c r="B7" s="38" t="s">
        <v>21</v>
      </c>
      <c r="C7" s="37" t="s">
        <v>22</v>
      </c>
      <c r="D7" s="37" t="str">
        <f>"000989"</f>
        <v>000989</v>
      </c>
      <c r="E7" s="37" t="s">
        <v>23</v>
      </c>
      <c r="F7" s="37" t="s">
        <v>24</v>
      </c>
    </row>
    <row r="8" ht="13.5" spans="1:6">
      <c r="A8" s="37" t="str">
        <f>"880529"</f>
        <v>880529</v>
      </c>
      <c r="B8" s="37" t="s">
        <v>25</v>
      </c>
      <c r="C8" s="37" t="s">
        <v>26</v>
      </c>
      <c r="D8" s="37" t="str">
        <f>"880564"</f>
        <v>880564</v>
      </c>
      <c r="E8" s="38" t="s">
        <v>27</v>
      </c>
      <c r="F8" s="37" t="s">
        <v>28</v>
      </c>
    </row>
    <row r="9" ht="13.5" spans="1:6">
      <c r="A9" s="37" t="str">
        <f>"880837"</f>
        <v>880837</v>
      </c>
      <c r="B9" s="37" t="s">
        <v>29</v>
      </c>
      <c r="C9" s="37" t="s">
        <v>30</v>
      </c>
      <c r="D9" s="37" t="str">
        <f>"880229"</f>
        <v>880229</v>
      </c>
      <c r="E9" s="37" t="s">
        <v>31</v>
      </c>
      <c r="F9" s="37" t="s">
        <v>32</v>
      </c>
    </row>
    <row r="10" ht="13.5" spans="1:6">
      <c r="A10" s="37" t="str">
        <f>"880355"</f>
        <v>880355</v>
      </c>
      <c r="B10" s="37" t="s">
        <v>33</v>
      </c>
      <c r="C10" s="37" t="s">
        <v>34</v>
      </c>
      <c r="D10" s="37" t="str">
        <f>"880398"</f>
        <v>880398</v>
      </c>
      <c r="E10" s="37" t="s">
        <v>35</v>
      </c>
      <c r="F10" s="37" t="s">
        <v>36</v>
      </c>
    </row>
    <row r="11" ht="13.5" spans="1:6">
      <c r="A11" s="37" t="str">
        <f>"880778"</f>
        <v>880778</v>
      </c>
      <c r="B11" s="37" t="s">
        <v>37</v>
      </c>
      <c r="C11" s="37" t="s">
        <v>38</v>
      </c>
      <c r="D11" s="37" t="str">
        <f>"880960"</f>
        <v>880960</v>
      </c>
      <c r="E11" s="37" t="s">
        <v>39</v>
      </c>
      <c r="F11" s="37" t="s">
        <v>40</v>
      </c>
    </row>
    <row r="12" ht="13.5" spans="1:6">
      <c r="A12" s="37" t="str">
        <f>"399108"</f>
        <v>399108</v>
      </c>
      <c r="B12" s="37" t="s">
        <v>41</v>
      </c>
      <c r="C12" s="37" t="s">
        <v>42</v>
      </c>
      <c r="D12" s="37" t="str">
        <f>"880875"</f>
        <v>880875</v>
      </c>
      <c r="E12" s="38" t="s">
        <v>43</v>
      </c>
      <c r="F12" s="37" t="s">
        <v>44</v>
      </c>
    </row>
    <row r="13" ht="13.5" spans="1:6">
      <c r="A13" s="37" t="str">
        <f>"399359"</f>
        <v>399359</v>
      </c>
      <c r="B13" s="37" t="s">
        <v>45</v>
      </c>
      <c r="C13" s="37" t="s">
        <v>46</v>
      </c>
      <c r="D13" s="37" t="str">
        <f>"880225"</f>
        <v>880225</v>
      </c>
      <c r="E13" s="37" t="s">
        <v>47</v>
      </c>
      <c r="F13" s="37" t="s">
        <v>48</v>
      </c>
    </row>
    <row r="14" ht="13.5" spans="1:6">
      <c r="A14" s="37" t="str">
        <f>"399275"</f>
        <v>399275</v>
      </c>
      <c r="B14" s="37" t="s">
        <v>49</v>
      </c>
      <c r="C14" s="37" t="s">
        <v>46</v>
      </c>
      <c r="D14" s="37" t="str">
        <f>"880502"</f>
        <v>880502</v>
      </c>
      <c r="E14" s="37" t="s">
        <v>50</v>
      </c>
      <c r="F14" s="37" t="s">
        <v>51</v>
      </c>
    </row>
    <row r="15" ht="13.5" spans="1:6">
      <c r="A15" s="37" t="str">
        <f>"000683"</f>
        <v>000683</v>
      </c>
      <c r="B15" s="37" t="s">
        <v>52</v>
      </c>
      <c r="C15" s="37" t="s">
        <v>46</v>
      </c>
      <c r="D15" s="37" t="str">
        <f>"880554"</f>
        <v>880554</v>
      </c>
      <c r="E15" s="37" t="s">
        <v>53</v>
      </c>
      <c r="F15" s="37" t="s">
        <v>54</v>
      </c>
    </row>
    <row r="16" ht="16.5" spans="1:6">
      <c r="A16" s="26"/>
      <c r="B16" s="26"/>
      <c r="C16" s="26"/>
      <c r="D16" s="37" t="str">
        <f>"880217"</f>
        <v>880217</v>
      </c>
      <c r="E16" s="37" t="s">
        <v>55</v>
      </c>
      <c r="F16" s="37" t="s">
        <v>56</v>
      </c>
    </row>
    <row r="17" ht="16.5" spans="1:6">
      <c r="A17" s="26"/>
      <c r="B17" s="26"/>
      <c r="C17" s="26"/>
      <c r="D17" s="37" t="str">
        <f>"880936"</f>
        <v>880936</v>
      </c>
      <c r="E17" s="37" t="s">
        <v>57</v>
      </c>
      <c r="F17" s="37" t="s">
        <v>58</v>
      </c>
    </row>
    <row r="18" ht="16.5" spans="1:6">
      <c r="A18" s="26"/>
      <c r="B18" s="26"/>
      <c r="C18" s="26"/>
      <c r="D18" s="37" t="str">
        <f>"880464"</f>
        <v>880464</v>
      </c>
      <c r="E18" s="37" t="s">
        <v>59</v>
      </c>
      <c r="F18" s="37" t="s">
        <v>60</v>
      </c>
    </row>
    <row r="19" ht="16.5" spans="1:6">
      <c r="A19" s="26"/>
      <c r="B19" s="26"/>
      <c r="C19" s="26"/>
      <c r="D19" s="37" t="str">
        <f>"880896"</f>
        <v>880896</v>
      </c>
      <c r="E19" s="37" t="s">
        <v>61</v>
      </c>
      <c r="F19" s="37" t="s">
        <v>62</v>
      </c>
    </row>
    <row r="20" ht="16.5" spans="1:6">
      <c r="A20" s="26"/>
      <c r="B20" s="26"/>
      <c r="C20" s="26"/>
      <c r="D20" s="37" t="str">
        <f>"880764"</f>
        <v>880764</v>
      </c>
      <c r="E20" s="37" t="s">
        <v>63</v>
      </c>
      <c r="F20" s="37" t="s">
        <v>64</v>
      </c>
    </row>
    <row r="21" ht="16.5" spans="1:6">
      <c r="A21" s="26"/>
      <c r="B21" s="26"/>
      <c r="C21" s="26"/>
      <c r="D21" s="37" t="str">
        <f>"000003"</f>
        <v>000003</v>
      </c>
      <c r="E21" s="37" t="s">
        <v>65</v>
      </c>
      <c r="F21" s="37" t="s">
        <v>66</v>
      </c>
    </row>
    <row r="22" ht="16.5" spans="1:6">
      <c r="A22" s="26"/>
      <c r="B22" s="26"/>
      <c r="C22" s="26"/>
      <c r="D22" s="37" t="str">
        <f>"880453"</f>
        <v>880453</v>
      </c>
      <c r="E22" s="37" t="s">
        <v>67</v>
      </c>
      <c r="F22" s="37" t="s">
        <v>68</v>
      </c>
    </row>
    <row r="23" ht="16.5" spans="1:6">
      <c r="A23" s="26"/>
      <c r="B23" s="26"/>
      <c r="C23" s="26"/>
      <c r="D23" s="37" t="str">
        <f>"399699"</f>
        <v>399699</v>
      </c>
      <c r="E23" s="37" t="s">
        <v>69</v>
      </c>
      <c r="F23" s="37" t="s">
        <v>46</v>
      </c>
    </row>
    <row r="24" ht="16.5" spans="1:6">
      <c r="A24" s="26"/>
      <c r="B24" s="26"/>
      <c r="C24" s="26"/>
      <c r="D24" s="37" t="str">
        <f>"000011"</f>
        <v>000011</v>
      </c>
      <c r="E24" s="37" t="s">
        <v>70</v>
      </c>
      <c r="F24" s="37" t="s">
        <v>46</v>
      </c>
    </row>
    <row r="25" ht="16.5" spans="1:6">
      <c r="A25" s="26"/>
      <c r="B25" s="26"/>
      <c r="C25" s="26"/>
      <c r="D25" s="37" t="str">
        <f>"999997"</f>
        <v>999997</v>
      </c>
      <c r="E25" s="37" t="s">
        <v>65</v>
      </c>
      <c r="F25" s="37" t="s">
        <v>46</v>
      </c>
    </row>
    <row r="26" ht="16.5" spans="1:6">
      <c r="A26" s="26"/>
      <c r="B26" s="26"/>
      <c r="C26" s="26"/>
      <c r="D26" s="39"/>
      <c r="E26" s="39"/>
      <c r="F26" s="39"/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39"/>
      <c r="E28" s="39"/>
      <c r="F28" s="39"/>
    </row>
    <row r="29" ht="16.5" spans="1:6">
      <c r="A29" s="26"/>
      <c r="B29" s="26"/>
      <c r="C29" s="26"/>
      <c r="D29" s="39"/>
      <c r="E29" s="39"/>
      <c r="F29" s="39"/>
    </row>
    <row r="30" ht="16.5" spans="1:6">
      <c r="A30" s="26"/>
      <c r="B30" s="26"/>
      <c r="C30" s="26"/>
      <c r="D30" s="39"/>
      <c r="E30" s="39"/>
      <c r="F30" s="39"/>
    </row>
    <row r="31" ht="16.5" spans="1:6">
      <c r="A31" s="26"/>
      <c r="B31" s="26"/>
      <c r="C31" s="26"/>
      <c r="D31" s="39"/>
      <c r="E31" s="39"/>
      <c r="F31" s="39"/>
    </row>
    <row r="32" ht="16.5" spans="1:6">
      <c r="A32" s="26"/>
      <c r="B32" s="26"/>
      <c r="C32" s="26"/>
      <c r="D32" s="39"/>
      <c r="E32" s="39"/>
      <c r="F32" s="39"/>
    </row>
    <row r="33" ht="16.5" spans="1:6">
      <c r="A33" s="26"/>
      <c r="B33" s="26"/>
      <c r="C33" s="26"/>
      <c r="D33" s="39"/>
      <c r="E33" s="39"/>
      <c r="F33" s="39"/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40"/>
      <c r="E39" s="40"/>
      <c r="F39" s="40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39"/>
      <c r="E43" s="39"/>
      <c r="F43" s="39"/>
    </row>
    <row r="44" ht="16.5" spans="1:6">
      <c r="A44" s="26"/>
      <c r="B44" s="26"/>
      <c r="C44" s="26"/>
      <c r="D44" s="39"/>
      <c r="E44" s="39"/>
      <c r="F44" s="39"/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60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3" t="s">
        <v>83</v>
      </c>
      <c r="L2" s="13" t="s">
        <v>84</v>
      </c>
      <c r="M2" s="13" t="s">
        <v>85</v>
      </c>
      <c r="N2" s="13" t="s">
        <v>86</v>
      </c>
      <c r="O2" s="13" t="s">
        <v>87</v>
      </c>
      <c r="P2" s="13" t="s">
        <v>88</v>
      </c>
      <c r="Q2" s="13" t="s">
        <v>89</v>
      </c>
      <c r="R2" s="13" t="s">
        <v>90</v>
      </c>
    </row>
    <row r="3" ht="16.5" spans="1:23">
      <c r="A3" s="18">
        <v>11</v>
      </c>
      <c r="B3" s="18" t="s">
        <v>70</v>
      </c>
      <c r="C3" s="18">
        <v>7085.891</v>
      </c>
      <c r="D3" s="18">
        <v>7207.466</v>
      </c>
      <c r="E3" s="18">
        <v>1</v>
      </c>
      <c r="F3" s="19">
        <v>0</v>
      </c>
      <c r="G3" s="19">
        <v>0</v>
      </c>
      <c r="H3" s="19">
        <v>1</v>
      </c>
      <c r="I3" s="19">
        <v>0.501</v>
      </c>
      <c r="J3" s="19">
        <v>2.179</v>
      </c>
      <c r="K3" s="23">
        <v>4</v>
      </c>
      <c r="L3" s="23">
        <v>2</v>
      </c>
      <c r="M3" s="23">
        <v>0</v>
      </c>
      <c r="N3" s="23">
        <v>0</v>
      </c>
      <c r="O3" s="23">
        <v>0</v>
      </c>
      <c r="P3" s="23">
        <v>4.026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27</v>
      </c>
      <c r="B4" s="18" t="s">
        <v>91</v>
      </c>
      <c r="C4" s="18">
        <v>746.285</v>
      </c>
      <c r="D4" s="18">
        <v>805.97</v>
      </c>
      <c r="E4" s="18">
        <v>1</v>
      </c>
      <c r="F4" s="19">
        <v>0</v>
      </c>
      <c r="G4" s="19">
        <v>0</v>
      </c>
      <c r="H4" s="19">
        <v>1</v>
      </c>
      <c r="I4" s="19">
        <v>0.244</v>
      </c>
      <c r="J4" s="19">
        <v>7.631</v>
      </c>
      <c r="K4" s="23">
        <v>4</v>
      </c>
      <c r="L4" s="23">
        <v>2</v>
      </c>
      <c r="M4" s="23">
        <v>0</v>
      </c>
      <c r="N4" s="23">
        <v>0</v>
      </c>
      <c r="O4" s="23">
        <v>0</v>
      </c>
      <c r="P4" s="23">
        <v>4.235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44</v>
      </c>
      <c r="B5" s="18" t="s">
        <v>92</v>
      </c>
      <c r="C5" s="18">
        <v>4388.234</v>
      </c>
      <c r="D5" s="18">
        <v>4772.834</v>
      </c>
      <c r="E5" s="18">
        <v>1</v>
      </c>
      <c r="F5" s="19">
        <v>0</v>
      </c>
      <c r="G5" s="19">
        <v>0</v>
      </c>
      <c r="H5" s="19">
        <v>1</v>
      </c>
      <c r="I5" s="19">
        <v>0.474</v>
      </c>
      <c r="J5" s="19">
        <v>8.494</v>
      </c>
      <c r="K5" s="23">
        <v>4</v>
      </c>
      <c r="L5" s="23">
        <v>1</v>
      </c>
      <c r="M5" s="23">
        <v>-1</v>
      </c>
      <c r="N5" s="23">
        <v>1</v>
      </c>
      <c r="O5" s="23">
        <v>0</v>
      </c>
      <c r="P5" s="23">
        <v>0.031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51</v>
      </c>
      <c r="B6" s="18" t="s">
        <v>93</v>
      </c>
      <c r="C6" s="18">
        <v>8988.915</v>
      </c>
      <c r="D6" s="18">
        <v>9708.129</v>
      </c>
      <c r="E6" s="18">
        <v>1</v>
      </c>
      <c r="F6" s="19">
        <v>0</v>
      </c>
      <c r="G6" s="19">
        <v>0</v>
      </c>
      <c r="H6" s="19">
        <v>1</v>
      </c>
      <c r="I6" s="19">
        <v>0.416</v>
      </c>
      <c r="J6" s="19">
        <v>7.793</v>
      </c>
      <c r="K6" s="23">
        <v>4</v>
      </c>
      <c r="L6" s="23">
        <v>2</v>
      </c>
      <c r="M6" s="23">
        <v>-1</v>
      </c>
      <c r="N6" s="23">
        <v>1</v>
      </c>
      <c r="O6" s="23">
        <v>0</v>
      </c>
      <c r="P6" s="23">
        <v>6.196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56</v>
      </c>
      <c r="B7" s="18" t="s">
        <v>94</v>
      </c>
      <c r="C7" s="18">
        <v>1195.17</v>
      </c>
      <c r="D7" s="18">
        <v>1295.613</v>
      </c>
      <c r="E7" s="18">
        <v>1</v>
      </c>
      <c r="F7" s="19">
        <v>0</v>
      </c>
      <c r="G7" s="19">
        <v>0</v>
      </c>
      <c r="H7" s="19">
        <v>1</v>
      </c>
      <c r="I7" s="19">
        <v>0.362</v>
      </c>
      <c r="J7" s="19">
        <v>8.087</v>
      </c>
      <c r="K7" s="23">
        <v>2</v>
      </c>
      <c r="L7" s="23">
        <v>0</v>
      </c>
      <c r="M7" s="23">
        <v>0</v>
      </c>
      <c r="N7" s="23">
        <v>-1</v>
      </c>
      <c r="O7" s="23">
        <v>0</v>
      </c>
      <c r="P7" s="23">
        <v>0.127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57</v>
      </c>
      <c r="B8" s="18" t="s">
        <v>95</v>
      </c>
      <c r="C8" s="18">
        <v>3654.223</v>
      </c>
      <c r="D8" s="18">
        <v>4102.994</v>
      </c>
      <c r="E8" s="18">
        <v>1</v>
      </c>
      <c r="F8" s="19">
        <v>0</v>
      </c>
      <c r="G8" s="19">
        <v>0</v>
      </c>
      <c r="H8" s="19">
        <v>1</v>
      </c>
      <c r="I8" s="19">
        <v>0.208</v>
      </c>
      <c r="J8" s="19">
        <v>11.123</v>
      </c>
      <c r="K8" s="23">
        <v>3</v>
      </c>
      <c r="L8" s="23">
        <v>2</v>
      </c>
      <c r="M8" s="23">
        <v>0</v>
      </c>
      <c r="N8" s="23">
        <v>-1</v>
      </c>
      <c r="O8" s="23">
        <v>0</v>
      </c>
      <c r="P8" s="23">
        <v>-2.451</v>
      </c>
      <c r="Q8" s="23">
        <v>0</v>
      </c>
      <c r="R8" s="23">
        <v>-1</v>
      </c>
      <c r="S8" s="24"/>
      <c r="T8" s="24"/>
      <c r="U8" s="24"/>
      <c r="V8" s="24"/>
      <c r="W8" s="24"/>
    </row>
    <row r="9" ht="16.5" spans="1:23">
      <c r="A9" s="18">
        <v>93</v>
      </c>
      <c r="B9" s="18" t="s">
        <v>96</v>
      </c>
      <c r="C9" s="18">
        <v>11743.725</v>
      </c>
      <c r="D9" s="18">
        <v>12651.136</v>
      </c>
      <c r="E9" s="18">
        <v>1</v>
      </c>
      <c r="F9" s="19">
        <v>0</v>
      </c>
      <c r="G9" s="19">
        <v>0</v>
      </c>
      <c r="H9" s="19">
        <v>1</v>
      </c>
      <c r="I9" s="19">
        <v>0.261</v>
      </c>
      <c r="J9" s="19">
        <v>7.415</v>
      </c>
      <c r="K9" s="23">
        <v>3</v>
      </c>
      <c r="L9" s="23">
        <v>1</v>
      </c>
      <c r="M9" s="23">
        <v>0</v>
      </c>
      <c r="N9" s="23">
        <v>0</v>
      </c>
      <c r="O9" s="23">
        <v>0</v>
      </c>
      <c r="P9" s="23">
        <v>7.739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100</v>
      </c>
      <c r="B10" s="18" t="s">
        <v>97</v>
      </c>
      <c r="C10" s="18">
        <v>6028.436</v>
      </c>
      <c r="D10" s="18">
        <v>6451.066</v>
      </c>
      <c r="E10" s="18">
        <v>1</v>
      </c>
      <c r="F10" s="19">
        <v>0</v>
      </c>
      <c r="G10" s="19">
        <v>0</v>
      </c>
      <c r="H10" s="19">
        <v>1</v>
      </c>
      <c r="I10" s="19">
        <v>0.168</v>
      </c>
      <c r="J10" s="19">
        <v>6.708</v>
      </c>
      <c r="K10" s="23">
        <v>1</v>
      </c>
      <c r="L10" s="23">
        <v>1</v>
      </c>
      <c r="M10" s="23">
        <v>1</v>
      </c>
      <c r="N10" s="23">
        <v>-1</v>
      </c>
      <c r="O10" s="23">
        <v>0</v>
      </c>
      <c r="P10" s="23">
        <v>-1.524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113</v>
      </c>
      <c r="B11" s="18" t="s">
        <v>98</v>
      </c>
      <c r="C11" s="18">
        <v>2902.068</v>
      </c>
      <c r="D11" s="18">
        <v>3312.386</v>
      </c>
      <c r="E11" s="18">
        <v>1</v>
      </c>
      <c r="F11" s="19">
        <v>0</v>
      </c>
      <c r="G11" s="19">
        <v>0</v>
      </c>
      <c r="H11" s="19">
        <v>1</v>
      </c>
      <c r="I11" s="19">
        <v>1.465</v>
      </c>
      <c r="J11" s="19">
        <v>13.671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18.75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18">
        <v>130</v>
      </c>
      <c r="B12" s="18" t="s">
        <v>99</v>
      </c>
      <c r="C12" s="18">
        <v>12994.929</v>
      </c>
      <c r="D12" s="18">
        <v>14234.371</v>
      </c>
      <c r="E12" s="18">
        <v>1</v>
      </c>
      <c r="F12" s="19">
        <v>0</v>
      </c>
      <c r="G12" s="19">
        <v>0</v>
      </c>
      <c r="H12" s="19">
        <v>1</v>
      </c>
      <c r="I12" s="19">
        <v>1.175</v>
      </c>
      <c r="J12" s="19">
        <v>9.78</v>
      </c>
      <c r="K12" s="23">
        <v>4</v>
      </c>
      <c r="L12" s="23">
        <v>1</v>
      </c>
      <c r="M12" s="23">
        <v>0</v>
      </c>
      <c r="N12" s="23">
        <v>0</v>
      </c>
      <c r="O12" s="23">
        <v>0</v>
      </c>
      <c r="P12" s="23">
        <v>3.08</v>
      </c>
      <c r="Q12" s="23">
        <v>0</v>
      </c>
      <c r="R12" s="23">
        <v>-1</v>
      </c>
      <c r="S12" s="24"/>
      <c r="T12" s="24"/>
      <c r="U12" s="24"/>
      <c r="V12" s="24"/>
      <c r="W12" s="24"/>
    </row>
    <row r="13" ht="16.5" spans="1:23">
      <c r="A13" s="18">
        <v>135</v>
      </c>
      <c r="B13" s="18" t="s">
        <v>100</v>
      </c>
      <c r="C13" s="18">
        <v>5877.477</v>
      </c>
      <c r="D13" s="18">
        <v>6722.663</v>
      </c>
      <c r="E13" s="18">
        <v>1</v>
      </c>
      <c r="F13" s="19">
        <v>0</v>
      </c>
      <c r="G13" s="19">
        <v>0</v>
      </c>
      <c r="H13" s="19">
        <v>1</v>
      </c>
      <c r="I13" s="19">
        <v>0.286</v>
      </c>
      <c r="J13" s="19">
        <v>12.822</v>
      </c>
      <c r="K13" s="23">
        <v>3</v>
      </c>
      <c r="L13" s="23">
        <v>2</v>
      </c>
      <c r="M13" s="23">
        <v>0</v>
      </c>
      <c r="N13" s="23">
        <v>0</v>
      </c>
      <c r="O13" s="23">
        <v>0</v>
      </c>
      <c r="P13" s="23">
        <v>3.831</v>
      </c>
      <c r="Q13" s="23">
        <v>0</v>
      </c>
      <c r="R13" s="23">
        <v>-1</v>
      </c>
      <c r="S13" s="24"/>
      <c r="T13" s="24"/>
      <c r="U13" s="24"/>
      <c r="V13" s="24"/>
      <c r="W13" s="24"/>
    </row>
    <row r="14" ht="16.5" spans="1:23">
      <c r="A14" s="18">
        <v>680</v>
      </c>
      <c r="B14" s="18" t="s">
        <v>101</v>
      </c>
      <c r="C14" s="18">
        <v>1504.692</v>
      </c>
      <c r="D14" s="18">
        <v>1831.442</v>
      </c>
      <c r="E14" s="18">
        <v>1</v>
      </c>
      <c r="F14" s="19">
        <v>0</v>
      </c>
      <c r="G14" s="19">
        <v>0</v>
      </c>
      <c r="H14" s="19">
        <v>1</v>
      </c>
      <c r="I14" s="19">
        <v>0.991</v>
      </c>
      <c r="J14" s="19">
        <v>18.655</v>
      </c>
      <c r="K14" s="23">
        <v>2</v>
      </c>
      <c r="L14" s="23">
        <v>1</v>
      </c>
      <c r="M14" s="23">
        <v>0</v>
      </c>
      <c r="N14" s="23">
        <v>0</v>
      </c>
      <c r="O14" s="23">
        <v>0</v>
      </c>
      <c r="P14" s="23">
        <v>-0.018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18">
        <v>681</v>
      </c>
      <c r="B15" s="18" t="s">
        <v>102</v>
      </c>
      <c r="C15" s="18">
        <v>1452.52</v>
      </c>
      <c r="D15" s="18">
        <v>1768.029</v>
      </c>
      <c r="E15" s="18">
        <v>1</v>
      </c>
      <c r="F15" s="19">
        <v>0</v>
      </c>
      <c r="G15" s="19">
        <v>0</v>
      </c>
      <c r="H15" s="19">
        <v>1</v>
      </c>
      <c r="I15" s="19">
        <v>0.974</v>
      </c>
      <c r="J15" s="19">
        <v>18.646</v>
      </c>
      <c r="K15" s="23">
        <v>1</v>
      </c>
      <c r="L15" s="23">
        <v>1</v>
      </c>
      <c r="M15" s="23">
        <v>-1</v>
      </c>
      <c r="N15" s="23">
        <v>1</v>
      </c>
      <c r="O15" s="23">
        <v>0</v>
      </c>
      <c r="P15" s="23">
        <v>-0.001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18">
        <v>690</v>
      </c>
      <c r="B16" s="18" t="s">
        <v>103</v>
      </c>
      <c r="C16" s="18">
        <v>1610.254</v>
      </c>
      <c r="D16" s="18">
        <v>2016.83</v>
      </c>
      <c r="E16" s="18">
        <v>1</v>
      </c>
      <c r="F16" s="19">
        <v>0</v>
      </c>
      <c r="G16" s="19">
        <v>0</v>
      </c>
      <c r="H16" s="19">
        <v>1</v>
      </c>
      <c r="I16" s="19">
        <v>0.353</v>
      </c>
      <c r="J16" s="19">
        <v>20.441</v>
      </c>
      <c r="K16" s="23">
        <v>4</v>
      </c>
      <c r="L16" s="23">
        <v>0</v>
      </c>
      <c r="M16" s="23">
        <v>-1</v>
      </c>
      <c r="N16" s="23">
        <v>0</v>
      </c>
      <c r="O16" s="23">
        <v>0</v>
      </c>
      <c r="P16" s="23">
        <v>2.572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18">
        <v>692</v>
      </c>
      <c r="B17" s="18" t="s">
        <v>104</v>
      </c>
      <c r="C17" s="18">
        <v>1077.981</v>
      </c>
      <c r="D17" s="18">
        <v>1365.695</v>
      </c>
      <c r="E17" s="18">
        <v>1</v>
      </c>
      <c r="F17" s="19">
        <v>0</v>
      </c>
      <c r="G17" s="19">
        <v>0</v>
      </c>
      <c r="H17" s="19">
        <v>1</v>
      </c>
      <c r="I17" s="19">
        <v>0.567</v>
      </c>
      <c r="J17" s="19">
        <v>21.515</v>
      </c>
      <c r="K17" s="23">
        <v>1</v>
      </c>
      <c r="L17" s="23">
        <v>0</v>
      </c>
      <c r="M17" s="23">
        <v>0</v>
      </c>
      <c r="N17" s="23">
        <v>-1</v>
      </c>
      <c r="O17" s="23">
        <v>0</v>
      </c>
      <c r="P17" s="23">
        <v>-0.594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18">
        <v>901</v>
      </c>
      <c r="B18" s="18" t="s">
        <v>105</v>
      </c>
      <c r="C18" s="18">
        <v>6151.874</v>
      </c>
      <c r="D18" s="18">
        <v>6573.607</v>
      </c>
      <c r="E18" s="18">
        <v>1</v>
      </c>
      <c r="F18" s="19">
        <v>0</v>
      </c>
      <c r="G18" s="19">
        <v>0</v>
      </c>
      <c r="H18" s="19">
        <v>1</v>
      </c>
      <c r="I18" s="19">
        <v>0.215</v>
      </c>
      <c r="J18" s="19">
        <v>6.616</v>
      </c>
      <c r="K18" s="23">
        <v>4</v>
      </c>
      <c r="L18" s="23">
        <v>2</v>
      </c>
      <c r="M18" s="23">
        <v>0</v>
      </c>
      <c r="N18" s="23">
        <v>0</v>
      </c>
      <c r="O18" s="23">
        <v>0</v>
      </c>
      <c r="P18" s="23">
        <v>3.406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18">
        <v>922</v>
      </c>
      <c r="B19" s="18" t="s">
        <v>106</v>
      </c>
      <c r="C19" s="18">
        <v>5395.763</v>
      </c>
      <c r="D19" s="18">
        <v>5821.236</v>
      </c>
      <c r="E19" s="18">
        <v>1</v>
      </c>
      <c r="F19" s="19">
        <v>0</v>
      </c>
      <c r="G19" s="19">
        <v>0</v>
      </c>
      <c r="H19" s="19">
        <v>1</v>
      </c>
      <c r="I19" s="19">
        <v>0.094</v>
      </c>
      <c r="J19" s="19">
        <v>7.396</v>
      </c>
      <c r="K19" s="23">
        <v>1</v>
      </c>
      <c r="L19" s="23">
        <v>2</v>
      </c>
      <c r="M19" s="23">
        <v>1</v>
      </c>
      <c r="N19" s="23">
        <v>-1</v>
      </c>
      <c r="O19" s="23">
        <v>0</v>
      </c>
      <c r="P19" s="23">
        <v>-6.872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18">
        <v>945</v>
      </c>
      <c r="B20" s="18" t="s">
        <v>107</v>
      </c>
      <c r="C20" s="18">
        <v>1427.379</v>
      </c>
      <c r="D20" s="18">
        <v>1524.265</v>
      </c>
      <c r="E20" s="18">
        <v>1</v>
      </c>
      <c r="F20" s="19">
        <v>0</v>
      </c>
      <c r="G20" s="19">
        <v>0</v>
      </c>
      <c r="H20" s="19">
        <v>1</v>
      </c>
      <c r="I20" s="19">
        <v>0.355</v>
      </c>
      <c r="J20" s="19">
        <v>6.688</v>
      </c>
      <c r="K20" s="23">
        <v>2</v>
      </c>
      <c r="L20" s="23">
        <v>1</v>
      </c>
      <c r="M20" s="23">
        <v>0</v>
      </c>
      <c r="N20" s="23">
        <v>-1</v>
      </c>
      <c r="O20" s="23">
        <v>0</v>
      </c>
      <c r="P20" s="23">
        <v>-0.395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18">
        <v>949</v>
      </c>
      <c r="B21" s="18" t="s">
        <v>108</v>
      </c>
      <c r="C21" s="18">
        <v>5524.397</v>
      </c>
      <c r="D21" s="18">
        <v>5975.645</v>
      </c>
      <c r="E21" s="18">
        <v>1</v>
      </c>
      <c r="F21" s="19">
        <v>0</v>
      </c>
      <c r="G21" s="19">
        <v>0</v>
      </c>
      <c r="H21" s="19">
        <v>1</v>
      </c>
      <c r="I21" s="19">
        <v>1.644</v>
      </c>
      <c r="J21" s="19">
        <v>9.071</v>
      </c>
      <c r="K21" s="23">
        <v>4</v>
      </c>
      <c r="L21" s="23">
        <v>2</v>
      </c>
      <c r="M21" s="23">
        <v>-1</v>
      </c>
      <c r="N21" s="23">
        <v>1</v>
      </c>
      <c r="O21" s="23">
        <v>0</v>
      </c>
      <c r="P21" s="23">
        <v>5.407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18">
        <v>967</v>
      </c>
      <c r="B22" s="18" t="s">
        <v>109</v>
      </c>
      <c r="C22" s="18">
        <v>6273.315</v>
      </c>
      <c r="D22" s="18">
        <v>6726.481</v>
      </c>
      <c r="E22" s="18">
        <v>1</v>
      </c>
      <c r="F22" s="19">
        <v>0</v>
      </c>
      <c r="G22" s="19">
        <v>0</v>
      </c>
      <c r="H22" s="19">
        <v>1</v>
      </c>
      <c r="I22" s="19">
        <v>0.546</v>
      </c>
      <c r="J22" s="19">
        <v>7.246</v>
      </c>
      <c r="K22" s="23">
        <v>2</v>
      </c>
      <c r="L22" s="23">
        <v>1</v>
      </c>
      <c r="M22" s="23">
        <v>0</v>
      </c>
      <c r="N22" s="23">
        <v>-1</v>
      </c>
      <c r="O22" s="23">
        <v>0</v>
      </c>
      <c r="P22" s="23">
        <v>-0.565</v>
      </c>
      <c r="Q22" s="23">
        <v>-1</v>
      </c>
      <c r="R22" s="23">
        <v>0</v>
      </c>
      <c r="S22" s="24"/>
      <c r="T22" s="24"/>
      <c r="U22" s="24"/>
      <c r="V22" s="24"/>
      <c r="W22" s="24"/>
    </row>
    <row r="23" ht="16.5" spans="1:23">
      <c r="A23" s="18">
        <v>998</v>
      </c>
      <c r="B23" s="18" t="s">
        <v>110</v>
      </c>
      <c r="C23" s="18">
        <v>2626.753</v>
      </c>
      <c r="D23" s="18">
        <v>3234.404</v>
      </c>
      <c r="E23" s="18">
        <v>1</v>
      </c>
      <c r="F23" s="19">
        <v>0</v>
      </c>
      <c r="G23" s="19">
        <v>0</v>
      </c>
      <c r="H23" s="19">
        <v>1</v>
      </c>
      <c r="I23" s="19">
        <v>1.198</v>
      </c>
      <c r="J23" s="19">
        <v>19.76</v>
      </c>
      <c r="K23" s="23">
        <v>1</v>
      </c>
      <c r="L23" s="23">
        <v>1</v>
      </c>
      <c r="M23" s="23">
        <v>-1</v>
      </c>
      <c r="N23" s="23">
        <v>1</v>
      </c>
      <c r="O23" s="23">
        <v>0</v>
      </c>
      <c r="P23" s="23">
        <v>-0.002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18">
        <v>399019</v>
      </c>
      <c r="B24" s="18" t="s">
        <v>111</v>
      </c>
      <c r="C24" s="18">
        <v>4177.278</v>
      </c>
      <c r="D24" s="18">
        <v>4963.078</v>
      </c>
      <c r="E24" s="18">
        <v>1</v>
      </c>
      <c r="F24" s="19">
        <v>0</v>
      </c>
      <c r="G24" s="19">
        <v>0</v>
      </c>
      <c r="H24" s="19">
        <v>1</v>
      </c>
      <c r="I24" s="19">
        <v>1.26</v>
      </c>
      <c r="J24" s="19">
        <v>16.894</v>
      </c>
      <c r="K24" s="23">
        <v>0</v>
      </c>
      <c r="L24" s="23">
        <v>1</v>
      </c>
      <c r="M24" s="23">
        <v>0</v>
      </c>
      <c r="N24" s="23">
        <v>0</v>
      </c>
      <c r="O24" s="23">
        <v>0</v>
      </c>
      <c r="P24" s="23">
        <v>3.299</v>
      </c>
      <c r="Q24" s="23">
        <v>0</v>
      </c>
      <c r="R24" s="23">
        <v>1</v>
      </c>
      <c r="S24" s="24"/>
      <c r="T24" s="24"/>
      <c r="U24" s="24"/>
      <c r="V24" s="24"/>
      <c r="W24" s="24"/>
    </row>
    <row r="25" ht="16.5" spans="1:23">
      <c r="A25" s="18">
        <v>399249</v>
      </c>
      <c r="B25" s="18" t="s">
        <v>112</v>
      </c>
      <c r="C25" s="18">
        <v>2365.72</v>
      </c>
      <c r="D25" s="18">
        <v>3203.439</v>
      </c>
      <c r="E25" s="18">
        <v>1</v>
      </c>
      <c r="F25" s="19">
        <v>0</v>
      </c>
      <c r="G25" s="19">
        <v>0</v>
      </c>
      <c r="H25" s="19">
        <v>1</v>
      </c>
      <c r="I25" s="19">
        <v>0.588</v>
      </c>
      <c r="J25" s="19">
        <v>26.585</v>
      </c>
      <c r="K25" s="23">
        <v>4</v>
      </c>
      <c r="L25" s="23">
        <v>0</v>
      </c>
      <c r="M25" s="23">
        <v>-1</v>
      </c>
      <c r="N25" s="23">
        <v>0</v>
      </c>
      <c r="O25" s="23">
        <v>0</v>
      </c>
      <c r="P25" s="23">
        <v>2.167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18">
        <v>399281</v>
      </c>
      <c r="B26" s="18" t="s">
        <v>113</v>
      </c>
      <c r="C26" s="18">
        <v>4027.045</v>
      </c>
      <c r="D26" s="18">
        <v>4897.215</v>
      </c>
      <c r="E26" s="18">
        <v>1</v>
      </c>
      <c r="F26" s="19">
        <v>0</v>
      </c>
      <c r="G26" s="19">
        <v>0</v>
      </c>
      <c r="H26" s="19">
        <v>1</v>
      </c>
      <c r="I26" s="19">
        <v>0.68</v>
      </c>
      <c r="J26" s="19">
        <v>18.328</v>
      </c>
      <c r="K26" s="23">
        <v>4</v>
      </c>
      <c r="L26" s="23">
        <v>1</v>
      </c>
      <c r="M26" s="23">
        <v>0</v>
      </c>
      <c r="N26" s="23">
        <v>0</v>
      </c>
      <c r="O26" s="23">
        <v>1</v>
      </c>
      <c r="P26" s="23">
        <v>0.861</v>
      </c>
      <c r="Q26" s="23">
        <v>0</v>
      </c>
      <c r="R26" s="23">
        <v>1</v>
      </c>
      <c r="S26" s="24"/>
      <c r="T26" s="24"/>
      <c r="U26" s="24"/>
      <c r="V26" s="24"/>
      <c r="W26" s="24"/>
    </row>
    <row r="27" ht="16.5" spans="1:23">
      <c r="A27" s="18">
        <v>399285</v>
      </c>
      <c r="B27" s="18" t="s">
        <v>114</v>
      </c>
      <c r="C27" s="18">
        <v>5397.731</v>
      </c>
      <c r="D27" s="18">
        <v>6666.736</v>
      </c>
      <c r="E27" s="18">
        <v>1</v>
      </c>
      <c r="F27" s="19">
        <v>0</v>
      </c>
      <c r="G27" s="19">
        <v>0</v>
      </c>
      <c r="H27" s="19">
        <v>1</v>
      </c>
      <c r="I27" s="19">
        <v>0.011</v>
      </c>
      <c r="J27" s="19">
        <v>19.044</v>
      </c>
      <c r="K27" s="23">
        <v>3</v>
      </c>
      <c r="L27" s="23">
        <v>1</v>
      </c>
      <c r="M27" s="23">
        <v>0</v>
      </c>
      <c r="N27" s="23">
        <v>0</v>
      </c>
      <c r="O27" s="23">
        <v>0</v>
      </c>
      <c r="P27" s="23">
        <v>2.885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18">
        <v>399360</v>
      </c>
      <c r="B28" s="18" t="s">
        <v>115</v>
      </c>
      <c r="C28" s="18">
        <v>7051.02</v>
      </c>
      <c r="D28" s="18">
        <v>8433.205</v>
      </c>
      <c r="E28" s="18">
        <v>1</v>
      </c>
      <c r="F28" s="19">
        <v>0</v>
      </c>
      <c r="G28" s="19">
        <v>0</v>
      </c>
      <c r="H28" s="19">
        <v>1</v>
      </c>
      <c r="I28" s="19">
        <v>0.888</v>
      </c>
      <c r="J28" s="19">
        <v>17.132</v>
      </c>
      <c r="K28" s="23">
        <v>1</v>
      </c>
      <c r="L28" s="23">
        <v>1</v>
      </c>
      <c r="M28" s="23">
        <v>0</v>
      </c>
      <c r="N28" s="23">
        <v>-1</v>
      </c>
      <c r="O28" s="23">
        <v>0</v>
      </c>
      <c r="P28" s="23">
        <v>-2.779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18">
        <v>399363</v>
      </c>
      <c r="B29" s="18" t="s">
        <v>116</v>
      </c>
      <c r="C29" s="18">
        <v>7964.371</v>
      </c>
      <c r="D29" s="18">
        <v>10061.152</v>
      </c>
      <c r="E29" s="18">
        <v>1</v>
      </c>
      <c r="F29" s="19">
        <v>0</v>
      </c>
      <c r="G29" s="19">
        <v>0</v>
      </c>
      <c r="H29" s="19">
        <v>1</v>
      </c>
      <c r="I29" s="19">
        <v>1.239</v>
      </c>
      <c r="J29" s="19">
        <v>21.821</v>
      </c>
      <c r="K29" s="23">
        <v>3</v>
      </c>
      <c r="L29" s="23">
        <v>2</v>
      </c>
      <c r="M29" s="23">
        <v>0</v>
      </c>
      <c r="N29" s="23">
        <v>0</v>
      </c>
      <c r="O29" s="23">
        <v>0</v>
      </c>
      <c r="P29" s="23">
        <v>1.456</v>
      </c>
      <c r="Q29" s="23">
        <v>0</v>
      </c>
      <c r="R29" s="23">
        <v>-1</v>
      </c>
      <c r="S29" s="24"/>
      <c r="T29" s="24"/>
      <c r="U29" s="24"/>
      <c r="V29" s="24"/>
      <c r="W29" s="24"/>
    </row>
    <row r="30" ht="16.5" spans="1:23">
      <c r="A30" s="18">
        <v>399371</v>
      </c>
      <c r="B30" s="18" t="s">
        <v>117</v>
      </c>
      <c r="C30" s="18">
        <v>6899.256</v>
      </c>
      <c r="D30" s="18">
        <v>7417.689</v>
      </c>
      <c r="E30" s="18">
        <v>1</v>
      </c>
      <c r="F30" s="19">
        <v>0</v>
      </c>
      <c r="G30" s="19">
        <v>0</v>
      </c>
      <c r="H30" s="19">
        <v>1</v>
      </c>
      <c r="I30" s="19">
        <v>0.648</v>
      </c>
      <c r="J30" s="19">
        <v>7.592</v>
      </c>
      <c r="K30" s="23">
        <v>1</v>
      </c>
      <c r="L30" s="23">
        <v>1</v>
      </c>
      <c r="M30" s="23">
        <v>0</v>
      </c>
      <c r="N30" s="23">
        <v>-1</v>
      </c>
      <c r="O30" s="23">
        <v>0</v>
      </c>
      <c r="P30" s="23">
        <v>-1.57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18">
        <v>399436</v>
      </c>
      <c r="B31" s="18" t="s">
        <v>118</v>
      </c>
      <c r="C31" s="18">
        <v>3767.259</v>
      </c>
      <c r="D31" s="18">
        <v>4393.997</v>
      </c>
      <c r="E31" s="18">
        <v>1</v>
      </c>
      <c r="F31" s="19">
        <v>0</v>
      </c>
      <c r="G31" s="19">
        <v>0</v>
      </c>
      <c r="H31" s="19">
        <v>1</v>
      </c>
      <c r="I31" s="19">
        <v>1.047</v>
      </c>
      <c r="J31" s="19">
        <v>15.161</v>
      </c>
      <c r="K31" s="23">
        <v>4</v>
      </c>
      <c r="L31" s="23">
        <v>1</v>
      </c>
      <c r="M31" s="23">
        <v>0</v>
      </c>
      <c r="N31" s="23">
        <v>0</v>
      </c>
      <c r="O31" s="23">
        <v>0</v>
      </c>
      <c r="P31" s="23">
        <v>-1.775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18">
        <v>399620</v>
      </c>
      <c r="B32" s="18" t="s">
        <v>119</v>
      </c>
      <c r="C32" s="18">
        <v>5065.569</v>
      </c>
      <c r="D32" s="18">
        <v>6141.6</v>
      </c>
      <c r="E32" s="18">
        <v>1</v>
      </c>
      <c r="F32" s="19">
        <v>0</v>
      </c>
      <c r="G32" s="19">
        <v>0</v>
      </c>
      <c r="H32" s="19">
        <v>1</v>
      </c>
      <c r="I32" s="19">
        <v>0.942</v>
      </c>
      <c r="J32" s="19">
        <v>18.298</v>
      </c>
      <c r="K32" s="23">
        <v>4</v>
      </c>
      <c r="L32" s="23">
        <v>2</v>
      </c>
      <c r="M32" s="23">
        <v>-1</v>
      </c>
      <c r="N32" s="23">
        <v>0</v>
      </c>
      <c r="O32" s="23">
        <v>0</v>
      </c>
      <c r="P32" s="23">
        <v>10.356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18">
        <v>399626</v>
      </c>
      <c r="B33" s="18" t="s">
        <v>120</v>
      </c>
      <c r="C33" s="18">
        <v>1879.318</v>
      </c>
      <c r="D33" s="18">
        <v>2178.781</v>
      </c>
      <c r="E33" s="18">
        <v>1</v>
      </c>
      <c r="F33" s="19">
        <v>0</v>
      </c>
      <c r="G33" s="19">
        <v>0</v>
      </c>
      <c r="H33" s="19">
        <v>1</v>
      </c>
      <c r="I33" s="19">
        <v>0.073</v>
      </c>
      <c r="J33" s="19">
        <v>13.807</v>
      </c>
      <c r="K33" s="23">
        <v>4</v>
      </c>
      <c r="L33" s="23">
        <v>1</v>
      </c>
      <c r="M33" s="23">
        <v>-1</v>
      </c>
      <c r="N33" s="23">
        <v>1</v>
      </c>
      <c r="O33" s="23">
        <v>0</v>
      </c>
      <c r="P33" s="23">
        <v>1.233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18">
        <v>399627</v>
      </c>
      <c r="B34" s="18" t="s">
        <v>121</v>
      </c>
      <c r="C34" s="18">
        <v>2382.353</v>
      </c>
      <c r="D34" s="18">
        <v>2627.048</v>
      </c>
      <c r="E34" s="18">
        <v>1</v>
      </c>
      <c r="F34" s="19">
        <v>0</v>
      </c>
      <c r="G34" s="19">
        <v>0</v>
      </c>
      <c r="H34" s="19">
        <v>1</v>
      </c>
      <c r="I34" s="19">
        <v>0.65</v>
      </c>
      <c r="J34" s="19">
        <v>9.904</v>
      </c>
      <c r="K34" s="23">
        <v>1</v>
      </c>
      <c r="L34" s="23">
        <v>2</v>
      </c>
      <c r="M34" s="23">
        <v>1</v>
      </c>
      <c r="N34" s="23">
        <v>-1</v>
      </c>
      <c r="O34" s="23">
        <v>0</v>
      </c>
      <c r="P34" s="23">
        <v>0.59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18">
        <v>399632</v>
      </c>
      <c r="B35" s="18" t="s">
        <v>122</v>
      </c>
      <c r="C35" s="18">
        <v>4881.205</v>
      </c>
      <c r="D35" s="18">
        <v>5493.592</v>
      </c>
      <c r="E35" s="18">
        <v>1</v>
      </c>
      <c r="F35" s="19">
        <v>0</v>
      </c>
      <c r="G35" s="19">
        <v>0</v>
      </c>
      <c r="H35" s="19">
        <v>1</v>
      </c>
      <c r="I35" s="19">
        <v>0.218</v>
      </c>
      <c r="J35" s="19">
        <v>11.341</v>
      </c>
      <c r="K35" s="23">
        <v>1</v>
      </c>
      <c r="L35" s="23">
        <v>2</v>
      </c>
      <c r="M35" s="23">
        <v>1</v>
      </c>
      <c r="N35" s="23">
        <v>-1</v>
      </c>
      <c r="O35" s="23">
        <v>0</v>
      </c>
      <c r="P35" s="23">
        <v>-12.997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18">
        <v>399640</v>
      </c>
      <c r="B36" s="18" t="s">
        <v>123</v>
      </c>
      <c r="C36" s="18">
        <v>2703.003</v>
      </c>
      <c r="D36" s="18">
        <v>3134.569</v>
      </c>
      <c r="E36" s="18">
        <v>1</v>
      </c>
      <c r="F36" s="19">
        <v>0</v>
      </c>
      <c r="G36" s="19">
        <v>0</v>
      </c>
      <c r="H36" s="19">
        <v>1</v>
      </c>
      <c r="I36" s="19">
        <v>0.407</v>
      </c>
      <c r="J36" s="19">
        <v>14.119</v>
      </c>
      <c r="K36" s="23">
        <v>0</v>
      </c>
      <c r="L36" s="23">
        <v>2</v>
      </c>
      <c r="M36" s="23">
        <v>0</v>
      </c>
      <c r="N36" s="23">
        <v>-1</v>
      </c>
      <c r="O36" s="23">
        <v>0</v>
      </c>
      <c r="P36" s="23">
        <v>-4.794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18">
        <v>399641</v>
      </c>
      <c r="B37" s="18" t="s">
        <v>124</v>
      </c>
      <c r="C37" s="18">
        <v>2586.696</v>
      </c>
      <c r="D37" s="18">
        <v>2981.414</v>
      </c>
      <c r="E37" s="18">
        <v>1</v>
      </c>
      <c r="F37" s="19">
        <v>0</v>
      </c>
      <c r="G37" s="19">
        <v>0</v>
      </c>
      <c r="H37" s="19">
        <v>1</v>
      </c>
      <c r="I37" s="19">
        <v>0.024</v>
      </c>
      <c r="J37" s="19">
        <v>13.26</v>
      </c>
      <c r="K37" s="23">
        <v>0</v>
      </c>
      <c r="L37" s="23">
        <v>2</v>
      </c>
      <c r="M37" s="23">
        <v>1</v>
      </c>
      <c r="N37" s="23">
        <v>-1</v>
      </c>
      <c r="O37" s="23">
        <v>0</v>
      </c>
      <c r="P37" s="23">
        <v>-7.318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18">
        <v>399645</v>
      </c>
      <c r="B38" s="18" t="s">
        <v>125</v>
      </c>
      <c r="C38" s="18">
        <v>9226.764</v>
      </c>
      <c r="D38" s="18">
        <v>9802.899</v>
      </c>
      <c r="E38" s="18">
        <v>1</v>
      </c>
      <c r="F38" s="19">
        <v>0</v>
      </c>
      <c r="G38" s="19">
        <v>0</v>
      </c>
      <c r="H38" s="19">
        <v>1</v>
      </c>
      <c r="I38" s="19">
        <v>0.142</v>
      </c>
      <c r="J38" s="19">
        <v>6.011</v>
      </c>
      <c r="K38" s="23">
        <v>4</v>
      </c>
      <c r="L38" s="23">
        <v>2</v>
      </c>
      <c r="M38" s="23">
        <v>0</v>
      </c>
      <c r="N38" s="23">
        <v>0</v>
      </c>
      <c r="O38" s="23">
        <v>0</v>
      </c>
      <c r="P38" s="23">
        <v>16.094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18">
        <v>399656</v>
      </c>
      <c r="B39" s="18" t="s">
        <v>126</v>
      </c>
      <c r="C39" s="18">
        <v>6074.102</v>
      </c>
      <c r="D39" s="18">
        <v>6711.518</v>
      </c>
      <c r="E39" s="18">
        <v>1</v>
      </c>
      <c r="F39" s="19">
        <v>0</v>
      </c>
      <c r="G39" s="19">
        <v>0</v>
      </c>
      <c r="H39" s="19">
        <v>1</v>
      </c>
      <c r="I39" s="19">
        <v>0.329</v>
      </c>
      <c r="J39" s="19">
        <v>9.795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18.142</v>
      </c>
      <c r="Q39" s="23">
        <v>0</v>
      </c>
      <c r="R39" s="23">
        <v>1</v>
      </c>
      <c r="S39" s="24"/>
      <c r="T39" s="24"/>
      <c r="U39" s="24"/>
      <c r="V39" s="24"/>
      <c r="W39" s="24"/>
    </row>
    <row r="40" ht="16.5" spans="1:23">
      <c r="A40" s="18">
        <v>399660</v>
      </c>
      <c r="B40" s="18" t="s">
        <v>127</v>
      </c>
      <c r="C40" s="18">
        <v>2510.49</v>
      </c>
      <c r="D40" s="18">
        <v>2938.82</v>
      </c>
      <c r="E40" s="18">
        <v>1</v>
      </c>
      <c r="F40" s="19">
        <v>0</v>
      </c>
      <c r="G40" s="19">
        <v>0</v>
      </c>
      <c r="H40" s="19">
        <v>1</v>
      </c>
      <c r="I40" s="19">
        <v>0.718</v>
      </c>
      <c r="J40" s="19">
        <v>15.188</v>
      </c>
      <c r="K40" s="23">
        <v>1</v>
      </c>
      <c r="L40" s="23">
        <v>1</v>
      </c>
      <c r="M40" s="23">
        <v>0</v>
      </c>
      <c r="N40" s="23">
        <v>0</v>
      </c>
      <c r="O40" s="23">
        <v>0</v>
      </c>
      <c r="P40" s="23">
        <v>9.483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18">
        <v>399667</v>
      </c>
      <c r="B41" s="18" t="s">
        <v>128</v>
      </c>
      <c r="C41" s="18">
        <v>4812.082</v>
      </c>
      <c r="D41" s="18">
        <v>5806.61</v>
      </c>
      <c r="E41" s="18">
        <v>1</v>
      </c>
      <c r="F41" s="19">
        <v>0</v>
      </c>
      <c r="G41" s="19">
        <v>0</v>
      </c>
      <c r="H41" s="19">
        <v>1</v>
      </c>
      <c r="I41" s="19">
        <v>0.502</v>
      </c>
      <c r="J41" s="19">
        <v>17.543</v>
      </c>
      <c r="K41" s="23">
        <v>2</v>
      </c>
      <c r="L41" s="23">
        <v>1</v>
      </c>
      <c r="M41" s="23">
        <v>0</v>
      </c>
      <c r="N41" s="23">
        <v>-1</v>
      </c>
      <c r="O41" s="23">
        <v>0</v>
      </c>
      <c r="P41" s="23">
        <v>-0.273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18">
        <v>399672</v>
      </c>
      <c r="B42" s="18" t="s">
        <v>129</v>
      </c>
      <c r="C42" s="18">
        <v>4000.148</v>
      </c>
      <c r="D42" s="18">
        <v>4359.2</v>
      </c>
      <c r="E42" s="18">
        <v>1</v>
      </c>
      <c r="F42" s="19">
        <v>0</v>
      </c>
      <c r="G42" s="19">
        <v>0</v>
      </c>
      <c r="H42" s="19">
        <v>1</v>
      </c>
      <c r="I42" s="19">
        <v>0.628</v>
      </c>
      <c r="J42" s="19">
        <v>8.813</v>
      </c>
      <c r="K42" s="23">
        <v>1</v>
      </c>
      <c r="L42" s="23">
        <v>1</v>
      </c>
      <c r="M42" s="23">
        <v>0</v>
      </c>
      <c r="N42" s="23">
        <v>-1</v>
      </c>
      <c r="O42" s="23">
        <v>0</v>
      </c>
      <c r="P42" s="23">
        <v>1.103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18">
        <v>399687</v>
      </c>
      <c r="B43" s="18" t="s">
        <v>130</v>
      </c>
      <c r="C43" s="18">
        <v>3438.43</v>
      </c>
      <c r="D43" s="18">
        <v>4175.587</v>
      </c>
      <c r="E43" s="18">
        <v>1</v>
      </c>
      <c r="F43" s="19">
        <v>0</v>
      </c>
      <c r="G43" s="19">
        <v>0</v>
      </c>
      <c r="H43" s="19">
        <v>1</v>
      </c>
      <c r="I43" s="19">
        <v>0.871</v>
      </c>
      <c r="J43" s="19">
        <v>18.371</v>
      </c>
      <c r="K43" s="23">
        <v>4</v>
      </c>
      <c r="L43" s="23">
        <v>2</v>
      </c>
      <c r="M43" s="23">
        <v>-1</v>
      </c>
      <c r="N43" s="23">
        <v>0</v>
      </c>
      <c r="O43" s="23">
        <v>0</v>
      </c>
      <c r="P43" s="23">
        <v>1.837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18">
        <v>399697</v>
      </c>
      <c r="B44" s="18" t="s">
        <v>131</v>
      </c>
      <c r="C44" s="18">
        <v>3451.382</v>
      </c>
      <c r="D44" s="18">
        <v>4284.351</v>
      </c>
      <c r="E44" s="18">
        <v>1</v>
      </c>
      <c r="F44" s="19">
        <v>0</v>
      </c>
      <c r="G44" s="19">
        <v>0</v>
      </c>
      <c r="H44" s="19">
        <v>1</v>
      </c>
      <c r="I44" s="19">
        <v>1.467</v>
      </c>
      <c r="J44" s="19">
        <v>20.624</v>
      </c>
      <c r="K44" s="23">
        <v>4</v>
      </c>
      <c r="L44" s="23">
        <v>1</v>
      </c>
      <c r="M44" s="23">
        <v>-1</v>
      </c>
      <c r="N44" s="23">
        <v>1</v>
      </c>
      <c r="O44" s="23">
        <v>0</v>
      </c>
      <c r="P44" s="23">
        <v>15.854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18">
        <v>399702</v>
      </c>
      <c r="B45" s="18" t="s">
        <v>132</v>
      </c>
      <c r="C45" s="18">
        <v>7326.223</v>
      </c>
      <c r="D45" s="18">
        <v>7938.257</v>
      </c>
      <c r="E45" s="18">
        <v>1</v>
      </c>
      <c r="F45" s="19">
        <v>0</v>
      </c>
      <c r="G45" s="19">
        <v>0</v>
      </c>
      <c r="H45" s="19">
        <v>1</v>
      </c>
      <c r="I45" s="19">
        <v>0.9</v>
      </c>
      <c r="J45" s="19">
        <v>8.541</v>
      </c>
      <c r="K45" s="23">
        <v>4</v>
      </c>
      <c r="L45" s="23">
        <v>1</v>
      </c>
      <c r="M45" s="23">
        <v>-1</v>
      </c>
      <c r="N45" s="23">
        <v>1</v>
      </c>
      <c r="O45" s="23">
        <v>0</v>
      </c>
      <c r="P45" s="23">
        <v>7.926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18">
        <v>399901</v>
      </c>
      <c r="B46" s="18" t="s">
        <v>105</v>
      </c>
      <c r="C46" s="18">
        <v>6151.873</v>
      </c>
      <c r="D46" s="18">
        <v>6573.606</v>
      </c>
      <c r="E46" s="18">
        <v>1</v>
      </c>
      <c r="F46" s="19">
        <v>0</v>
      </c>
      <c r="G46" s="19">
        <v>0</v>
      </c>
      <c r="H46" s="19">
        <v>1</v>
      </c>
      <c r="I46" s="19">
        <v>0.215</v>
      </c>
      <c r="J46" s="19">
        <v>6.616</v>
      </c>
      <c r="K46" s="23">
        <v>4</v>
      </c>
      <c r="L46" s="23">
        <v>1</v>
      </c>
      <c r="M46" s="23">
        <v>0</v>
      </c>
      <c r="N46" s="23">
        <v>0</v>
      </c>
      <c r="O46" s="23">
        <v>0</v>
      </c>
      <c r="P46" s="23">
        <v>3.081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18">
        <v>399996</v>
      </c>
      <c r="B47" s="18" t="s">
        <v>133</v>
      </c>
      <c r="C47" s="18">
        <v>4134.147</v>
      </c>
      <c r="D47" s="18">
        <v>4936.026</v>
      </c>
      <c r="E47" s="18">
        <v>1</v>
      </c>
      <c r="F47" s="19">
        <v>0</v>
      </c>
      <c r="G47" s="19">
        <v>0</v>
      </c>
      <c r="H47" s="19">
        <v>1</v>
      </c>
      <c r="I47" s="19">
        <v>0.995</v>
      </c>
      <c r="J47" s="19">
        <v>17.079</v>
      </c>
      <c r="K47" s="23">
        <v>1</v>
      </c>
      <c r="L47" s="23">
        <v>1</v>
      </c>
      <c r="M47" s="23">
        <v>0</v>
      </c>
      <c r="N47" s="23">
        <v>-1</v>
      </c>
      <c r="O47" s="23">
        <v>0</v>
      </c>
      <c r="P47" s="23">
        <v>-0.519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18">
        <v>399998</v>
      </c>
      <c r="B48" s="18" t="s">
        <v>134</v>
      </c>
      <c r="C48" s="18">
        <v>1961.236</v>
      </c>
      <c r="D48" s="18">
        <v>2309.431</v>
      </c>
      <c r="E48" s="18">
        <v>1</v>
      </c>
      <c r="F48" s="19">
        <v>0</v>
      </c>
      <c r="G48" s="19">
        <v>0</v>
      </c>
      <c r="H48" s="19">
        <v>1</v>
      </c>
      <c r="I48" s="19">
        <v>0.118</v>
      </c>
      <c r="J48" s="19">
        <v>15.177</v>
      </c>
      <c r="K48" s="23">
        <v>4</v>
      </c>
      <c r="L48" s="23">
        <v>0</v>
      </c>
      <c r="M48" s="23">
        <v>0</v>
      </c>
      <c r="N48" s="23">
        <v>0</v>
      </c>
      <c r="O48" s="23">
        <v>0</v>
      </c>
      <c r="P48" s="23">
        <v>3.477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0">
        <v>5</v>
      </c>
      <c r="B49" s="20" t="s">
        <v>135</v>
      </c>
      <c r="C49" s="20">
        <v>2799.257</v>
      </c>
      <c r="D49" s="20">
        <v>2969.913</v>
      </c>
      <c r="E49" s="20">
        <v>0</v>
      </c>
      <c r="F49" s="20">
        <v>1</v>
      </c>
      <c r="G49" s="19">
        <v>0</v>
      </c>
      <c r="H49" s="19">
        <v>0</v>
      </c>
      <c r="I49" s="19">
        <v>0</v>
      </c>
      <c r="J49" s="19">
        <v>0.138</v>
      </c>
      <c r="K49" s="23">
        <v>2</v>
      </c>
      <c r="L49" s="23">
        <v>0</v>
      </c>
      <c r="M49" s="23">
        <v>0</v>
      </c>
      <c r="N49" s="23">
        <v>-1</v>
      </c>
      <c r="O49" s="23">
        <v>0</v>
      </c>
      <c r="P49" s="23">
        <v>0.614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0">
        <v>25</v>
      </c>
      <c r="B50" s="20" t="s">
        <v>136</v>
      </c>
      <c r="C50" s="20">
        <v>1743.554</v>
      </c>
      <c r="D50" s="20">
        <v>1859.89</v>
      </c>
      <c r="E50" s="20">
        <v>0</v>
      </c>
      <c r="F50" s="20">
        <v>1</v>
      </c>
      <c r="G50" s="19">
        <v>0</v>
      </c>
      <c r="H50" s="19">
        <v>0</v>
      </c>
      <c r="I50" s="19">
        <v>0</v>
      </c>
      <c r="J50" s="19">
        <v>0.886</v>
      </c>
      <c r="K50" s="23">
        <v>4</v>
      </c>
      <c r="L50" s="23">
        <v>1</v>
      </c>
      <c r="M50" s="23">
        <v>0</v>
      </c>
      <c r="N50" s="23">
        <v>0</v>
      </c>
      <c r="O50" s="23">
        <v>0</v>
      </c>
      <c r="P50" s="23">
        <v>6.249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0">
        <v>917</v>
      </c>
      <c r="B51" s="20" t="s">
        <v>137</v>
      </c>
      <c r="C51" s="20">
        <v>2415.105</v>
      </c>
      <c r="D51" s="20">
        <v>2622.322</v>
      </c>
      <c r="E51" s="20">
        <v>0</v>
      </c>
      <c r="F51" s="20">
        <v>1</v>
      </c>
      <c r="G51" s="19">
        <v>0</v>
      </c>
      <c r="H51" s="19">
        <v>0</v>
      </c>
      <c r="I51" s="19">
        <v>0</v>
      </c>
      <c r="J51" s="19">
        <v>0.22</v>
      </c>
      <c r="K51" s="23">
        <v>1</v>
      </c>
      <c r="L51" s="23">
        <v>0</v>
      </c>
      <c r="M51" s="23">
        <v>1</v>
      </c>
      <c r="N51" s="23">
        <v>-1</v>
      </c>
      <c r="O51" s="23">
        <v>0</v>
      </c>
      <c r="P51" s="23">
        <v>-2.384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0">
        <v>399231</v>
      </c>
      <c r="B52" s="20" t="s">
        <v>138</v>
      </c>
      <c r="C52" s="20">
        <v>1338.096</v>
      </c>
      <c r="D52" s="20">
        <v>1462.599</v>
      </c>
      <c r="E52" s="20">
        <v>0</v>
      </c>
      <c r="F52" s="20">
        <v>1</v>
      </c>
      <c r="G52" s="19">
        <v>0</v>
      </c>
      <c r="H52" s="19">
        <v>0</v>
      </c>
      <c r="I52" s="19">
        <v>0</v>
      </c>
      <c r="J52" s="19">
        <v>1.801</v>
      </c>
      <c r="K52" s="23">
        <v>2</v>
      </c>
      <c r="L52" s="23">
        <v>1</v>
      </c>
      <c r="M52" s="23">
        <v>0</v>
      </c>
      <c r="N52" s="23">
        <v>-1</v>
      </c>
      <c r="O52" s="23">
        <v>0</v>
      </c>
      <c r="P52" s="23">
        <v>-2.075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0">
        <v>399359</v>
      </c>
      <c r="B53" s="20" t="s">
        <v>45</v>
      </c>
      <c r="C53" s="20">
        <v>2586.684</v>
      </c>
      <c r="D53" s="20">
        <v>2763.194</v>
      </c>
      <c r="E53" s="20">
        <v>0</v>
      </c>
      <c r="F53" s="20">
        <v>1</v>
      </c>
      <c r="G53" s="19">
        <v>0</v>
      </c>
      <c r="H53" s="19">
        <v>0</v>
      </c>
      <c r="I53" s="19">
        <v>0</v>
      </c>
      <c r="J53" s="19">
        <v>1.003</v>
      </c>
      <c r="K53" s="23">
        <v>2</v>
      </c>
      <c r="L53" s="23">
        <v>1</v>
      </c>
      <c r="M53" s="23">
        <v>0</v>
      </c>
      <c r="N53" s="23">
        <v>-1</v>
      </c>
      <c r="O53" s="23">
        <v>0</v>
      </c>
      <c r="P53" s="23">
        <v>-1.529</v>
      </c>
      <c r="Q53" s="23">
        <v>-1</v>
      </c>
      <c r="R53" s="23">
        <v>0</v>
      </c>
      <c r="S53" s="24"/>
      <c r="T53" s="24"/>
      <c r="U53" s="24"/>
      <c r="V53" s="24"/>
      <c r="W53" s="24"/>
    </row>
    <row r="54" ht="16.5" spans="1:23">
      <c r="A54" s="21">
        <v>1</v>
      </c>
      <c r="B54" s="22" t="s">
        <v>139</v>
      </c>
      <c r="C54" s="22">
        <v>3806.043</v>
      </c>
      <c r="D54" s="22">
        <v>4120.984</v>
      </c>
      <c r="E54" s="22">
        <v>0</v>
      </c>
      <c r="F54" s="22">
        <v>0</v>
      </c>
      <c r="G54" s="22">
        <v>0</v>
      </c>
      <c r="H54" s="22">
        <v>1</v>
      </c>
      <c r="I54" s="19">
        <v>1.006</v>
      </c>
      <c r="J54" s="19">
        <v>8.572</v>
      </c>
      <c r="K54" s="23">
        <v>4</v>
      </c>
      <c r="L54" s="23">
        <v>2</v>
      </c>
      <c r="M54" s="23">
        <v>0</v>
      </c>
      <c r="N54" s="23">
        <v>0</v>
      </c>
      <c r="O54" s="23">
        <v>0</v>
      </c>
      <c r="P54" s="23">
        <v>-0.091</v>
      </c>
      <c r="Q54" s="23">
        <v>0</v>
      </c>
      <c r="R54" s="23">
        <v>-1</v>
      </c>
      <c r="S54" s="24"/>
      <c r="T54" s="24"/>
      <c r="U54" s="24"/>
      <c r="V54" s="24"/>
      <c r="W54" s="24"/>
    </row>
    <row r="55" ht="16.5" spans="1:23">
      <c r="A55" s="22">
        <v>2</v>
      </c>
      <c r="B55" s="22" t="s">
        <v>140</v>
      </c>
      <c r="C55" s="22">
        <v>3990.24</v>
      </c>
      <c r="D55" s="22">
        <v>4320.964</v>
      </c>
      <c r="E55" s="22">
        <v>0</v>
      </c>
      <c r="F55" s="22">
        <v>0</v>
      </c>
      <c r="G55" s="22">
        <v>0</v>
      </c>
      <c r="H55" s="22">
        <v>1</v>
      </c>
      <c r="I55" s="19">
        <v>1.011</v>
      </c>
      <c r="J55" s="19">
        <v>8.588</v>
      </c>
      <c r="K55" s="23">
        <v>4</v>
      </c>
      <c r="L55" s="23">
        <v>1</v>
      </c>
      <c r="M55" s="23">
        <v>0</v>
      </c>
      <c r="N55" s="23">
        <v>0</v>
      </c>
      <c r="O55" s="23">
        <v>0</v>
      </c>
      <c r="P55" s="23">
        <v>0.036</v>
      </c>
      <c r="Q55" s="23">
        <v>0</v>
      </c>
      <c r="R55" s="23">
        <v>-1</v>
      </c>
      <c r="S55" s="24"/>
      <c r="T55" s="24"/>
      <c r="U55" s="24"/>
      <c r="V55" s="24"/>
      <c r="W55" s="24"/>
    </row>
    <row r="56" ht="16.5" spans="1:23">
      <c r="A56" s="22">
        <v>3</v>
      </c>
      <c r="B56" s="22" t="s">
        <v>65</v>
      </c>
      <c r="C56" s="22">
        <v>244.11</v>
      </c>
      <c r="D56" s="22">
        <v>265.075</v>
      </c>
      <c r="E56" s="22">
        <v>0</v>
      </c>
      <c r="F56" s="22">
        <v>0</v>
      </c>
      <c r="G56" s="22">
        <v>0</v>
      </c>
      <c r="H56" s="22">
        <v>1</v>
      </c>
      <c r="I56" s="19">
        <v>1.6</v>
      </c>
      <c r="J56" s="19">
        <v>9.382</v>
      </c>
      <c r="K56" s="23">
        <v>3</v>
      </c>
      <c r="L56" s="23">
        <v>1</v>
      </c>
      <c r="M56" s="23">
        <v>0</v>
      </c>
      <c r="N56" s="23">
        <v>0</v>
      </c>
      <c r="O56" s="23">
        <v>0</v>
      </c>
      <c r="P56" s="23">
        <v>3.278</v>
      </c>
      <c r="Q56" s="23">
        <v>0</v>
      </c>
      <c r="R56" s="23">
        <v>-1</v>
      </c>
      <c r="S56" s="24"/>
      <c r="T56" s="24"/>
      <c r="U56" s="24"/>
      <c r="V56" s="24"/>
      <c r="W56" s="24"/>
    </row>
    <row r="57" ht="16.5" spans="1:23">
      <c r="A57" s="22">
        <v>4</v>
      </c>
      <c r="B57" s="22" t="s">
        <v>141</v>
      </c>
      <c r="C57" s="22">
        <v>3392.625</v>
      </c>
      <c r="D57" s="22">
        <v>3811.425</v>
      </c>
      <c r="E57" s="22">
        <v>0</v>
      </c>
      <c r="F57" s="22">
        <v>0</v>
      </c>
      <c r="G57" s="22">
        <v>0</v>
      </c>
      <c r="H57" s="22">
        <v>1</v>
      </c>
      <c r="I57" s="19">
        <v>4.331</v>
      </c>
      <c r="J57" s="19">
        <v>14.843</v>
      </c>
      <c r="K57" s="23">
        <v>2</v>
      </c>
      <c r="L57" s="23">
        <v>1</v>
      </c>
      <c r="M57" s="23">
        <v>0</v>
      </c>
      <c r="N57" s="23">
        <v>-1</v>
      </c>
      <c r="O57" s="23">
        <v>0</v>
      </c>
      <c r="P57" s="23">
        <v>-0.56</v>
      </c>
      <c r="Q57" s="23">
        <v>-1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9</v>
      </c>
      <c r="B58" s="22" t="s">
        <v>142</v>
      </c>
      <c r="C58" s="22">
        <v>6122.214</v>
      </c>
      <c r="D58" s="22">
        <v>7113.461</v>
      </c>
      <c r="E58" s="22">
        <v>0</v>
      </c>
      <c r="F58" s="22">
        <v>0</v>
      </c>
      <c r="G58" s="22">
        <v>0</v>
      </c>
      <c r="H58" s="22">
        <v>1</v>
      </c>
      <c r="I58" s="19">
        <v>5.758</v>
      </c>
      <c r="J58" s="19">
        <v>18.891</v>
      </c>
      <c r="K58" s="23">
        <v>4</v>
      </c>
      <c r="L58" s="23">
        <v>2</v>
      </c>
      <c r="M58" s="23">
        <v>0</v>
      </c>
      <c r="N58" s="23">
        <v>0</v>
      </c>
      <c r="O58" s="23">
        <v>0</v>
      </c>
      <c r="P58" s="23">
        <v>3.983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12</v>
      </c>
      <c r="B59" s="22" t="s">
        <v>143</v>
      </c>
      <c r="C59" s="22">
        <v>224.32</v>
      </c>
      <c r="D59" s="22">
        <v>225.663</v>
      </c>
      <c r="E59" s="22">
        <v>0</v>
      </c>
      <c r="F59" s="22">
        <v>0</v>
      </c>
      <c r="G59" s="22">
        <v>0</v>
      </c>
      <c r="H59" s="22">
        <v>1</v>
      </c>
      <c r="I59" s="19">
        <v>0.085</v>
      </c>
      <c r="J59" s="19">
        <v>0.68</v>
      </c>
      <c r="K59" s="23">
        <v>3</v>
      </c>
      <c r="L59" s="23">
        <v>1</v>
      </c>
      <c r="M59" s="23">
        <v>0</v>
      </c>
      <c r="N59" s="23">
        <v>0</v>
      </c>
      <c r="O59" s="23">
        <v>0</v>
      </c>
      <c r="P59" s="23">
        <v>1.735</v>
      </c>
      <c r="Q59" s="23">
        <v>0</v>
      </c>
      <c r="R59" s="23">
        <v>-1</v>
      </c>
      <c r="S59" s="24"/>
      <c r="T59" s="24"/>
      <c r="U59" s="24"/>
      <c r="V59" s="24"/>
      <c r="W59" s="24"/>
    </row>
    <row r="60" ht="16.5" spans="1:23">
      <c r="A60" s="22">
        <v>13</v>
      </c>
      <c r="B60" s="22" t="s">
        <v>144</v>
      </c>
      <c r="C60" s="22">
        <v>301.558</v>
      </c>
      <c r="D60" s="22">
        <v>303.077</v>
      </c>
      <c r="E60" s="22">
        <v>0</v>
      </c>
      <c r="F60" s="22">
        <v>0</v>
      </c>
      <c r="G60" s="22">
        <v>0</v>
      </c>
      <c r="H60" s="22">
        <v>1</v>
      </c>
      <c r="I60" s="19">
        <v>0.354</v>
      </c>
      <c r="J60" s="19">
        <v>0.853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-0.005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17</v>
      </c>
      <c r="B61" s="22" t="s">
        <v>145</v>
      </c>
      <c r="C61" s="22">
        <v>3217.072</v>
      </c>
      <c r="D61" s="22">
        <v>3483.472</v>
      </c>
      <c r="E61" s="22">
        <v>0</v>
      </c>
      <c r="F61" s="22">
        <v>0</v>
      </c>
      <c r="G61" s="22">
        <v>0</v>
      </c>
      <c r="H61" s="22">
        <v>1</v>
      </c>
      <c r="I61" s="19">
        <v>1.004</v>
      </c>
      <c r="J61" s="19">
        <v>8.574</v>
      </c>
      <c r="K61" s="23">
        <v>3</v>
      </c>
      <c r="L61" s="23">
        <v>2</v>
      </c>
      <c r="M61" s="23">
        <v>0</v>
      </c>
      <c r="N61" s="23">
        <v>0</v>
      </c>
      <c r="O61" s="23">
        <v>0</v>
      </c>
      <c r="P61" s="23">
        <v>0.684</v>
      </c>
      <c r="Q61" s="23">
        <v>0</v>
      </c>
      <c r="R61" s="23">
        <v>-1</v>
      </c>
      <c r="S61" s="24"/>
      <c r="T61" s="24"/>
      <c r="U61" s="24"/>
      <c r="V61" s="24"/>
      <c r="W61" s="24"/>
    </row>
    <row r="62" ht="16.5" spans="1:23">
      <c r="A62" s="22">
        <v>20</v>
      </c>
      <c r="B62" s="22" t="s">
        <v>146</v>
      </c>
      <c r="C62" s="22">
        <v>1553.82</v>
      </c>
      <c r="D62" s="22">
        <v>1820.533</v>
      </c>
      <c r="E62" s="22">
        <v>0</v>
      </c>
      <c r="F62" s="22">
        <v>0</v>
      </c>
      <c r="G62" s="22">
        <v>0</v>
      </c>
      <c r="H62" s="22">
        <v>1</v>
      </c>
      <c r="I62" s="19">
        <v>2.666</v>
      </c>
      <c r="J62" s="19">
        <v>16.925</v>
      </c>
      <c r="K62" s="23">
        <v>2</v>
      </c>
      <c r="L62" s="23">
        <v>2</v>
      </c>
      <c r="M62" s="23">
        <v>0</v>
      </c>
      <c r="N62" s="23">
        <v>-1</v>
      </c>
      <c r="O62" s="23">
        <v>0</v>
      </c>
      <c r="P62" s="23">
        <v>-2.044</v>
      </c>
      <c r="Q62" s="23">
        <v>-1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22</v>
      </c>
      <c r="B63" s="22" t="s">
        <v>147</v>
      </c>
      <c r="C63" s="22">
        <v>252.778</v>
      </c>
      <c r="D63" s="22">
        <v>253.934</v>
      </c>
      <c r="E63" s="22">
        <v>0</v>
      </c>
      <c r="F63" s="22">
        <v>0</v>
      </c>
      <c r="G63" s="22">
        <v>0</v>
      </c>
      <c r="H63" s="22">
        <v>1</v>
      </c>
      <c r="I63" s="19">
        <v>0.314</v>
      </c>
      <c r="J63" s="19">
        <v>0.768</v>
      </c>
      <c r="K63" s="23">
        <v>4</v>
      </c>
      <c r="L63" s="23">
        <v>1</v>
      </c>
      <c r="M63" s="23">
        <v>0</v>
      </c>
      <c r="N63" s="23">
        <v>0</v>
      </c>
      <c r="O63" s="23">
        <v>0</v>
      </c>
      <c r="P63" s="23">
        <v>2.801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26</v>
      </c>
      <c r="B64" s="22" t="s">
        <v>148</v>
      </c>
      <c r="C64" s="22">
        <v>4838.33</v>
      </c>
      <c r="D64" s="22">
        <v>6101.624</v>
      </c>
      <c r="E64" s="22">
        <v>0</v>
      </c>
      <c r="F64" s="22">
        <v>0</v>
      </c>
      <c r="G64" s="22">
        <v>0</v>
      </c>
      <c r="H64" s="22">
        <v>1</v>
      </c>
      <c r="I64" s="19">
        <v>6.45</v>
      </c>
      <c r="J64" s="19">
        <v>25.819</v>
      </c>
      <c r="K64" s="23">
        <v>4</v>
      </c>
      <c r="L64" s="23">
        <v>2</v>
      </c>
      <c r="M64" s="23">
        <v>-1</v>
      </c>
      <c r="N64" s="23">
        <v>0</v>
      </c>
      <c r="O64" s="23">
        <v>0</v>
      </c>
      <c r="P64" s="23">
        <v>6.634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32</v>
      </c>
      <c r="B65" s="22" t="s">
        <v>149</v>
      </c>
      <c r="C65" s="22">
        <v>1845.613</v>
      </c>
      <c r="D65" s="22">
        <v>2119.694</v>
      </c>
      <c r="E65" s="22">
        <v>0</v>
      </c>
      <c r="F65" s="22">
        <v>0</v>
      </c>
      <c r="G65" s="22">
        <v>0</v>
      </c>
      <c r="H65" s="22">
        <v>1</v>
      </c>
      <c r="I65" s="19">
        <v>5.824</v>
      </c>
      <c r="J65" s="19">
        <v>18.001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11.446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33</v>
      </c>
      <c r="B66" s="22" t="s">
        <v>150</v>
      </c>
      <c r="C66" s="22">
        <v>3118.723</v>
      </c>
      <c r="D66" s="22">
        <v>4091.145</v>
      </c>
      <c r="E66" s="22">
        <v>0</v>
      </c>
      <c r="F66" s="22">
        <v>0</v>
      </c>
      <c r="G66" s="22">
        <v>0</v>
      </c>
      <c r="H66" s="22">
        <v>1</v>
      </c>
      <c r="I66" s="19">
        <v>9.326</v>
      </c>
      <c r="J66" s="19">
        <v>30.878</v>
      </c>
      <c r="K66" s="23">
        <v>4</v>
      </c>
      <c r="L66" s="23">
        <v>1</v>
      </c>
      <c r="M66" s="23">
        <v>-1</v>
      </c>
      <c r="N66" s="23">
        <v>1</v>
      </c>
      <c r="O66" s="23">
        <v>0</v>
      </c>
      <c r="P66" s="23">
        <v>17.235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34</v>
      </c>
      <c r="B67" s="22" t="s">
        <v>151</v>
      </c>
      <c r="C67" s="22">
        <v>2164.769</v>
      </c>
      <c r="D67" s="22">
        <v>2377.261</v>
      </c>
      <c r="E67" s="22">
        <v>0</v>
      </c>
      <c r="F67" s="22">
        <v>0</v>
      </c>
      <c r="G67" s="22">
        <v>0</v>
      </c>
      <c r="H67" s="22">
        <v>1</v>
      </c>
      <c r="I67" s="19">
        <v>1.593</v>
      </c>
      <c r="J67" s="19">
        <v>10.389</v>
      </c>
      <c r="K67" s="23">
        <v>4</v>
      </c>
      <c r="L67" s="23">
        <v>0</v>
      </c>
      <c r="M67" s="23">
        <v>-1</v>
      </c>
      <c r="N67" s="23">
        <v>0</v>
      </c>
      <c r="O67" s="23">
        <v>0</v>
      </c>
      <c r="P67" s="23">
        <v>6.766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40</v>
      </c>
      <c r="B68" s="22" t="s">
        <v>152</v>
      </c>
      <c r="C68" s="22">
        <v>3738.082</v>
      </c>
      <c r="D68" s="22">
        <v>4283.798</v>
      </c>
      <c r="E68" s="22">
        <v>0</v>
      </c>
      <c r="F68" s="22">
        <v>0</v>
      </c>
      <c r="G68" s="22">
        <v>0</v>
      </c>
      <c r="H68" s="22">
        <v>1</v>
      </c>
      <c r="I68" s="19">
        <v>6.837</v>
      </c>
      <c r="J68" s="19">
        <v>18.705</v>
      </c>
      <c r="K68" s="23">
        <v>0</v>
      </c>
      <c r="L68" s="23">
        <v>2</v>
      </c>
      <c r="M68" s="23">
        <v>1</v>
      </c>
      <c r="N68" s="23">
        <v>-1</v>
      </c>
      <c r="O68" s="23">
        <v>0</v>
      </c>
      <c r="P68" s="23">
        <v>-4.25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45</v>
      </c>
      <c r="B69" s="22" t="s">
        <v>153</v>
      </c>
      <c r="C69" s="22">
        <v>5355.271</v>
      </c>
      <c r="D69" s="22">
        <v>6225.604</v>
      </c>
      <c r="E69" s="22">
        <v>0</v>
      </c>
      <c r="F69" s="22">
        <v>0</v>
      </c>
      <c r="G69" s="22">
        <v>0</v>
      </c>
      <c r="H69" s="22">
        <v>1</v>
      </c>
      <c r="I69" s="19">
        <v>5.152</v>
      </c>
      <c r="J69" s="19">
        <v>18.412</v>
      </c>
      <c r="K69" s="23">
        <v>4</v>
      </c>
      <c r="L69" s="23">
        <v>1</v>
      </c>
      <c r="M69" s="23">
        <v>-1</v>
      </c>
      <c r="N69" s="23">
        <v>0</v>
      </c>
      <c r="O69" s="23">
        <v>0</v>
      </c>
      <c r="P69" s="23">
        <v>0.241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46</v>
      </c>
      <c r="B70" s="22" t="s">
        <v>154</v>
      </c>
      <c r="C70" s="22">
        <v>4853.356</v>
      </c>
      <c r="D70" s="22">
        <v>5434.303</v>
      </c>
      <c r="E70" s="22">
        <v>0</v>
      </c>
      <c r="F70" s="22">
        <v>0</v>
      </c>
      <c r="G70" s="22">
        <v>0</v>
      </c>
      <c r="H70" s="22">
        <v>1</v>
      </c>
      <c r="I70" s="19">
        <v>3.142</v>
      </c>
      <c r="J70" s="19">
        <v>13.497</v>
      </c>
      <c r="K70" s="23">
        <v>4</v>
      </c>
      <c r="L70" s="23">
        <v>2</v>
      </c>
      <c r="M70" s="23">
        <v>-1</v>
      </c>
      <c r="N70" s="23">
        <v>1</v>
      </c>
      <c r="O70" s="23">
        <v>0</v>
      </c>
      <c r="P70" s="23">
        <v>17.257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47</v>
      </c>
      <c r="B71" s="22" t="s">
        <v>155</v>
      </c>
      <c r="C71" s="22">
        <v>3772.936</v>
      </c>
      <c r="D71" s="22">
        <v>4115.101</v>
      </c>
      <c r="E71" s="22">
        <v>0</v>
      </c>
      <c r="F71" s="22">
        <v>0</v>
      </c>
      <c r="G71" s="22">
        <v>0</v>
      </c>
      <c r="H71" s="22">
        <v>1</v>
      </c>
      <c r="I71" s="19">
        <v>0.928</v>
      </c>
      <c r="J71" s="19">
        <v>9.166</v>
      </c>
      <c r="K71" s="23">
        <v>4</v>
      </c>
      <c r="L71" s="23">
        <v>1</v>
      </c>
      <c r="M71" s="23">
        <v>-1</v>
      </c>
      <c r="N71" s="23">
        <v>1</v>
      </c>
      <c r="O71" s="23">
        <v>0</v>
      </c>
      <c r="P71" s="23">
        <v>2.399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55</v>
      </c>
      <c r="B72" s="22" t="s">
        <v>156</v>
      </c>
      <c r="C72" s="22">
        <v>1501.28</v>
      </c>
      <c r="D72" s="22">
        <v>1644.808</v>
      </c>
      <c r="E72" s="22">
        <v>0</v>
      </c>
      <c r="F72" s="22">
        <v>0</v>
      </c>
      <c r="G72" s="22">
        <v>0</v>
      </c>
      <c r="H72" s="22">
        <v>1</v>
      </c>
      <c r="I72" s="19">
        <v>0.773</v>
      </c>
      <c r="J72" s="19">
        <v>9.432</v>
      </c>
      <c r="K72" s="23">
        <v>2</v>
      </c>
      <c r="L72" s="23">
        <v>2</v>
      </c>
      <c r="M72" s="23">
        <v>1</v>
      </c>
      <c r="N72" s="23">
        <v>-1</v>
      </c>
      <c r="O72" s="23">
        <v>0</v>
      </c>
      <c r="P72" s="23">
        <v>1.72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59</v>
      </c>
      <c r="B73" s="22" t="s">
        <v>157</v>
      </c>
      <c r="C73" s="22">
        <v>3151.945</v>
      </c>
      <c r="D73" s="22">
        <v>3581.616</v>
      </c>
      <c r="E73" s="22">
        <v>0</v>
      </c>
      <c r="F73" s="22">
        <v>0</v>
      </c>
      <c r="G73" s="22">
        <v>0</v>
      </c>
      <c r="H73" s="22">
        <v>1</v>
      </c>
      <c r="I73" s="19">
        <v>0.988</v>
      </c>
      <c r="J73" s="19">
        <v>12.866</v>
      </c>
      <c r="K73" s="23">
        <v>1</v>
      </c>
      <c r="L73" s="23">
        <v>2</v>
      </c>
      <c r="M73" s="23">
        <v>1</v>
      </c>
      <c r="N73" s="23">
        <v>-1</v>
      </c>
      <c r="O73" s="23">
        <v>0</v>
      </c>
      <c r="P73" s="23">
        <v>-1.741</v>
      </c>
      <c r="Q73" s="23">
        <v>-1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61</v>
      </c>
      <c r="B74" s="22" t="s">
        <v>158</v>
      </c>
      <c r="C74" s="22">
        <v>177.609</v>
      </c>
      <c r="D74" s="22">
        <v>178.327</v>
      </c>
      <c r="E74" s="22">
        <v>0</v>
      </c>
      <c r="F74" s="22">
        <v>0</v>
      </c>
      <c r="G74" s="22">
        <v>0</v>
      </c>
      <c r="H74" s="22">
        <v>1</v>
      </c>
      <c r="I74" s="19">
        <v>0.107</v>
      </c>
      <c r="J74" s="19">
        <v>0.509</v>
      </c>
      <c r="K74" s="23">
        <v>0</v>
      </c>
      <c r="L74" s="23">
        <v>2</v>
      </c>
      <c r="M74" s="23">
        <v>1</v>
      </c>
      <c r="N74" s="23">
        <v>-1</v>
      </c>
      <c r="O74" s="23">
        <v>0</v>
      </c>
      <c r="P74" s="23">
        <v>0.535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65</v>
      </c>
      <c r="B75" s="22" t="s">
        <v>159</v>
      </c>
      <c r="C75" s="22">
        <v>3486.522</v>
      </c>
      <c r="D75" s="22">
        <v>3786.902</v>
      </c>
      <c r="E75" s="22">
        <v>0</v>
      </c>
      <c r="F75" s="22">
        <v>0</v>
      </c>
      <c r="G75" s="22">
        <v>0</v>
      </c>
      <c r="H75" s="22">
        <v>1</v>
      </c>
      <c r="I75" s="19">
        <v>2.175</v>
      </c>
      <c r="J75" s="19">
        <v>9.934</v>
      </c>
      <c r="K75" s="23">
        <v>1</v>
      </c>
      <c r="L75" s="23">
        <v>2</v>
      </c>
      <c r="M75" s="23">
        <v>1</v>
      </c>
      <c r="N75" s="23">
        <v>-1</v>
      </c>
      <c r="O75" s="23">
        <v>0</v>
      </c>
      <c r="P75" s="23">
        <v>-6.247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66</v>
      </c>
      <c r="B76" s="22" t="s">
        <v>160</v>
      </c>
      <c r="C76" s="22">
        <v>3182.026</v>
      </c>
      <c r="D76" s="22">
        <v>3986.983</v>
      </c>
      <c r="E76" s="22">
        <v>0</v>
      </c>
      <c r="F76" s="22">
        <v>0</v>
      </c>
      <c r="G76" s="22">
        <v>0</v>
      </c>
      <c r="H76" s="22">
        <v>1</v>
      </c>
      <c r="I76" s="19">
        <v>11.131</v>
      </c>
      <c r="J76" s="19">
        <v>29.073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18.85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67</v>
      </c>
      <c r="B77" s="22" t="s">
        <v>161</v>
      </c>
      <c r="C77" s="22">
        <v>8271.07</v>
      </c>
      <c r="D77" s="22">
        <v>9665.291</v>
      </c>
      <c r="E77" s="22">
        <v>0</v>
      </c>
      <c r="F77" s="22">
        <v>0</v>
      </c>
      <c r="G77" s="22">
        <v>0</v>
      </c>
      <c r="H77" s="22">
        <v>1</v>
      </c>
      <c r="I77" s="19">
        <v>1.095</v>
      </c>
      <c r="J77" s="19">
        <v>15.362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16.227</v>
      </c>
      <c r="Q77" s="23">
        <v>0</v>
      </c>
      <c r="R77" s="23">
        <v>1</v>
      </c>
      <c r="S77" s="24"/>
      <c r="T77" s="24"/>
      <c r="U77" s="24"/>
      <c r="V77" s="24"/>
      <c r="W77" s="24"/>
    </row>
    <row r="78" ht="16.5" spans="1:23">
      <c r="A78" s="22">
        <v>68</v>
      </c>
      <c r="B78" s="22" t="s">
        <v>162</v>
      </c>
      <c r="C78" s="22">
        <v>3553.165</v>
      </c>
      <c r="D78" s="22">
        <v>4505.045</v>
      </c>
      <c r="E78" s="22">
        <v>0</v>
      </c>
      <c r="F78" s="22">
        <v>0</v>
      </c>
      <c r="G78" s="22">
        <v>0</v>
      </c>
      <c r="H78" s="22">
        <v>1</v>
      </c>
      <c r="I78" s="19">
        <v>9.551</v>
      </c>
      <c r="J78" s="19">
        <v>28.662</v>
      </c>
      <c r="K78" s="23">
        <v>4</v>
      </c>
      <c r="L78" s="23">
        <v>1</v>
      </c>
      <c r="M78" s="23">
        <v>0</v>
      </c>
      <c r="N78" s="23">
        <v>1</v>
      </c>
      <c r="O78" s="23">
        <v>0</v>
      </c>
      <c r="P78" s="23">
        <v>13.031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70</v>
      </c>
      <c r="B79" s="22" t="s">
        <v>163</v>
      </c>
      <c r="C79" s="22">
        <v>2540.678</v>
      </c>
      <c r="D79" s="22">
        <v>2990.806</v>
      </c>
      <c r="E79" s="22">
        <v>0</v>
      </c>
      <c r="F79" s="22">
        <v>0</v>
      </c>
      <c r="G79" s="22">
        <v>0</v>
      </c>
      <c r="H79" s="22">
        <v>1</v>
      </c>
      <c r="I79" s="19">
        <v>7.366</v>
      </c>
      <c r="J79" s="19">
        <v>21.307</v>
      </c>
      <c r="K79" s="23">
        <v>4</v>
      </c>
      <c r="L79" s="23">
        <v>2</v>
      </c>
      <c r="M79" s="23">
        <v>0</v>
      </c>
      <c r="N79" s="23">
        <v>0</v>
      </c>
      <c r="O79" s="23">
        <v>0</v>
      </c>
      <c r="P79" s="23">
        <v>1.935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71</v>
      </c>
      <c r="B80" s="22" t="s">
        <v>164</v>
      </c>
      <c r="C80" s="22">
        <v>4190.631</v>
      </c>
      <c r="D80" s="22">
        <v>5592.407</v>
      </c>
      <c r="E80" s="22">
        <v>0</v>
      </c>
      <c r="F80" s="22">
        <v>0</v>
      </c>
      <c r="G80" s="22">
        <v>0</v>
      </c>
      <c r="H80" s="22">
        <v>1</v>
      </c>
      <c r="I80" s="19">
        <v>11.56</v>
      </c>
      <c r="J80" s="19">
        <v>33.728</v>
      </c>
      <c r="K80" s="23">
        <v>4</v>
      </c>
      <c r="L80" s="23">
        <v>2</v>
      </c>
      <c r="M80" s="23">
        <v>-1</v>
      </c>
      <c r="N80" s="23">
        <v>1</v>
      </c>
      <c r="O80" s="23">
        <v>0</v>
      </c>
      <c r="P80" s="23">
        <v>40.916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72</v>
      </c>
      <c r="B81" s="22" t="s">
        <v>165</v>
      </c>
      <c r="C81" s="22">
        <v>2904.919</v>
      </c>
      <c r="D81" s="22">
        <v>3217.073</v>
      </c>
      <c r="E81" s="22">
        <v>0</v>
      </c>
      <c r="F81" s="22">
        <v>0</v>
      </c>
      <c r="G81" s="22">
        <v>0</v>
      </c>
      <c r="H81" s="22">
        <v>1</v>
      </c>
      <c r="I81" s="19">
        <v>3.703</v>
      </c>
      <c r="J81" s="19">
        <v>13.047</v>
      </c>
      <c r="K81" s="23">
        <v>4</v>
      </c>
      <c r="L81" s="23">
        <v>0</v>
      </c>
      <c r="M81" s="23">
        <v>-1</v>
      </c>
      <c r="N81" s="23">
        <v>1</v>
      </c>
      <c r="O81" s="23">
        <v>0</v>
      </c>
      <c r="P81" s="23">
        <v>10.371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78</v>
      </c>
      <c r="B82" s="22" t="s">
        <v>166</v>
      </c>
      <c r="C82" s="22">
        <v>3140.994</v>
      </c>
      <c r="D82" s="22">
        <v>3827.435</v>
      </c>
      <c r="E82" s="22">
        <v>0</v>
      </c>
      <c r="F82" s="22">
        <v>0</v>
      </c>
      <c r="G82" s="22">
        <v>0</v>
      </c>
      <c r="H82" s="22">
        <v>1</v>
      </c>
      <c r="I82" s="19">
        <v>5.232</v>
      </c>
      <c r="J82" s="19">
        <v>22.228</v>
      </c>
      <c r="K82" s="23">
        <v>4</v>
      </c>
      <c r="L82" s="23">
        <v>1</v>
      </c>
      <c r="M82" s="23">
        <v>0</v>
      </c>
      <c r="N82" s="23">
        <v>0</v>
      </c>
      <c r="O82" s="23">
        <v>0</v>
      </c>
      <c r="P82" s="23">
        <v>6.079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90</v>
      </c>
      <c r="B83" s="22" t="s">
        <v>167</v>
      </c>
      <c r="C83" s="22">
        <v>1374.713</v>
      </c>
      <c r="D83" s="22">
        <v>1512.091</v>
      </c>
      <c r="E83" s="22">
        <v>0</v>
      </c>
      <c r="F83" s="22">
        <v>0</v>
      </c>
      <c r="G83" s="22">
        <v>0</v>
      </c>
      <c r="H83" s="22">
        <v>1</v>
      </c>
      <c r="I83" s="19">
        <v>2.719</v>
      </c>
      <c r="J83" s="19">
        <v>11.558</v>
      </c>
      <c r="K83" s="23">
        <v>4</v>
      </c>
      <c r="L83" s="23">
        <v>0</v>
      </c>
      <c r="M83" s="23">
        <v>-1</v>
      </c>
      <c r="N83" s="23">
        <v>0</v>
      </c>
      <c r="O83" s="23">
        <v>0</v>
      </c>
      <c r="P83" s="23">
        <v>5.537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91</v>
      </c>
      <c r="B84" s="22" t="s">
        <v>168</v>
      </c>
      <c r="C84" s="22">
        <v>13574.208</v>
      </c>
      <c r="D84" s="22">
        <v>15518.09</v>
      </c>
      <c r="E84" s="22">
        <v>0</v>
      </c>
      <c r="F84" s="22">
        <v>0</v>
      </c>
      <c r="G84" s="22">
        <v>0</v>
      </c>
      <c r="H84" s="22">
        <v>1</v>
      </c>
      <c r="I84" s="19">
        <v>7.695</v>
      </c>
      <c r="J84" s="19">
        <v>19.258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9.301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92</v>
      </c>
      <c r="B85" s="22" t="s">
        <v>169</v>
      </c>
      <c r="C85" s="22">
        <v>4281.827</v>
      </c>
      <c r="D85" s="22">
        <v>5378.203</v>
      </c>
      <c r="E85" s="22">
        <v>0</v>
      </c>
      <c r="F85" s="22">
        <v>0</v>
      </c>
      <c r="G85" s="22">
        <v>0</v>
      </c>
      <c r="H85" s="22">
        <v>1</v>
      </c>
      <c r="I85" s="19">
        <v>10.039</v>
      </c>
      <c r="J85" s="19">
        <v>28.378</v>
      </c>
      <c r="K85" s="23">
        <v>0</v>
      </c>
      <c r="L85" s="23">
        <v>0</v>
      </c>
      <c r="M85" s="23">
        <v>0</v>
      </c>
      <c r="N85" s="23">
        <v>-1</v>
      </c>
      <c r="O85" s="23">
        <v>0</v>
      </c>
      <c r="P85" s="23">
        <v>-0.884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94</v>
      </c>
      <c r="B86" s="22" t="s">
        <v>170</v>
      </c>
      <c r="C86" s="22">
        <v>3949.777</v>
      </c>
      <c r="D86" s="22">
        <v>5069.629</v>
      </c>
      <c r="E86" s="22">
        <v>0</v>
      </c>
      <c r="F86" s="22">
        <v>0</v>
      </c>
      <c r="G86" s="22">
        <v>0</v>
      </c>
      <c r="H86" s="22">
        <v>1</v>
      </c>
      <c r="I86" s="19">
        <v>8.215</v>
      </c>
      <c r="J86" s="19">
        <v>28.49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21.829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95</v>
      </c>
      <c r="B87" s="22" t="s">
        <v>171</v>
      </c>
      <c r="C87" s="22">
        <v>3580.4</v>
      </c>
      <c r="D87" s="22">
        <v>4232.63</v>
      </c>
      <c r="E87" s="22">
        <v>0</v>
      </c>
      <c r="F87" s="22">
        <v>0</v>
      </c>
      <c r="G87" s="22">
        <v>0</v>
      </c>
      <c r="H87" s="22">
        <v>1</v>
      </c>
      <c r="I87" s="19">
        <v>3.381</v>
      </c>
      <c r="J87" s="19">
        <v>18.269</v>
      </c>
      <c r="K87" s="23">
        <v>3</v>
      </c>
      <c r="L87" s="23">
        <v>1</v>
      </c>
      <c r="M87" s="23">
        <v>0</v>
      </c>
      <c r="N87" s="23">
        <v>0</v>
      </c>
      <c r="O87" s="23">
        <v>0</v>
      </c>
      <c r="P87" s="23">
        <v>1.347</v>
      </c>
      <c r="Q87" s="23">
        <v>0</v>
      </c>
      <c r="R87" s="23">
        <v>-1</v>
      </c>
      <c r="S87" s="24"/>
      <c r="T87" s="24"/>
      <c r="U87" s="24"/>
      <c r="V87" s="24"/>
      <c r="W87" s="24"/>
    </row>
    <row r="88" ht="16.5" spans="1:23">
      <c r="A88" s="22">
        <v>97</v>
      </c>
      <c r="B88" s="22" t="s">
        <v>172</v>
      </c>
      <c r="C88" s="22">
        <v>10471.719</v>
      </c>
      <c r="D88" s="22">
        <v>12607.843</v>
      </c>
      <c r="E88" s="22">
        <v>0</v>
      </c>
      <c r="F88" s="22">
        <v>0</v>
      </c>
      <c r="G88" s="22">
        <v>0</v>
      </c>
      <c r="H88" s="22">
        <v>1</v>
      </c>
      <c r="I88" s="19">
        <v>3.869</v>
      </c>
      <c r="J88" s="19">
        <v>20.156</v>
      </c>
      <c r="K88" s="23">
        <v>4</v>
      </c>
      <c r="L88" s="23">
        <v>2</v>
      </c>
      <c r="M88" s="23">
        <v>-1</v>
      </c>
      <c r="N88" s="23">
        <v>1</v>
      </c>
      <c r="O88" s="23">
        <v>0</v>
      </c>
      <c r="P88" s="23">
        <v>20.878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99</v>
      </c>
      <c r="B89" s="22" t="s">
        <v>173</v>
      </c>
      <c r="C89" s="22">
        <v>8664.799</v>
      </c>
      <c r="D89" s="22">
        <v>9692.789</v>
      </c>
      <c r="E89" s="22">
        <v>0</v>
      </c>
      <c r="F89" s="22">
        <v>0</v>
      </c>
      <c r="G89" s="22">
        <v>0</v>
      </c>
      <c r="H89" s="22">
        <v>1</v>
      </c>
      <c r="I89" s="19">
        <v>4.66</v>
      </c>
      <c r="J89" s="19">
        <v>14.772</v>
      </c>
      <c r="K89" s="23">
        <v>4</v>
      </c>
      <c r="L89" s="23">
        <v>2</v>
      </c>
      <c r="M89" s="23">
        <v>0</v>
      </c>
      <c r="N89" s="23">
        <v>0</v>
      </c>
      <c r="O89" s="23">
        <v>0</v>
      </c>
      <c r="P89" s="23">
        <v>3.652</v>
      </c>
      <c r="Q89" s="23">
        <v>0</v>
      </c>
      <c r="R89" s="23">
        <v>-1</v>
      </c>
      <c r="S89" s="24"/>
      <c r="T89" s="24"/>
      <c r="U89" s="24"/>
      <c r="V89" s="24"/>
      <c r="W89" s="24"/>
    </row>
    <row r="90" ht="16.5" spans="1:23">
      <c r="A90" s="22">
        <v>101</v>
      </c>
      <c r="B90" s="22" t="s">
        <v>174</v>
      </c>
      <c r="C90" s="22">
        <v>250.545</v>
      </c>
      <c r="D90" s="22">
        <v>251.829</v>
      </c>
      <c r="E90" s="22">
        <v>0</v>
      </c>
      <c r="F90" s="22">
        <v>0</v>
      </c>
      <c r="G90" s="22">
        <v>0</v>
      </c>
      <c r="H90" s="22">
        <v>1</v>
      </c>
      <c r="I90" s="19">
        <v>0.323</v>
      </c>
      <c r="J90" s="19">
        <v>0.831</v>
      </c>
      <c r="K90" s="23">
        <v>4</v>
      </c>
      <c r="L90" s="23">
        <v>0</v>
      </c>
      <c r="M90" s="23">
        <v>-1</v>
      </c>
      <c r="N90" s="23">
        <v>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102</v>
      </c>
      <c r="B91" s="22" t="s">
        <v>175</v>
      </c>
      <c r="C91" s="22">
        <v>6891.804</v>
      </c>
      <c r="D91" s="22">
        <v>8359.975</v>
      </c>
      <c r="E91" s="22">
        <v>0</v>
      </c>
      <c r="F91" s="22">
        <v>0</v>
      </c>
      <c r="G91" s="22">
        <v>0</v>
      </c>
      <c r="H91" s="22">
        <v>1</v>
      </c>
      <c r="I91" s="19">
        <v>7.199</v>
      </c>
      <c r="J91" s="19">
        <v>23.497</v>
      </c>
      <c r="K91" s="23">
        <v>4</v>
      </c>
      <c r="L91" s="23">
        <v>0</v>
      </c>
      <c r="M91" s="23">
        <v>-1</v>
      </c>
      <c r="N91" s="23">
        <v>1</v>
      </c>
      <c r="O91" s="23">
        <v>0</v>
      </c>
      <c r="P91" s="23">
        <v>5.734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104</v>
      </c>
      <c r="B92" s="22" t="s">
        <v>176</v>
      </c>
      <c r="C92" s="22">
        <v>1248.63</v>
      </c>
      <c r="D92" s="22">
        <v>1467.152</v>
      </c>
      <c r="E92" s="22">
        <v>0</v>
      </c>
      <c r="F92" s="22">
        <v>0</v>
      </c>
      <c r="G92" s="22">
        <v>0</v>
      </c>
      <c r="H92" s="22">
        <v>1</v>
      </c>
      <c r="I92" s="19">
        <v>6.852</v>
      </c>
      <c r="J92" s="19">
        <v>20.726</v>
      </c>
      <c r="K92" s="23">
        <v>1</v>
      </c>
      <c r="L92" s="23">
        <v>2</v>
      </c>
      <c r="M92" s="23">
        <v>1</v>
      </c>
      <c r="N92" s="23">
        <v>-1</v>
      </c>
      <c r="O92" s="23">
        <v>0</v>
      </c>
      <c r="P92" s="23">
        <v>-3.726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105</v>
      </c>
      <c r="B93" s="22" t="s">
        <v>177</v>
      </c>
      <c r="C93" s="22">
        <v>4782.958</v>
      </c>
      <c r="D93" s="22">
        <v>6048.499</v>
      </c>
      <c r="E93" s="22">
        <v>0</v>
      </c>
      <c r="F93" s="22">
        <v>0</v>
      </c>
      <c r="G93" s="22">
        <v>0</v>
      </c>
      <c r="H93" s="22">
        <v>1</v>
      </c>
      <c r="I93" s="19">
        <v>13.036</v>
      </c>
      <c r="J93" s="19">
        <v>31.232</v>
      </c>
      <c r="K93" s="23">
        <v>4</v>
      </c>
      <c r="L93" s="23">
        <v>0</v>
      </c>
      <c r="M93" s="23">
        <v>-1</v>
      </c>
      <c r="N93" s="23">
        <v>0</v>
      </c>
      <c r="O93" s="23">
        <v>0</v>
      </c>
      <c r="P93" s="23">
        <v>0.675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106</v>
      </c>
      <c r="B94" s="22" t="s">
        <v>178</v>
      </c>
      <c r="C94" s="22">
        <v>5426.545</v>
      </c>
      <c r="D94" s="22">
        <v>6614.935</v>
      </c>
      <c r="E94" s="22">
        <v>0</v>
      </c>
      <c r="F94" s="22">
        <v>0</v>
      </c>
      <c r="G94" s="22">
        <v>0</v>
      </c>
      <c r="H94" s="22">
        <v>1</v>
      </c>
      <c r="I94" s="19">
        <v>5.619</v>
      </c>
      <c r="J94" s="19">
        <v>22.575</v>
      </c>
      <c r="K94" s="23">
        <v>4</v>
      </c>
      <c r="L94" s="23">
        <v>2</v>
      </c>
      <c r="M94" s="23">
        <v>-1</v>
      </c>
      <c r="N94" s="23">
        <v>1</v>
      </c>
      <c r="O94" s="23">
        <v>0</v>
      </c>
      <c r="P94" s="23">
        <v>22.501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111</v>
      </c>
      <c r="B95" s="22" t="s">
        <v>179</v>
      </c>
      <c r="C95" s="22">
        <v>8876.42</v>
      </c>
      <c r="D95" s="22">
        <v>11324.35</v>
      </c>
      <c r="E95" s="22">
        <v>0</v>
      </c>
      <c r="F95" s="22">
        <v>0</v>
      </c>
      <c r="G95" s="22">
        <v>0</v>
      </c>
      <c r="H95" s="22">
        <v>1</v>
      </c>
      <c r="I95" s="19">
        <v>3.672</v>
      </c>
      <c r="J95" s="19">
        <v>24.495</v>
      </c>
      <c r="K95" s="23">
        <v>4</v>
      </c>
      <c r="L95" s="23">
        <v>2</v>
      </c>
      <c r="M95" s="23">
        <v>0</v>
      </c>
      <c r="N95" s="23">
        <v>1</v>
      </c>
      <c r="O95" s="23">
        <v>0</v>
      </c>
      <c r="P95" s="23">
        <v>17.564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112</v>
      </c>
      <c r="B96" s="22" t="s">
        <v>180</v>
      </c>
      <c r="C96" s="22">
        <v>5276.846</v>
      </c>
      <c r="D96" s="22">
        <v>6931.042</v>
      </c>
      <c r="E96" s="22">
        <v>0</v>
      </c>
      <c r="F96" s="22">
        <v>0</v>
      </c>
      <c r="G96" s="22">
        <v>0</v>
      </c>
      <c r="H96" s="22">
        <v>1</v>
      </c>
      <c r="I96" s="19">
        <v>12.379</v>
      </c>
      <c r="J96" s="19">
        <v>33.291</v>
      </c>
      <c r="K96" s="23">
        <v>1</v>
      </c>
      <c r="L96" s="23">
        <v>1</v>
      </c>
      <c r="M96" s="23">
        <v>0</v>
      </c>
      <c r="N96" s="23">
        <v>-1</v>
      </c>
      <c r="O96" s="23">
        <v>0</v>
      </c>
      <c r="P96" s="23">
        <v>7.281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115</v>
      </c>
      <c r="B97" s="22" t="s">
        <v>181</v>
      </c>
      <c r="C97" s="22">
        <v>8147.437</v>
      </c>
      <c r="D97" s="22">
        <v>9299.077</v>
      </c>
      <c r="E97" s="22">
        <v>0</v>
      </c>
      <c r="F97" s="22">
        <v>0</v>
      </c>
      <c r="G97" s="22">
        <v>0</v>
      </c>
      <c r="H97" s="22">
        <v>1</v>
      </c>
      <c r="I97" s="19">
        <v>5.047</v>
      </c>
      <c r="J97" s="19">
        <v>16.806</v>
      </c>
      <c r="K97" s="23">
        <v>3</v>
      </c>
      <c r="L97" s="23">
        <v>2</v>
      </c>
      <c r="M97" s="23">
        <v>0</v>
      </c>
      <c r="N97" s="23">
        <v>-1</v>
      </c>
      <c r="O97" s="23">
        <v>0</v>
      </c>
      <c r="P97" s="23">
        <v>22.016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116</v>
      </c>
      <c r="B98" s="22" t="s">
        <v>182</v>
      </c>
      <c r="C98" s="22">
        <v>198.434</v>
      </c>
      <c r="D98" s="22">
        <v>199.084</v>
      </c>
      <c r="E98" s="22">
        <v>0</v>
      </c>
      <c r="F98" s="22">
        <v>0</v>
      </c>
      <c r="G98" s="22">
        <v>0</v>
      </c>
      <c r="H98" s="22">
        <v>1</v>
      </c>
      <c r="I98" s="19">
        <v>0.214</v>
      </c>
      <c r="J98" s="19">
        <v>0.54</v>
      </c>
      <c r="K98" s="23">
        <v>0</v>
      </c>
      <c r="L98" s="23">
        <v>2</v>
      </c>
      <c r="M98" s="23">
        <v>0</v>
      </c>
      <c r="N98" s="23">
        <v>-1</v>
      </c>
      <c r="O98" s="23">
        <v>0</v>
      </c>
      <c r="P98" s="23">
        <v>8.419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117</v>
      </c>
      <c r="B99" s="22" t="s">
        <v>183</v>
      </c>
      <c r="C99" s="22">
        <v>4011.34</v>
      </c>
      <c r="D99" s="22">
        <v>4686.453</v>
      </c>
      <c r="E99" s="22">
        <v>0</v>
      </c>
      <c r="F99" s="22">
        <v>0</v>
      </c>
      <c r="G99" s="22">
        <v>0</v>
      </c>
      <c r="H99" s="22">
        <v>1</v>
      </c>
      <c r="I99" s="19">
        <v>2.408</v>
      </c>
      <c r="J99" s="19">
        <v>16.467</v>
      </c>
      <c r="K99" s="23">
        <v>3</v>
      </c>
      <c r="L99" s="23">
        <v>0</v>
      </c>
      <c r="M99" s="23">
        <v>0</v>
      </c>
      <c r="N99" s="23">
        <v>-1</v>
      </c>
      <c r="O99" s="23">
        <v>0</v>
      </c>
      <c r="P99" s="23">
        <v>1.164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118</v>
      </c>
      <c r="B100" s="22" t="s">
        <v>184</v>
      </c>
      <c r="C100" s="22">
        <v>9682.847</v>
      </c>
      <c r="D100" s="22">
        <v>10855.043</v>
      </c>
      <c r="E100" s="22">
        <v>0</v>
      </c>
      <c r="F100" s="22">
        <v>0</v>
      </c>
      <c r="G100" s="22">
        <v>0</v>
      </c>
      <c r="H100" s="22">
        <v>1</v>
      </c>
      <c r="I100" s="19">
        <v>4.78</v>
      </c>
      <c r="J100" s="19">
        <v>15.062</v>
      </c>
      <c r="K100" s="23">
        <v>4</v>
      </c>
      <c r="L100" s="23">
        <v>2</v>
      </c>
      <c r="M100" s="23">
        <v>-1</v>
      </c>
      <c r="N100" s="23">
        <v>1</v>
      </c>
      <c r="O100" s="23">
        <v>0</v>
      </c>
      <c r="P100" s="23">
        <v>34.552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119</v>
      </c>
      <c r="B101" s="22" t="s">
        <v>185</v>
      </c>
      <c r="C101" s="22">
        <v>4013.845</v>
      </c>
      <c r="D101" s="22">
        <v>4783.986</v>
      </c>
      <c r="E101" s="22">
        <v>0</v>
      </c>
      <c r="F101" s="22">
        <v>0</v>
      </c>
      <c r="G101" s="22">
        <v>0</v>
      </c>
      <c r="H101" s="22">
        <v>1</v>
      </c>
      <c r="I101" s="19">
        <v>4.2</v>
      </c>
      <c r="J101" s="19">
        <v>19.622</v>
      </c>
      <c r="K101" s="23">
        <v>4</v>
      </c>
      <c r="L101" s="23">
        <v>0</v>
      </c>
      <c r="M101" s="23">
        <v>0</v>
      </c>
      <c r="N101" s="23">
        <v>0</v>
      </c>
      <c r="O101" s="23">
        <v>0</v>
      </c>
      <c r="P101" s="23">
        <v>38.323</v>
      </c>
      <c r="Q101" s="23">
        <v>0</v>
      </c>
      <c r="R101" s="23">
        <v>1</v>
      </c>
      <c r="S101" s="24"/>
      <c r="T101" s="24"/>
      <c r="U101" s="24"/>
      <c r="V101" s="24"/>
      <c r="W101" s="24"/>
    </row>
    <row r="102" ht="16.5" spans="1:23">
      <c r="A102" s="22">
        <v>120</v>
      </c>
      <c r="B102" s="22" t="s">
        <v>186</v>
      </c>
      <c r="C102" s="22">
        <v>9133.237</v>
      </c>
      <c r="D102" s="22">
        <v>10420.815</v>
      </c>
      <c r="E102" s="22">
        <v>0</v>
      </c>
      <c r="F102" s="22">
        <v>0</v>
      </c>
      <c r="G102" s="22">
        <v>0</v>
      </c>
      <c r="H102" s="22">
        <v>1</v>
      </c>
      <c r="I102" s="19">
        <v>6.746</v>
      </c>
      <c r="J102" s="19">
        <v>18.269</v>
      </c>
      <c r="K102" s="23">
        <v>4</v>
      </c>
      <c r="L102" s="23">
        <v>1</v>
      </c>
      <c r="M102" s="23">
        <v>0</v>
      </c>
      <c r="N102" s="23">
        <v>1</v>
      </c>
      <c r="O102" s="23">
        <v>0</v>
      </c>
      <c r="P102" s="23">
        <v>22.591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122</v>
      </c>
      <c r="B103" s="22" t="s">
        <v>187</v>
      </c>
      <c r="C103" s="22">
        <v>1560.034</v>
      </c>
      <c r="D103" s="22">
        <v>1741.29</v>
      </c>
      <c r="E103" s="22">
        <v>0</v>
      </c>
      <c r="F103" s="22">
        <v>0</v>
      </c>
      <c r="G103" s="22">
        <v>0</v>
      </c>
      <c r="H103" s="22">
        <v>1</v>
      </c>
      <c r="I103" s="19">
        <v>3.932</v>
      </c>
      <c r="J103" s="19">
        <v>13.932</v>
      </c>
      <c r="K103" s="23">
        <v>4</v>
      </c>
      <c r="L103" s="23">
        <v>0</v>
      </c>
      <c r="M103" s="23">
        <v>0</v>
      </c>
      <c r="N103" s="23">
        <v>0</v>
      </c>
      <c r="O103" s="23">
        <v>0</v>
      </c>
      <c r="P103" s="23">
        <v>1.707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128</v>
      </c>
      <c r="B104" s="22" t="s">
        <v>188</v>
      </c>
      <c r="C104" s="22">
        <v>8687.237</v>
      </c>
      <c r="D104" s="22">
        <v>9707.706</v>
      </c>
      <c r="E104" s="22">
        <v>0</v>
      </c>
      <c r="F104" s="22">
        <v>0</v>
      </c>
      <c r="G104" s="22">
        <v>0</v>
      </c>
      <c r="H104" s="22">
        <v>1</v>
      </c>
      <c r="I104" s="19">
        <v>4.958</v>
      </c>
      <c r="J104" s="19">
        <v>14.949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22.472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132</v>
      </c>
      <c r="B105" s="22" t="s">
        <v>189</v>
      </c>
      <c r="C105" s="22">
        <v>5640.195</v>
      </c>
      <c r="D105" s="22">
        <v>6497.195</v>
      </c>
      <c r="E105" s="22">
        <v>0</v>
      </c>
      <c r="F105" s="22">
        <v>0</v>
      </c>
      <c r="G105" s="22">
        <v>0</v>
      </c>
      <c r="H105" s="22">
        <v>1</v>
      </c>
      <c r="I105" s="19">
        <v>1.454</v>
      </c>
      <c r="J105" s="19">
        <v>14.453</v>
      </c>
      <c r="K105" s="23">
        <v>2</v>
      </c>
      <c r="L105" s="23">
        <v>0</v>
      </c>
      <c r="M105" s="23">
        <v>0</v>
      </c>
      <c r="N105" s="23">
        <v>0</v>
      </c>
      <c r="O105" s="23">
        <v>0</v>
      </c>
      <c r="P105" s="23">
        <v>-0.007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133</v>
      </c>
      <c r="B106" s="22" t="s">
        <v>190</v>
      </c>
      <c r="C106" s="22">
        <v>6130.331</v>
      </c>
      <c r="D106" s="22">
        <v>7394.451</v>
      </c>
      <c r="E106" s="22">
        <v>0</v>
      </c>
      <c r="F106" s="22">
        <v>0</v>
      </c>
      <c r="G106" s="22">
        <v>0</v>
      </c>
      <c r="H106" s="22">
        <v>1</v>
      </c>
      <c r="I106" s="19">
        <v>6.794</v>
      </c>
      <c r="J106" s="19">
        <v>22.728</v>
      </c>
      <c r="K106" s="23">
        <v>4</v>
      </c>
      <c r="L106" s="23">
        <v>2</v>
      </c>
      <c r="M106" s="23">
        <v>-1</v>
      </c>
      <c r="N106" s="23">
        <v>1</v>
      </c>
      <c r="O106" s="23">
        <v>0</v>
      </c>
      <c r="P106" s="23">
        <v>11.652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137</v>
      </c>
      <c r="B107" s="22" t="s">
        <v>191</v>
      </c>
      <c r="C107" s="22">
        <v>5367.021</v>
      </c>
      <c r="D107" s="22">
        <v>6646.173</v>
      </c>
      <c r="E107" s="22">
        <v>0</v>
      </c>
      <c r="F107" s="22">
        <v>0</v>
      </c>
      <c r="G107" s="22">
        <v>0</v>
      </c>
      <c r="H107" s="22">
        <v>1</v>
      </c>
      <c r="I107" s="19">
        <v>3.714</v>
      </c>
      <c r="J107" s="19">
        <v>22.246</v>
      </c>
      <c r="K107" s="23">
        <v>4</v>
      </c>
      <c r="L107" s="23">
        <v>1</v>
      </c>
      <c r="M107" s="23">
        <v>0</v>
      </c>
      <c r="N107" s="23">
        <v>0</v>
      </c>
      <c r="O107" s="23">
        <v>0</v>
      </c>
      <c r="P107" s="23">
        <v>23.824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138</v>
      </c>
      <c r="B108" s="22" t="s">
        <v>192</v>
      </c>
      <c r="C108" s="22">
        <v>7978.928</v>
      </c>
      <c r="D108" s="22">
        <v>8559.92</v>
      </c>
      <c r="E108" s="22">
        <v>0</v>
      </c>
      <c r="F108" s="22">
        <v>0</v>
      </c>
      <c r="G108" s="22">
        <v>0</v>
      </c>
      <c r="H108" s="22">
        <v>1</v>
      </c>
      <c r="I108" s="19">
        <v>2.489</v>
      </c>
      <c r="J108" s="19">
        <v>9.107</v>
      </c>
      <c r="K108" s="23">
        <v>4</v>
      </c>
      <c r="L108" s="23">
        <v>2</v>
      </c>
      <c r="M108" s="23">
        <v>-1</v>
      </c>
      <c r="N108" s="23">
        <v>1</v>
      </c>
      <c r="O108" s="23">
        <v>0</v>
      </c>
      <c r="P108" s="23">
        <v>12.586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139</v>
      </c>
      <c r="B109" s="22" t="s">
        <v>193</v>
      </c>
      <c r="C109" s="22">
        <v>413.573</v>
      </c>
      <c r="D109" s="22">
        <v>449.332</v>
      </c>
      <c r="E109" s="22">
        <v>0</v>
      </c>
      <c r="F109" s="22">
        <v>0</v>
      </c>
      <c r="G109" s="22">
        <v>0</v>
      </c>
      <c r="H109" s="22">
        <v>1</v>
      </c>
      <c r="I109" s="19">
        <v>1.064</v>
      </c>
      <c r="J109" s="19">
        <v>8.938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28.092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141</v>
      </c>
      <c r="B110" s="22" t="s">
        <v>194</v>
      </c>
      <c r="C110" s="22">
        <v>3582.981</v>
      </c>
      <c r="D110" s="22">
        <v>4320.572</v>
      </c>
      <c r="E110" s="22">
        <v>0</v>
      </c>
      <c r="F110" s="22">
        <v>0</v>
      </c>
      <c r="G110" s="22">
        <v>0</v>
      </c>
      <c r="H110" s="22">
        <v>1</v>
      </c>
      <c r="I110" s="19">
        <v>3.664</v>
      </c>
      <c r="J110" s="19">
        <v>20.11</v>
      </c>
      <c r="K110" s="23">
        <v>0</v>
      </c>
      <c r="L110" s="23">
        <v>2</v>
      </c>
      <c r="M110" s="23">
        <v>0</v>
      </c>
      <c r="N110" s="23">
        <v>-1</v>
      </c>
      <c r="O110" s="23">
        <v>0</v>
      </c>
      <c r="P110" s="23">
        <v>2.744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142</v>
      </c>
      <c r="B111" s="22" t="s">
        <v>195</v>
      </c>
      <c r="C111" s="22">
        <v>9377.426</v>
      </c>
      <c r="D111" s="22">
        <v>10546.052</v>
      </c>
      <c r="E111" s="22">
        <v>0</v>
      </c>
      <c r="F111" s="22">
        <v>0</v>
      </c>
      <c r="G111" s="22">
        <v>0</v>
      </c>
      <c r="H111" s="22">
        <v>1</v>
      </c>
      <c r="I111" s="19">
        <v>5.815</v>
      </c>
      <c r="J111" s="19">
        <v>16.251</v>
      </c>
      <c r="K111" s="23">
        <v>4</v>
      </c>
      <c r="L111" s="23">
        <v>1</v>
      </c>
      <c r="M111" s="23">
        <v>0</v>
      </c>
      <c r="N111" s="23">
        <v>1</v>
      </c>
      <c r="O111" s="23">
        <v>0</v>
      </c>
      <c r="P111" s="23">
        <v>4.601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145</v>
      </c>
      <c r="B112" s="22" t="s">
        <v>196</v>
      </c>
      <c r="C112" s="22">
        <v>7126.641</v>
      </c>
      <c r="D112" s="22">
        <v>9269.293</v>
      </c>
      <c r="E112" s="22">
        <v>0</v>
      </c>
      <c r="F112" s="22">
        <v>0</v>
      </c>
      <c r="G112" s="22">
        <v>0</v>
      </c>
      <c r="H112" s="22">
        <v>1</v>
      </c>
      <c r="I112" s="19">
        <v>9.862</v>
      </c>
      <c r="J112" s="19">
        <v>30.698</v>
      </c>
      <c r="K112" s="23">
        <v>3</v>
      </c>
      <c r="L112" s="23">
        <v>2</v>
      </c>
      <c r="M112" s="23">
        <v>0</v>
      </c>
      <c r="N112" s="23">
        <v>0</v>
      </c>
      <c r="O112" s="23">
        <v>0</v>
      </c>
      <c r="P112" s="23">
        <v>3.075</v>
      </c>
      <c r="Q112" s="23">
        <v>0</v>
      </c>
      <c r="R112" s="23">
        <v>-1</v>
      </c>
      <c r="S112" s="24"/>
      <c r="T112" s="24"/>
      <c r="U112" s="24"/>
      <c r="V112" s="24"/>
      <c r="W112" s="24"/>
    </row>
    <row r="113" ht="16.5" spans="1:23">
      <c r="A113" s="22">
        <v>146</v>
      </c>
      <c r="B113" s="22" t="s">
        <v>197</v>
      </c>
      <c r="C113" s="22">
        <v>7279.593</v>
      </c>
      <c r="D113" s="22">
        <v>8610.069</v>
      </c>
      <c r="E113" s="22">
        <v>0</v>
      </c>
      <c r="F113" s="22">
        <v>0</v>
      </c>
      <c r="G113" s="22">
        <v>0</v>
      </c>
      <c r="H113" s="22">
        <v>1</v>
      </c>
      <c r="I113" s="19">
        <v>4.322</v>
      </c>
      <c r="J113" s="19">
        <v>19.107</v>
      </c>
      <c r="K113" s="23">
        <v>1</v>
      </c>
      <c r="L113" s="23">
        <v>0</v>
      </c>
      <c r="M113" s="23">
        <v>0</v>
      </c>
      <c r="N113" s="23">
        <v>-1</v>
      </c>
      <c r="O113" s="23">
        <v>0</v>
      </c>
      <c r="P113" s="23">
        <v>-0.236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150</v>
      </c>
      <c r="B114" s="22" t="s">
        <v>198</v>
      </c>
      <c r="C114" s="22">
        <v>11384.61</v>
      </c>
      <c r="D114" s="22">
        <v>12659.67</v>
      </c>
      <c r="E114" s="22">
        <v>0</v>
      </c>
      <c r="F114" s="22">
        <v>0</v>
      </c>
      <c r="G114" s="22">
        <v>0</v>
      </c>
      <c r="H114" s="22">
        <v>1</v>
      </c>
      <c r="I114" s="19">
        <v>2.458</v>
      </c>
      <c r="J114" s="19">
        <v>12.283</v>
      </c>
      <c r="K114" s="23">
        <v>1</v>
      </c>
      <c r="L114" s="23">
        <v>2</v>
      </c>
      <c r="M114" s="23">
        <v>1</v>
      </c>
      <c r="N114" s="23">
        <v>-1</v>
      </c>
      <c r="O114" s="23">
        <v>0</v>
      </c>
      <c r="P114" s="23">
        <v>-4.734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153</v>
      </c>
      <c r="B115" s="22" t="s">
        <v>199</v>
      </c>
      <c r="C115" s="22">
        <v>3022.818</v>
      </c>
      <c r="D115" s="22">
        <v>3344.075</v>
      </c>
      <c r="E115" s="22">
        <v>0</v>
      </c>
      <c r="F115" s="22">
        <v>0</v>
      </c>
      <c r="G115" s="22">
        <v>0</v>
      </c>
      <c r="H115" s="22">
        <v>1</v>
      </c>
      <c r="I115" s="19">
        <v>4.024</v>
      </c>
      <c r="J115" s="19">
        <v>13.245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23.895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159</v>
      </c>
      <c r="B116" s="22" t="s">
        <v>200</v>
      </c>
      <c r="C116" s="22">
        <v>3489.311</v>
      </c>
      <c r="D116" s="22">
        <v>3838.41</v>
      </c>
      <c r="E116" s="22">
        <v>0</v>
      </c>
      <c r="F116" s="22">
        <v>0</v>
      </c>
      <c r="G116" s="22">
        <v>0</v>
      </c>
      <c r="H116" s="22">
        <v>1</v>
      </c>
      <c r="I116" s="19">
        <v>2.429</v>
      </c>
      <c r="J116" s="19">
        <v>11.303</v>
      </c>
      <c r="K116" s="23">
        <v>1</v>
      </c>
      <c r="L116" s="23">
        <v>1</v>
      </c>
      <c r="M116" s="23">
        <v>0</v>
      </c>
      <c r="N116" s="23">
        <v>-1</v>
      </c>
      <c r="O116" s="23">
        <v>0</v>
      </c>
      <c r="P116" s="23">
        <v>3.533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160</v>
      </c>
      <c r="B117" s="22" t="s">
        <v>201</v>
      </c>
      <c r="C117" s="22">
        <v>1985.91</v>
      </c>
      <c r="D117" s="22">
        <v>2290.981</v>
      </c>
      <c r="E117" s="22">
        <v>0</v>
      </c>
      <c r="F117" s="22">
        <v>0</v>
      </c>
      <c r="G117" s="22">
        <v>0</v>
      </c>
      <c r="H117" s="22">
        <v>1</v>
      </c>
      <c r="I117" s="19">
        <v>9.062</v>
      </c>
      <c r="J117" s="19">
        <v>21.171</v>
      </c>
      <c r="K117" s="23">
        <v>4</v>
      </c>
      <c r="L117" s="23">
        <v>1</v>
      </c>
      <c r="M117" s="23">
        <v>0</v>
      </c>
      <c r="N117" s="23">
        <v>0</v>
      </c>
      <c r="O117" s="23">
        <v>0</v>
      </c>
      <c r="P117" s="23">
        <v>24.039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161</v>
      </c>
      <c r="B118" s="22" t="s">
        <v>202</v>
      </c>
      <c r="C118" s="22">
        <v>1645.005</v>
      </c>
      <c r="D118" s="22">
        <v>1923.13</v>
      </c>
      <c r="E118" s="22">
        <v>0</v>
      </c>
      <c r="F118" s="22">
        <v>0</v>
      </c>
      <c r="G118" s="22">
        <v>0</v>
      </c>
      <c r="H118" s="22">
        <v>1</v>
      </c>
      <c r="I118" s="19">
        <v>3.106</v>
      </c>
      <c r="J118" s="19">
        <v>17.119</v>
      </c>
      <c r="K118" s="23">
        <v>3</v>
      </c>
      <c r="L118" s="23">
        <v>2</v>
      </c>
      <c r="M118" s="23">
        <v>0</v>
      </c>
      <c r="N118" s="23">
        <v>0</v>
      </c>
      <c r="O118" s="23">
        <v>0</v>
      </c>
      <c r="P118" s="23">
        <v>14.288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510</v>
      </c>
      <c r="B119" s="22" t="s">
        <v>203</v>
      </c>
      <c r="C119" s="22">
        <v>5305.382</v>
      </c>
      <c r="D119" s="22">
        <v>5879.568</v>
      </c>
      <c r="E119" s="22">
        <v>0</v>
      </c>
      <c r="F119" s="22">
        <v>0</v>
      </c>
      <c r="G119" s="22">
        <v>0</v>
      </c>
      <c r="H119" s="22">
        <v>1</v>
      </c>
      <c r="I119" s="19">
        <v>1.438</v>
      </c>
      <c r="J119" s="19">
        <v>11.063</v>
      </c>
      <c r="K119" s="23">
        <v>4</v>
      </c>
      <c r="L119" s="23">
        <v>2</v>
      </c>
      <c r="M119" s="23">
        <v>-1</v>
      </c>
      <c r="N119" s="23">
        <v>1</v>
      </c>
      <c r="O119" s="23">
        <v>0</v>
      </c>
      <c r="P119" s="23">
        <v>11.939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687</v>
      </c>
      <c r="B120" s="22" t="s">
        <v>204</v>
      </c>
      <c r="C120" s="22">
        <v>1158.527</v>
      </c>
      <c r="D120" s="22">
        <v>1462.096</v>
      </c>
      <c r="E120" s="22">
        <v>0</v>
      </c>
      <c r="F120" s="22">
        <v>0</v>
      </c>
      <c r="G120" s="22">
        <v>0</v>
      </c>
      <c r="H120" s="22">
        <v>1</v>
      </c>
      <c r="I120" s="19">
        <v>3.472</v>
      </c>
      <c r="J120" s="19">
        <v>23.514</v>
      </c>
      <c r="K120" s="23">
        <v>4</v>
      </c>
      <c r="L120" s="23">
        <v>2</v>
      </c>
      <c r="M120" s="23">
        <v>-1</v>
      </c>
      <c r="N120" s="23">
        <v>1</v>
      </c>
      <c r="O120" s="23">
        <v>0</v>
      </c>
      <c r="P120" s="23">
        <v>31.59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689</v>
      </c>
      <c r="B121" s="22" t="s">
        <v>205</v>
      </c>
      <c r="C121" s="22">
        <v>1086.453</v>
      </c>
      <c r="D121" s="22">
        <v>1360.985</v>
      </c>
      <c r="E121" s="22">
        <v>0</v>
      </c>
      <c r="F121" s="22">
        <v>0</v>
      </c>
      <c r="G121" s="22">
        <v>0</v>
      </c>
      <c r="H121" s="22">
        <v>1</v>
      </c>
      <c r="I121" s="19">
        <v>4.145</v>
      </c>
      <c r="J121" s="19">
        <v>23.48</v>
      </c>
      <c r="K121" s="23">
        <v>0</v>
      </c>
      <c r="L121" s="23">
        <v>0</v>
      </c>
      <c r="M121" s="23">
        <v>1</v>
      </c>
      <c r="N121" s="23">
        <v>-1</v>
      </c>
      <c r="O121" s="23">
        <v>0</v>
      </c>
      <c r="P121" s="23">
        <v>-0.948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693</v>
      </c>
      <c r="B122" s="22" t="s">
        <v>206</v>
      </c>
      <c r="C122" s="22">
        <v>1255.541</v>
      </c>
      <c r="D122" s="22">
        <v>1582.203</v>
      </c>
      <c r="E122" s="22">
        <v>0</v>
      </c>
      <c r="F122" s="22">
        <v>0</v>
      </c>
      <c r="G122" s="22">
        <v>0</v>
      </c>
      <c r="H122" s="22">
        <v>1</v>
      </c>
      <c r="I122" s="19">
        <v>7.448</v>
      </c>
      <c r="J122" s="19">
        <v>26.556</v>
      </c>
      <c r="K122" s="23">
        <v>4</v>
      </c>
      <c r="L122" s="23">
        <v>2</v>
      </c>
      <c r="M122" s="23">
        <v>0</v>
      </c>
      <c r="N122" s="23">
        <v>0</v>
      </c>
      <c r="O122" s="23">
        <v>0</v>
      </c>
      <c r="P122" s="23">
        <v>5.17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697</v>
      </c>
      <c r="B123" s="22" t="s">
        <v>207</v>
      </c>
      <c r="C123" s="22">
        <v>1208.769</v>
      </c>
      <c r="D123" s="22">
        <v>1483.886</v>
      </c>
      <c r="E123" s="22">
        <v>0</v>
      </c>
      <c r="F123" s="22">
        <v>0</v>
      </c>
      <c r="G123" s="22">
        <v>0</v>
      </c>
      <c r="H123" s="22">
        <v>1</v>
      </c>
      <c r="I123" s="19">
        <v>2.081</v>
      </c>
      <c r="J123" s="19">
        <v>20.236</v>
      </c>
      <c r="K123" s="23">
        <v>1</v>
      </c>
      <c r="L123" s="23">
        <v>0</v>
      </c>
      <c r="M123" s="23">
        <v>0</v>
      </c>
      <c r="N123" s="23">
        <v>-1</v>
      </c>
      <c r="O123" s="23">
        <v>0</v>
      </c>
      <c r="P123" s="23">
        <v>-5.179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698</v>
      </c>
      <c r="B124" s="22" t="s">
        <v>208</v>
      </c>
      <c r="C124" s="22">
        <v>1297.387</v>
      </c>
      <c r="D124" s="22">
        <v>1627.253</v>
      </c>
      <c r="E124" s="22">
        <v>0</v>
      </c>
      <c r="F124" s="22">
        <v>0</v>
      </c>
      <c r="G124" s="22">
        <v>0</v>
      </c>
      <c r="H124" s="22">
        <v>1</v>
      </c>
      <c r="I124" s="19">
        <v>2.284</v>
      </c>
      <c r="J124" s="19">
        <v>22.092</v>
      </c>
      <c r="K124" s="23">
        <v>4</v>
      </c>
      <c r="L124" s="23">
        <v>2</v>
      </c>
      <c r="M124" s="23">
        <v>-1</v>
      </c>
      <c r="N124" s="23">
        <v>1</v>
      </c>
      <c r="O124" s="23">
        <v>0</v>
      </c>
      <c r="P124" s="23">
        <v>19.85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699</v>
      </c>
      <c r="B125" s="22" t="s">
        <v>209</v>
      </c>
      <c r="C125" s="22">
        <v>1155.979</v>
      </c>
      <c r="D125" s="22">
        <v>1476.052</v>
      </c>
      <c r="E125" s="22">
        <v>0</v>
      </c>
      <c r="F125" s="22">
        <v>0</v>
      </c>
      <c r="G125" s="22">
        <v>0</v>
      </c>
      <c r="H125" s="22">
        <v>1</v>
      </c>
      <c r="I125" s="19">
        <v>7.541</v>
      </c>
      <c r="J125" s="19">
        <v>27.59</v>
      </c>
      <c r="K125" s="23">
        <v>4</v>
      </c>
      <c r="L125" s="23">
        <v>1</v>
      </c>
      <c r="M125" s="23">
        <v>0</v>
      </c>
      <c r="N125" s="23">
        <v>0</v>
      </c>
      <c r="O125" s="23">
        <v>0</v>
      </c>
      <c r="P125" s="23">
        <v>13.293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2">
        <v>802</v>
      </c>
      <c r="B126" s="22" t="s">
        <v>210</v>
      </c>
      <c r="C126" s="22">
        <v>7042.806</v>
      </c>
      <c r="D126" s="22">
        <v>8227.262</v>
      </c>
      <c r="E126" s="22">
        <v>0</v>
      </c>
      <c r="F126" s="22">
        <v>0</v>
      </c>
      <c r="G126" s="22">
        <v>0</v>
      </c>
      <c r="H126" s="22">
        <v>1</v>
      </c>
      <c r="I126" s="19">
        <v>4.976</v>
      </c>
      <c r="J126" s="19">
        <v>18.657</v>
      </c>
      <c r="K126" s="23">
        <v>3</v>
      </c>
      <c r="L126" s="23">
        <v>0</v>
      </c>
      <c r="M126" s="23">
        <v>0</v>
      </c>
      <c r="N126" s="23">
        <v>0</v>
      </c>
      <c r="O126" s="23">
        <v>0</v>
      </c>
      <c r="P126" s="23">
        <v>-0.285</v>
      </c>
      <c r="Q126" s="23">
        <v>0</v>
      </c>
      <c r="R126" s="23">
        <v>-1</v>
      </c>
      <c r="S126" s="24"/>
      <c r="T126" s="24"/>
      <c r="U126" s="24"/>
      <c r="V126" s="24"/>
      <c r="W126" s="24"/>
    </row>
    <row r="127" ht="16.5" spans="1:23">
      <c r="A127" s="22">
        <v>805</v>
      </c>
      <c r="B127" s="22" t="s">
        <v>211</v>
      </c>
      <c r="C127" s="22">
        <v>6156.466</v>
      </c>
      <c r="D127" s="22">
        <v>8100.332</v>
      </c>
      <c r="E127" s="22">
        <v>0</v>
      </c>
      <c r="F127" s="22">
        <v>0</v>
      </c>
      <c r="G127" s="22">
        <v>0</v>
      </c>
      <c r="H127" s="22">
        <v>1</v>
      </c>
      <c r="I127" s="19">
        <v>10.985</v>
      </c>
      <c r="J127" s="19">
        <v>32.346</v>
      </c>
      <c r="K127" s="23">
        <v>4</v>
      </c>
      <c r="L127" s="23">
        <v>2</v>
      </c>
      <c r="M127" s="23">
        <v>-1</v>
      </c>
      <c r="N127" s="23">
        <v>1</v>
      </c>
      <c r="O127" s="23">
        <v>0</v>
      </c>
      <c r="P127" s="23">
        <v>11.398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811</v>
      </c>
      <c r="B128" s="22" t="s">
        <v>212</v>
      </c>
      <c r="C128" s="22">
        <v>9357.373</v>
      </c>
      <c r="D128" s="22">
        <v>13083.642</v>
      </c>
      <c r="E128" s="22">
        <v>0</v>
      </c>
      <c r="F128" s="22">
        <v>0</v>
      </c>
      <c r="G128" s="22">
        <v>0</v>
      </c>
      <c r="H128" s="22">
        <v>1</v>
      </c>
      <c r="I128" s="19">
        <v>7.598</v>
      </c>
      <c r="J128" s="19">
        <v>33.914</v>
      </c>
      <c r="K128" s="23">
        <v>4</v>
      </c>
      <c r="L128" s="23">
        <v>1</v>
      </c>
      <c r="M128" s="23">
        <v>-1</v>
      </c>
      <c r="N128" s="23">
        <v>1</v>
      </c>
      <c r="O128" s="23">
        <v>0</v>
      </c>
      <c r="P128" s="23">
        <v>22.868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813</v>
      </c>
      <c r="B129" s="22" t="s">
        <v>213</v>
      </c>
      <c r="C129" s="22">
        <v>3216.118</v>
      </c>
      <c r="D129" s="22">
        <v>4048.791</v>
      </c>
      <c r="E129" s="22">
        <v>0</v>
      </c>
      <c r="F129" s="22">
        <v>0</v>
      </c>
      <c r="G129" s="22">
        <v>0</v>
      </c>
      <c r="H129" s="22">
        <v>1</v>
      </c>
      <c r="I129" s="19">
        <v>9.506</v>
      </c>
      <c r="J129" s="19">
        <v>28.117</v>
      </c>
      <c r="K129" s="23">
        <v>4</v>
      </c>
      <c r="L129" s="23">
        <v>0</v>
      </c>
      <c r="M129" s="23">
        <v>-1</v>
      </c>
      <c r="N129" s="23">
        <v>1</v>
      </c>
      <c r="O129" s="23">
        <v>0</v>
      </c>
      <c r="P129" s="23">
        <v>18.266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819</v>
      </c>
      <c r="B130" s="22" t="s">
        <v>214</v>
      </c>
      <c r="C130" s="22">
        <v>7679.651</v>
      </c>
      <c r="D130" s="22">
        <v>10763.944</v>
      </c>
      <c r="E130" s="22">
        <v>0</v>
      </c>
      <c r="F130" s="22">
        <v>0</v>
      </c>
      <c r="G130" s="22">
        <v>0</v>
      </c>
      <c r="H130" s="22">
        <v>1</v>
      </c>
      <c r="I130" s="19">
        <v>8.026</v>
      </c>
      <c r="J130" s="19">
        <v>34.38</v>
      </c>
      <c r="K130" s="23">
        <v>4</v>
      </c>
      <c r="L130" s="23">
        <v>2</v>
      </c>
      <c r="M130" s="23">
        <v>-1</v>
      </c>
      <c r="N130" s="23">
        <v>1</v>
      </c>
      <c r="O130" s="23">
        <v>0</v>
      </c>
      <c r="P130" s="23">
        <v>5.352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820</v>
      </c>
      <c r="B131" s="22" t="s">
        <v>215</v>
      </c>
      <c r="C131" s="22">
        <v>4112.11</v>
      </c>
      <c r="D131" s="22">
        <v>4731.912</v>
      </c>
      <c r="E131" s="22">
        <v>0</v>
      </c>
      <c r="F131" s="22">
        <v>0</v>
      </c>
      <c r="G131" s="22">
        <v>0</v>
      </c>
      <c r="H131" s="22">
        <v>1</v>
      </c>
      <c r="I131" s="19">
        <v>3.559</v>
      </c>
      <c r="J131" s="19">
        <v>16.191</v>
      </c>
      <c r="K131" s="23">
        <v>0</v>
      </c>
      <c r="L131" s="23">
        <v>2</v>
      </c>
      <c r="M131" s="23">
        <v>1</v>
      </c>
      <c r="N131" s="23">
        <v>-1</v>
      </c>
      <c r="O131" s="23">
        <v>0</v>
      </c>
      <c r="P131" s="23">
        <v>-6.704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823</v>
      </c>
      <c r="B132" s="22" t="s">
        <v>216</v>
      </c>
      <c r="C132" s="22">
        <v>8904.665</v>
      </c>
      <c r="D132" s="22">
        <v>12541.502</v>
      </c>
      <c r="E132" s="22">
        <v>0</v>
      </c>
      <c r="F132" s="22">
        <v>0</v>
      </c>
      <c r="G132" s="22">
        <v>0</v>
      </c>
      <c r="H132" s="22">
        <v>1</v>
      </c>
      <c r="I132" s="19">
        <v>8.249</v>
      </c>
      <c r="J132" s="19">
        <v>34.855</v>
      </c>
      <c r="K132" s="23">
        <v>1</v>
      </c>
      <c r="L132" s="23">
        <v>2</v>
      </c>
      <c r="M132" s="23">
        <v>0</v>
      </c>
      <c r="N132" s="23">
        <v>-1</v>
      </c>
      <c r="O132" s="23">
        <v>0</v>
      </c>
      <c r="P132" s="23">
        <v>4.344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832</v>
      </c>
      <c r="B133" s="22" t="s">
        <v>217</v>
      </c>
      <c r="C133" s="22">
        <v>473.448</v>
      </c>
      <c r="D133" s="22">
        <v>516.459</v>
      </c>
      <c r="E133" s="22">
        <v>0</v>
      </c>
      <c r="F133" s="22">
        <v>0</v>
      </c>
      <c r="G133" s="22">
        <v>0</v>
      </c>
      <c r="H133" s="22">
        <v>1</v>
      </c>
      <c r="I133" s="19">
        <v>1.665</v>
      </c>
      <c r="J133" s="19">
        <v>9.854</v>
      </c>
      <c r="K133" s="23">
        <v>3</v>
      </c>
      <c r="L133" s="23">
        <v>0</v>
      </c>
      <c r="M133" s="23">
        <v>0</v>
      </c>
      <c r="N133" s="23">
        <v>0</v>
      </c>
      <c r="O133" s="23">
        <v>0</v>
      </c>
      <c r="P133" s="23">
        <v>-3.654</v>
      </c>
      <c r="Q133" s="23">
        <v>0</v>
      </c>
      <c r="R133" s="23">
        <v>-1</v>
      </c>
      <c r="S133" s="24"/>
      <c r="T133" s="24"/>
      <c r="U133" s="24"/>
      <c r="V133" s="24"/>
      <c r="W133" s="24"/>
    </row>
    <row r="134" ht="16.5" spans="1:23">
      <c r="A134" s="22">
        <v>847</v>
      </c>
      <c r="B134" s="22" t="s">
        <v>218</v>
      </c>
      <c r="C134" s="22">
        <v>3313.116</v>
      </c>
      <c r="D134" s="22">
        <v>3705.671</v>
      </c>
      <c r="E134" s="22">
        <v>0</v>
      </c>
      <c r="F134" s="22">
        <v>0</v>
      </c>
      <c r="G134" s="22">
        <v>0</v>
      </c>
      <c r="H134" s="22">
        <v>1</v>
      </c>
      <c r="I134" s="19">
        <v>4.222</v>
      </c>
      <c r="J134" s="19">
        <v>14.368</v>
      </c>
      <c r="K134" s="23">
        <v>4</v>
      </c>
      <c r="L134" s="23">
        <v>0</v>
      </c>
      <c r="M134" s="23">
        <v>-1</v>
      </c>
      <c r="N134" s="23">
        <v>0</v>
      </c>
      <c r="O134" s="23">
        <v>0</v>
      </c>
      <c r="P134" s="23">
        <v>25.639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851</v>
      </c>
      <c r="B135" s="22" t="s">
        <v>219</v>
      </c>
      <c r="C135" s="22">
        <v>18921.402</v>
      </c>
      <c r="D135" s="22">
        <v>21938.768</v>
      </c>
      <c r="E135" s="22">
        <v>0</v>
      </c>
      <c r="F135" s="22">
        <v>0</v>
      </c>
      <c r="G135" s="22">
        <v>0</v>
      </c>
      <c r="H135" s="22">
        <v>1</v>
      </c>
      <c r="I135" s="19">
        <v>5.674</v>
      </c>
      <c r="J135" s="19">
        <v>18.647</v>
      </c>
      <c r="K135" s="23">
        <v>4</v>
      </c>
      <c r="L135" s="23">
        <v>0</v>
      </c>
      <c r="M135" s="23">
        <v>0</v>
      </c>
      <c r="N135" s="23">
        <v>0</v>
      </c>
      <c r="O135" s="23">
        <v>0</v>
      </c>
      <c r="P135" s="23">
        <v>0.603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852</v>
      </c>
      <c r="B136" s="22" t="s">
        <v>220</v>
      </c>
      <c r="C136" s="22">
        <v>7074.655</v>
      </c>
      <c r="D136" s="22">
        <v>8124.902</v>
      </c>
      <c r="E136" s="22">
        <v>0</v>
      </c>
      <c r="F136" s="22">
        <v>0</v>
      </c>
      <c r="G136" s="22">
        <v>0</v>
      </c>
      <c r="H136" s="22">
        <v>1</v>
      </c>
      <c r="I136" s="19">
        <v>5.092</v>
      </c>
      <c r="J136" s="19">
        <v>17.36</v>
      </c>
      <c r="K136" s="23">
        <v>4</v>
      </c>
      <c r="L136" s="23">
        <v>0</v>
      </c>
      <c r="M136" s="23">
        <v>0</v>
      </c>
      <c r="N136" s="23">
        <v>0</v>
      </c>
      <c r="O136" s="23">
        <v>0</v>
      </c>
      <c r="P136" s="23">
        <v>0.226</v>
      </c>
      <c r="Q136" s="23">
        <v>0</v>
      </c>
      <c r="R136" s="23">
        <v>-1</v>
      </c>
      <c r="S136" s="24"/>
      <c r="T136" s="24"/>
      <c r="U136" s="24"/>
      <c r="V136" s="24"/>
      <c r="W136" s="24"/>
    </row>
    <row r="137" ht="16.5" spans="1:23">
      <c r="A137" s="22">
        <v>853</v>
      </c>
      <c r="B137" s="22" t="s">
        <v>221</v>
      </c>
      <c r="C137" s="22">
        <v>1546.727</v>
      </c>
      <c r="D137" s="22">
        <v>1688.245</v>
      </c>
      <c r="E137" s="22">
        <v>0</v>
      </c>
      <c r="F137" s="22">
        <v>0</v>
      </c>
      <c r="G137" s="22">
        <v>0</v>
      </c>
      <c r="H137" s="22">
        <v>1</v>
      </c>
      <c r="I137" s="19">
        <v>0.78</v>
      </c>
      <c r="J137" s="19">
        <v>9.097</v>
      </c>
      <c r="K137" s="23">
        <v>4</v>
      </c>
      <c r="L137" s="23">
        <v>0</v>
      </c>
      <c r="M137" s="23">
        <v>-1</v>
      </c>
      <c r="N137" s="23">
        <v>0</v>
      </c>
      <c r="O137" s="23">
        <v>0</v>
      </c>
      <c r="P137" s="23">
        <v>6.117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854</v>
      </c>
      <c r="B138" s="22" t="s">
        <v>222</v>
      </c>
      <c r="C138" s="22">
        <v>5115.331</v>
      </c>
      <c r="D138" s="22">
        <v>6632.564</v>
      </c>
      <c r="E138" s="22">
        <v>0</v>
      </c>
      <c r="F138" s="22">
        <v>0</v>
      </c>
      <c r="G138" s="22">
        <v>0</v>
      </c>
      <c r="H138" s="22">
        <v>1</v>
      </c>
      <c r="I138" s="19">
        <v>13.22</v>
      </c>
      <c r="J138" s="19">
        <v>33.071</v>
      </c>
      <c r="K138" s="23">
        <v>2</v>
      </c>
      <c r="L138" s="23">
        <v>2</v>
      </c>
      <c r="M138" s="23">
        <v>0</v>
      </c>
      <c r="N138" s="23">
        <v>-1</v>
      </c>
      <c r="O138" s="23">
        <v>0</v>
      </c>
      <c r="P138" s="23">
        <v>-0.247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856</v>
      </c>
      <c r="B139" s="22" t="s">
        <v>223</v>
      </c>
      <c r="C139" s="22">
        <v>6707.851</v>
      </c>
      <c r="D139" s="22">
        <v>8187.109</v>
      </c>
      <c r="E139" s="22">
        <v>0</v>
      </c>
      <c r="F139" s="22">
        <v>0</v>
      </c>
      <c r="G139" s="22">
        <v>0</v>
      </c>
      <c r="H139" s="22">
        <v>1</v>
      </c>
      <c r="I139" s="19">
        <v>6.378</v>
      </c>
      <c r="J139" s="19">
        <v>23.294</v>
      </c>
      <c r="K139" s="23">
        <v>3</v>
      </c>
      <c r="L139" s="23">
        <v>0</v>
      </c>
      <c r="M139" s="23">
        <v>0</v>
      </c>
      <c r="N139" s="23">
        <v>0</v>
      </c>
      <c r="O139" s="23">
        <v>0</v>
      </c>
      <c r="P139" s="23">
        <v>2.419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858</v>
      </c>
      <c r="B140" s="22" t="s">
        <v>224</v>
      </c>
      <c r="C140" s="22">
        <v>9199.273</v>
      </c>
      <c r="D140" s="22">
        <v>11879.276</v>
      </c>
      <c r="E140" s="22">
        <v>0</v>
      </c>
      <c r="F140" s="22">
        <v>0</v>
      </c>
      <c r="G140" s="22">
        <v>0</v>
      </c>
      <c r="H140" s="22">
        <v>1</v>
      </c>
      <c r="I140" s="19">
        <v>2.687</v>
      </c>
      <c r="J140" s="19">
        <v>24.641</v>
      </c>
      <c r="K140" s="23">
        <v>4</v>
      </c>
      <c r="L140" s="23">
        <v>2</v>
      </c>
      <c r="M140" s="23">
        <v>0</v>
      </c>
      <c r="N140" s="23">
        <v>0</v>
      </c>
      <c r="O140" s="23">
        <v>0</v>
      </c>
      <c r="P140" s="23">
        <v>4.834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859</v>
      </c>
      <c r="B141" s="22" t="s">
        <v>225</v>
      </c>
      <c r="C141" s="22">
        <v>1707.468</v>
      </c>
      <c r="D141" s="22">
        <v>1939.396</v>
      </c>
      <c r="E141" s="22">
        <v>0</v>
      </c>
      <c r="F141" s="22">
        <v>0</v>
      </c>
      <c r="G141" s="22">
        <v>0</v>
      </c>
      <c r="H141" s="22">
        <v>1</v>
      </c>
      <c r="I141" s="19">
        <v>8.055</v>
      </c>
      <c r="J141" s="19">
        <v>19.051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4.303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860</v>
      </c>
      <c r="B142" s="22" t="s">
        <v>226</v>
      </c>
      <c r="C142" s="22">
        <v>1173.428</v>
      </c>
      <c r="D142" s="22">
        <v>1292.518</v>
      </c>
      <c r="E142" s="22">
        <v>0</v>
      </c>
      <c r="F142" s="22">
        <v>0</v>
      </c>
      <c r="G142" s="22">
        <v>0</v>
      </c>
      <c r="H142" s="22">
        <v>1</v>
      </c>
      <c r="I142" s="19">
        <v>2.139</v>
      </c>
      <c r="J142" s="19">
        <v>11.155</v>
      </c>
      <c r="K142" s="23">
        <v>4</v>
      </c>
      <c r="L142" s="23">
        <v>2</v>
      </c>
      <c r="M142" s="23">
        <v>-1</v>
      </c>
      <c r="N142" s="23">
        <v>1</v>
      </c>
      <c r="O142" s="23">
        <v>0</v>
      </c>
      <c r="P142" s="23">
        <v>3.954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861</v>
      </c>
      <c r="B143" s="22" t="s">
        <v>227</v>
      </c>
      <c r="C143" s="22">
        <v>2450.359</v>
      </c>
      <c r="D143" s="22">
        <v>2706.016</v>
      </c>
      <c r="E143" s="22">
        <v>0</v>
      </c>
      <c r="F143" s="22">
        <v>0</v>
      </c>
      <c r="G143" s="22">
        <v>0</v>
      </c>
      <c r="H143" s="22">
        <v>1</v>
      </c>
      <c r="I143" s="19">
        <v>4.934</v>
      </c>
      <c r="J143" s="19">
        <v>13.916</v>
      </c>
      <c r="K143" s="23">
        <v>3</v>
      </c>
      <c r="L143" s="23">
        <v>2</v>
      </c>
      <c r="M143" s="23">
        <v>0</v>
      </c>
      <c r="N143" s="23">
        <v>-1</v>
      </c>
      <c r="O143" s="23">
        <v>0</v>
      </c>
      <c r="P143" s="23">
        <v>4.335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2">
        <v>869</v>
      </c>
      <c r="B144" s="22" t="s">
        <v>228</v>
      </c>
      <c r="C144" s="22">
        <v>4074.407</v>
      </c>
      <c r="D144" s="22">
        <v>4552.265</v>
      </c>
      <c r="E144" s="22">
        <v>0</v>
      </c>
      <c r="F144" s="22">
        <v>0</v>
      </c>
      <c r="G144" s="22">
        <v>0</v>
      </c>
      <c r="H144" s="22">
        <v>1</v>
      </c>
      <c r="I144" s="19">
        <v>1.944</v>
      </c>
      <c r="J144" s="19">
        <v>12.237</v>
      </c>
      <c r="K144" s="23">
        <v>0</v>
      </c>
      <c r="L144" s="23">
        <v>0</v>
      </c>
      <c r="M144" s="23">
        <v>0</v>
      </c>
      <c r="N144" s="23">
        <v>-1</v>
      </c>
      <c r="O144" s="23">
        <v>0</v>
      </c>
      <c r="P144" s="23">
        <v>-3.807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888</v>
      </c>
      <c r="B145" s="22" t="s">
        <v>229</v>
      </c>
      <c r="C145" s="22">
        <v>4345.8</v>
      </c>
      <c r="D145" s="22">
        <v>4715.118</v>
      </c>
      <c r="E145" s="22">
        <v>0</v>
      </c>
      <c r="F145" s="22">
        <v>0</v>
      </c>
      <c r="G145" s="22">
        <v>0</v>
      </c>
      <c r="H145" s="22">
        <v>1</v>
      </c>
      <c r="I145" s="19">
        <v>1.244</v>
      </c>
      <c r="J145" s="19">
        <v>8.98</v>
      </c>
      <c r="K145" s="23">
        <v>4</v>
      </c>
      <c r="L145" s="23">
        <v>2</v>
      </c>
      <c r="M145" s="23">
        <v>-1</v>
      </c>
      <c r="N145" s="23">
        <v>1</v>
      </c>
      <c r="O145" s="23">
        <v>0</v>
      </c>
      <c r="P145" s="23">
        <v>3.485</v>
      </c>
      <c r="Q145" s="23">
        <v>1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891</v>
      </c>
      <c r="B146" s="22" t="s">
        <v>230</v>
      </c>
      <c r="C146" s="22">
        <v>1727.284</v>
      </c>
      <c r="D146" s="22">
        <v>2015.685</v>
      </c>
      <c r="E146" s="22">
        <v>0</v>
      </c>
      <c r="F146" s="22">
        <v>0</v>
      </c>
      <c r="G146" s="22">
        <v>0</v>
      </c>
      <c r="H146" s="22">
        <v>1</v>
      </c>
      <c r="I146" s="19">
        <v>2.736</v>
      </c>
      <c r="J146" s="19">
        <v>16.653</v>
      </c>
      <c r="K146" s="23">
        <v>3</v>
      </c>
      <c r="L146" s="23">
        <v>1</v>
      </c>
      <c r="M146" s="23">
        <v>0</v>
      </c>
      <c r="N146" s="23">
        <v>0</v>
      </c>
      <c r="O146" s="23">
        <v>0</v>
      </c>
      <c r="P146" s="23">
        <v>0.443</v>
      </c>
      <c r="Q146" s="23">
        <v>0</v>
      </c>
      <c r="R146" s="23">
        <v>-1</v>
      </c>
      <c r="S146" s="24"/>
      <c r="T146" s="24"/>
      <c r="U146" s="24"/>
      <c r="V146" s="24"/>
      <c r="W146" s="24"/>
    </row>
    <row r="147" ht="16.5" spans="1:23">
      <c r="A147" s="22">
        <v>902</v>
      </c>
      <c r="B147" s="22" t="s">
        <v>231</v>
      </c>
      <c r="C147" s="22">
        <v>5916.232</v>
      </c>
      <c r="D147" s="22">
        <v>6590.91</v>
      </c>
      <c r="E147" s="22">
        <v>0</v>
      </c>
      <c r="F147" s="22">
        <v>0</v>
      </c>
      <c r="G147" s="22">
        <v>0</v>
      </c>
      <c r="H147" s="22">
        <v>1</v>
      </c>
      <c r="I147" s="19">
        <v>3.072</v>
      </c>
      <c r="J147" s="19">
        <v>12.994</v>
      </c>
      <c r="K147" s="23">
        <v>4</v>
      </c>
      <c r="L147" s="23">
        <v>2</v>
      </c>
      <c r="M147" s="23">
        <v>0</v>
      </c>
      <c r="N147" s="23">
        <v>0</v>
      </c>
      <c r="O147" s="23">
        <v>0</v>
      </c>
      <c r="P147" s="23">
        <v>5.099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904</v>
      </c>
      <c r="B148" s="22" t="s">
        <v>232</v>
      </c>
      <c r="C148" s="22">
        <v>5277.451</v>
      </c>
      <c r="D148" s="22">
        <v>5996.305</v>
      </c>
      <c r="E148" s="22">
        <v>0</v>
      </c>
      <c r="F148" s="22">
        <v>0</v>
      </c>
      <c r="G148" s="22">
        <v>0</v>
      </c>
      <c r="H148" s="22">
        <v>1</v>
      </c>
      <c r="I148" s="19">
        <v>4.187</v>
      </c>
      <c r="J148" s="19">
        <v>15.673</v>
      </c>
      <c r="K148" s="23">
        <v>4</v>
      </c>
      <c r="L148" s="23">
        <v>2</v>
      </c>
      <c r="M148" s="23">
        <v>0</v>
      </c>
      <c r="N148" s="23">
        <v>0</v>
      </c>
      <c r="O148" s="23">
        <v>0</v>
      </c>
      <c r="P148" s="23">
        <v>5.971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905</v>
      </c>
      <c r="B149" s="22" t="s">
        <v>233</v>
      </c>
      <c r="C149" s="22">
        <v>6816.143</v>
      </c>
      <c r="D149" s="22">
        <v>8114.24</v>
      </c>
      <c r="E149" s="22">
        <v>0</v>
      </c>
      <c r="F149" s="22">
        <v>0</v>
      </c>
      <c r="G149" s="22">
        <v>0</v>
      </c>
      <c r="H149" s="22">
        <v>1</v>
      </c>
      <c r="I149" s="19">
        <v>6.285</v>
      </c>
      <c r="J149" s="19">
        <v>21.278</v>
      </c>
      <c r="K149" s="23">
        <v>4</v>
      </c>
      <c r="L149" s="23">
        <v>2</v>
      </c>
      <c r="M149" s="23">
        <v>0</v>
      </c>
      <c r="N149" s="23">
        <v>0</v>
      </c>
      <c r="O149" s="23">
        <v>0</v>
      </c>
      <c r="P149" s="23">
        <v>5.764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906</v>
      </c>
      <c r="B150" s="22" t="s">
        <v>234</v>
      </c>
      <c r="C150" s="22">
        <v>4827.434</v>
      </c>
      <c r="D150" s="22">
        <v>5333.995</v>
      </c>
      <c r="E150" s="22">
        <v>0</v>
      </c>
      <c r="F150" s="22">
        <v>0</v>
      </c>
      <c r="G150" s="22">
        <v>0</v>
      </c>
      <c r="H150" s="22">
        <v>1</v>
      </c>
      <c r="I150" s="19">
        <v>1.138</v>
      </c>
      <c r="J150" s="19">
        <v>10.527</v>
      </c>
      <c r="K150" s="23">
        <v>3</v>
      </c>
      <c r="L150" s="23">
        <v>2</v>
      </c>
      <c r="M150" s="23">
        <v>0</v>
      </c>
      <c r="N150" s="23">
        <v>0</v>
      </c>
      <c r="O150" s="23">
        <v>0</v>
      </c>
      <c r="P150" s="23">
        <v>5.573</v>
      </c>
      <c r="Q150" s="23">
        <v>0</v>
      </c>
      <c r="R150" s="23">
        <v>1</v>
      </c>
      <c r="S150" s="24"/>
      <c r="T150" s="24"/>
      <c r="U150" s="24"/>
      <c r="V150" s="24"/>
      <c r="W150" s="24"/>
    </row>
    <row r="151" ht="16.5" spans="1:23">
      <c r="A151" s="22">
        <v>907</v>
      </c>
      <c r="B151" s="22" t="s">
        <v>235</v>
      </c>
      <c r="C151" s="22">
        <v>5976.232</v>
      </c>
      <c r="D151" s="22">
        <v>6948.362</v>
      </c>
      <c r="E151" s="22">
        <v>0</v>
      </c>
      <c r="F151" s="22">
        <v>0</v>
      </c>
      <c r="G151" s="22">
        <v>0</v>
      </c>
      <c r="H151" s="22">
        <v>1</v>
      </c>
      <c r="I151" s="19">
        <v>5.391</v>
      </c>
      <c r="J151" s="19">
        <v>18.627</v>
      </c>
      <c r="K151" s="23">
        <v>0</v>
      </c>
      <c r="L151" s="23">
        <v>2</v>
      </c>
      <c r="M151" s="23">
        <v>1</v>
      </c>
      <c r="N151" s="23">
        <v>-1</v>
      </c>
      <c r="O151" s="23">
        <v>0</v>
      </c>
      <c r="P151" s="23">
        <v>0.719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908</v>
      </c>
      <c r="B152" s="22" t="s">
        <v>236</v>
      </c>
      <c r="C152" s="22">
        <v>2203.499</v>
      </c>
      <c r="D152" s="22">
        <v>2504.412</v>
      </c>
      <c r="E152" s="22">
        <v>0</v>
      </c>
      <c r="F152" s="22">
        <v>0</v>
      </c>
      <c r="G152" s="22">
        <v>0</v>
      </c>
      <c r="H152" s="22">
        <v>1</v>
      </c>
      <c r="I152" s="19">
        <v>3.433</v>
      </c>
      <c r="J152" s="19">
        <v>15.036</v>
      </c>
      <c r="K152" s="23">
        <v>4</v>
      </c>
      <c r="L152" s="23">
        <v>2</v>
      </c>
      <c r="M152" s="23">
        <v>0</v>
      </c>
      <c r="N152" s="23">
        <v>0</v>
      </c>
      <c r="O152" s="23">
        <v>0</v>
      </c>
      <c r="P152" s="23">
        <v>8.358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909</v>
      </c>
      <c r="B153" s="22" t="s">
        <v>237</v>
      </c>
      <c r="C153" s="22">
        <v>3405.422</v>
      </c>
      <c r="D153" s="22">
        <v>4525.363</v>
      </c>
      <c r="E153" s="22">
        <v>0</v>
      </c>
      <c r="F153" s="22">
        <v>0</v>
      </c>
      <c r="G153" s="22">
        <v>0</v>
      </c>
      <c r="H153" s="22">
        <v>1</v>
      </c>
      <c r="I153" s="19">
        <v>7.041</v>
      </c>
      <c r="J153" s="19">
        <v>30.047</v>
      </c>
      <c r="K153" s="23">
        <v>4</v>
      </c>
      <c r="L153" s="23">
        <v>2</v>
      </c>
      <c r="M153" s="23">
        <v>-1</v>
      </c>
      <c r="N153" s="23">
        <v>1</v>
      </c>
      <c r="O153" s="23">
        <v>0</v>
      </c>
      <c r="P153" s="23">
        <v>4.837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923</v>
      </c>
      <c r="B154" s="22" t="s">
        <v>238</v>
      </c>
      <c r="C154" s="22">
        <v>253.232</v>
      </c>
      <c r="D154" s="22">
        <v>254.285</v>
      </c>
      <c r="E154" s="22">
        <v>0</v>
      </c>
      <c r="F154" s="22">
        <v>0</v>
      </c>
      <c r="G154" s="22">
        <v>0</v>
      </c>
      <c r="H154" s="22">
        <v>1</v>
      </c>
      <c r="I154" s="19">
        <v>0.327</v>
      </c>
      <c r="J154" s="19">
        <v>0.74</v>
      </c>
      <c r="K154" s="23">
        <v>3</v>
      </c>
      <c r="L154" s="23">
        <v>1</v>
      </c>
      <c r="M154" s="23">
        <v>0</v>
      </c>
      <c r="N154" s="23">
        <v>0</v>
      </c>
      <c r="O154" s="23">
        <v>0</v>
      </c>
      <c r="P154" s="23">
        <v>3.674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926</v>
      </c>
      <c r="B155" s="22" t="s">
        <v>239</v>
      </c>
      <c r="C155" s="22">
        <v>2256.759</v>
      </c>
      <c r="D155" s="22">
        <v>2457.547</v>
      </c>
      <c r="E155" s="22">
        <v>0</v>
      </c>
      <c r="F155" s="22">
        <v>0</v>
      </c>
      <c r="G155" s="22">
        <v>0</v>
      </c>
      <c r="H155" s="22">
        <v>1</v>
      </c>
      <c r="I155" s="19">
        <v>2.068</v>
      </c>
      <c r="J155" s="19">
        <v>10.069</v>
      </c>
      <c r="K155" s="23">
        <v>4</v>
      </c>
      <c r="L155" s="23">
        <v>2</v>
      </c>
      <c r="M155" s="23">
        <v>-1</v>
      </c>
      <c r="N155" s="23">
        <v>1</v>
      </c>
      <c r="O155" s="23">
        <v>0</v>
      </c>
      <c r="P155" s="23">
        <v>5.215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928</v>
      </c>
      <c r="B156" s="22" t="s">
        <v>240</v>
      </c>
      <c r="C156" s="22">
        <v>2777.417</v>
      </c>
      <c r="D156" s="22">
        <v>3155.295</v>
      </c>
      <c r="E156" s="22">
        <v>0</v>
      </c>
      <c r="F156" s="22">
        <v>0</v>
      </c>
      <c r="G156" s="22">
        <v>0</v>
      </c>
      <c r="H156" s="22">
        <v>1</v>
      </c>
      <c r="I156" s="19">
        <v>7.437</v>
      </c>
      <c r="J156" s="19">
        <v>18.522</v>
      </c>
      <c r="K156" s="23">
        <v>4</v>
      </c>
      <c r="L156" s="23">
        <v>2</v>
      </c>
      <c r="M156" s="23">
        <v>0</v>
      </c>
      <c r="N156" s="23">
        <v>1</v>
      </c>
      <c r="O156" s="23">
        <v>0</v>
      </c>
      <c r="P156" s="23">
        <v>6.42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929</v>
      </c>
      <c r="B157" s="22" t="s">
        <v>241</v>
      </c>
      <c r="C157" s="22">
        <v>3778.554</v>
      </c>
      <c r="D157" s="22">
        <v>4960.951</v>
      </c>
      <c r="E157" s="22">
        <v>0</v>
      </c>
      <c r="F157" s="22">
        <v>0</v>
      </c>
      <c r="G157" s="22">
        <v>0</v>
      </c>
      <c r="H157" s="22">
        <v>1</v>
      </c>
      <c r="I157" s="19">
        <v>9.658</v>
      </c>
      <c r="J157" s="19">
        <v>31.19</v>
      </c>
      <c r="K157" s="23">
        <v>3</v>
      </c>
      <c r="L157" s="23">
        <v>2</v>
      </c>
      <c r="M157" s="23">
        <v>0</v>
      </c>
      <c r="N157" s="23">
        <v>0</v>
      </c>
      <c r="O157" s="23">
        <v>0</v>
      </c>
      <c r="P157" s="23">
        <v>3.465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930</v>
      </c>
      <c r="B158" s="22" t="s">
        <v>242</v>
      </c>
      <c r="C158" s="22">
        <v>3324.127</v>
      </c>
      <c r="D158" s="22">
        <v>3724.951</v>
      </c>
      <c r="E158" s="22">
        <v>0</v>
      </c>
      <c r="F158" s="22">
        <v>0</v>
      </c>
      <c r="G158" s="22">
        <v>0</v>
      </c>
      <c r="H158" s="22">
        <v>1</v>
      </c>
      <c r="I158" s="19">
        <v>1.932</v>
      </c>
      <c r="J158" s="19">
        <v>12.484</v>
      </c>
      <c r="K158" s="23">
        <v>4</v>
      </c>
      <c r="L158" s="23">
        <v>1</v>
      </c>
      <c r="M158" s="23">
        <v>0</v>
      </c>
      <c r="N158" s="23">
        <v>0</v>
      </c>
      <c r="O158" s="23">
        <v>0</v>
      </c>
      <c r="P158" s="23">
        <v>2.965</v>
      </c>
      <c r="Q158" s="23">
        <v>0</v>
      </c>
      <c r="R158" s="23">
        <v>-1</v>
      </c>
      <c r="S158" s="24"/>
      <c r="T158" s="24"/>
      <c r="U158" s="24"/>
      <c r="V158" s="24"/>
      <c r="W158" s="24"/>
    </row>
    <row r="159" ht="16.5" spans="1:23">
      <c r="A159" s="22">
        <v>936</v>
      </c>
      <c r="B159" s="22" t="s">
        <v>243</v>
      </c>
      <c r="C159" s="22">
        <v>8355.562</v>
      </c>
      <c r="D159" s="22">
        <v>10671.067</v>
      </c>
      <c r="E159" s="22">
        <v>0</v>
      </c>
      <c r="F159" s="22">
        <v>0</v>
      </c>
      <c r="G159" s="22">
        <v>0</v>
      </c>
      <c r="H159" s="22">
        <v>1</v>
      </c>
      <c r="I159" s="19">
        <v>4.118</v>
      </c>
      <c r="J159" s="19">
        <v>24.923</v>
      </c>
      <c r="K159" s="23">
        <v>4</v>
      </c>
      <c r="L159" s="23">
        <v>2</v>
      </c>
      <c r="M159" s="23">
        <v>-1</v>
      </c>
      <c r="N159" s="23">
        <v>1</v>
      </c>
      <c r="O159" s="23">
        <v>0</v>
      </c>
      <c r="P159" s="23">
        <v>6.444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944</v>
      </c>
      <c r="B160" s="22" t="s">
        <v>244</v>
      </c>
      <c r="C160" s="22">
        <v>4523.875</v>
      </c>
      <c r="D160" s="22">
        <v>5945.814</v>
      </c>
      <c r="E160" s="22">
        <v>0</v>
      </c>
      <c r="F160" s="22">
        <v>0</v>
      </c>
      <c r="G160" s="22">
        <v>0</v>
      </c>
      <c r="H160" s="22">
        <v>1</v>
      </c>
      <c r="I160" s="19">
        <v>8.913</v>
      </c>
      <c r="J160" s="19">
        <v>30.697</v>
      </c>
      <c r="K160" s="23">
        <v>4</v>
      </c>
      <c r="L160" s="23">
        <v>2</v>
      </c>
      <c r="M160" s="23">
        <v>0</v>
      </c>
      <c r="N160" s="23">
        <v>0</v>
      </c>
      <c r="O160" s="23">
        <v>0</v>
      </c>
      <c r="P160" s="23">
        <v>1.161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961</v>
      </c>
      <c r="B161" s="22" t="s">
        <v>245</v>
      </c>
      <c r="C161" s="22">
        <v>4305.631</v>
      </c>
      <c r="D161" s="22">
        <v>5651.992</v>
      </c>
      <c r="E161" s="22">
        <v>0</v>
      </c>
      <c r="F161" s="22">
        <v>0</v>
      </c>
      <c r="G161" s="22">
        <v>0</v>
      </c>
      <c r="H161" s="22">
        <v>1</v>
      </c>
      <c r="I161" s="19">
        <v>8.951</v>
      </c>
      <c r="J161" s="19">
        <v>30.64</v>
      </c>
      <c r="K161" s="23">
        <v>4</v>
      </c>
      <c r="L161" s="23">
        <v>2</v>
      </c>
      <c r="M161" s="23">
        <v>0</v>
      </c>
      <c r="N161" s="23">
        <v>1</v>
      </c>
      <c r="O161" s="23">
        <v>0</v>
      </c>
      <c r="P161" s="23">
        <v>5.647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966</v>
      </c>
      <c r="B162" s="22" t="s">
        <v>246</v>
      </c>
      <c r="C162" s="22">
        <v>8344.425</v>
      </c>
      <c r="D162" s="22">
        <v>9459.665</v>
      </c>
      <c r="E162" s="22">
        <v>0</v>
      </c>
      <c r="F162" s="22">
        <v>0</v>
      </c>
      <c r="G162" s="22">
        <v>0</v>
      </c>
      <c r="H162" s="22">
        <v>1</v>
      </c>
      <c r="I162" s="19">
        <v>5.396</v>
      </c>
      <c r="J162" s="19">
        <v>16.549</v>
      </c>
      <c r="K162" s="23">
        <v>4</v>
      </c>
      <c r="L162" s="23">
        <v>2</v>
      </c>
      <c r="M162" s="23">
        <v>0</v>
      </c>
      <c r="N162" s="23">
        <v>0</v>
      </c>
      <c r="O162" s="23">
        <v>0</v>
      </c>
      <c r="P162" s="23">
        <v>4.883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979</v>
      </c>
      <c r="B163" s="22" t="s">
        <v>247</v>
      </c>
      <c r="C163" s="22">
        <v>6045.106</v>
      </c>
      <c r="D163" s="22">
        <v>7508.257</v>
      </c>
      <c r="E163" s="22">
        <v>0</v>
      </c>
      <c r="F163" s="22">
        <v>0</v>
      </c>
      <c r="G163" s="22">
        <v>0</v>
      </c>
      <c r="H163" s="22">
        <v>1</v>
      </c>
      <c r="I163" s="19">
        <v>10.599</v>
      </c>
      <c r="J163" s="19">
        <v>28.021</v>
      </c>
      <c r="K163" s="23">
        <v>4</v>
      </c>
      <c r="L163" s="23">
        <v>2</v>
      </c>
      <c r="M163" s="23">
        <v>-1</v>
      </c>
      <c r="N163" s="23">
        <v>1</v>
      </c>
      <c r="O163" s="23">
        <v>0</v>
      </c>
      <c r="P163" s="23">
        <v>6.348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982</v>
      </c>
      <c r="B164" s="22" t="s">
        <v>248</v>
      </c>
      <c r="C164" s="22">
        <v>8370.646</v>
      </c>
      <c r="D164" s="22">
        <v>9717.698</v>
      </c>
      <c r="E164" s="22">
        <v>0</v>
      </c>
      <c r="F164" s="22">
        <v>0</v>
      </c>
      <c r="G164" s="22">
        <v>0</v>
      </c>
      <c r="H164" s="22">
        <v>1</v>
      </c>
      <c r="I164" s="19">
        <v>5.631</v>
      </c>
      <c r="J164" s="19">
        <v>18.713</v>
      </c>
      <c r="K164" s="23">
        <v>4</v>
      </c>
      <c r="L164" s="23">
        <v>2</v>
      </c>
      <c r="M164" s="23">
        <v>-1</v>
      </c>
      <c r="N164" s="23">
        <v>1</v>
      </c>
      <c r="O164" s="23">
        <v>0</v>
      </c>
      <c r="P164" s="23">
        <v>21.442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984</v>
      </c>
      <c r="B165" s="22" t="s">
        <v>249</v>
      </c>
      <c r="C165" s="22">
        <v>4446.053</v>
      </c>
      <c r="D165" s="22">
        <v>4873.566</v>
      </c>
      <c r="E165" s="22">
        <v>0</v>
      </c>
      <c r="F165" s="22">
        <v>0</v>
      </c>
      <c r="G165" s="22">
        <v>0</v>
      </c>
      <c r="H165" s="22">
        <v>1</v>
      </c>
      <c r="I165" s="19">
        <v>0.669</v>
      </c>
      <c r="J165" s="19">
        <v>9.382</v>
      </c>
      <c r="K165" s="23">
        <v>4</v>
      </c>
      <c r="L165" s="23">
        <v>0</v>
      </c>
      <c r="M165" s="23">
        <v>-1</v>
      </c>
      <c r="N165" s="23">
        <v>1</v>
      </c>
      <c r="O165" s="23">
        <v>0</v>
      </c>
      <c r="P165" s="23">
        <v>32.024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985</v>
      </c>
      <c r="B166" s="22" t="s">
        <v>250</v>
      </c>
      <c r="C166" s="22">
        <v>5568.341</v>
      </c>
      <c r="D166" s="22">
        <v>6201.836</v>
      </c>
      <c r="E166" s="22">
        <v>0</v>
      </c>
      <c r="F166" s="22">
        <v>0</v>
      </c>
      <c r="G166" s="22">
        <v>0</v>
      </c>
      <c r="H166" s="22">
        <v>1</v>
      </c>
      <c r="I166" s="19">
        <v>3.073</v>
      </c>
      <c r="J166" s="19">
        <v>12.974</v>
      </c>
      <c r="K166" s="23">
        <v>1</v>
      </c>
      <c r="L166" s="23">
        <v>2</v>
      </c>
      <c r="M166" s="23">
        <v>0</v>
      </c>
      <c r="N166" s="23">
        <v>-1</v>
      </c>
      <c r="O166" s="23">
        <v>0</v>
      </c>
      <c r="P166" s="23">
        <v>1.441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986</v>
      </c>
      <c r="B167" s="22" t="s">
        <v>251</v>
      </c>
      <c r="C167" s="22">
        <v>2213.116</v>
      </c>
      <c r="D167" s="22">
        <v>2529.26</v>
      </c>
      <c r="E167" s="22">
        <v>0</v>
      </c>
      <c r="F167" s="22">
        <v>0</v>
      </c>
      <c r="G167" s="22">
        <v>0</v>
      </c>
      <c r="H167" s="22">
        <v>1</v>
      </c>
      <c r="I167" s="19">
        <v>7.866</v>
      </c>
      <c r="J167" s="19">
        <v>19.383</v>
      </c>
      <c r="K167" s="23">
        <v>1</v>
      </c>
      <c r="L167" s="23">
        <v>1</v>
      </c>
      <c r="M167" s="23">
        <v>1</v>
      </c>
      <c r="N167" s="23">
        <v>-1</v>
      </c>
      <c r="O167" s="23">
        <v>0</v>
      </c>
      <c r="P167" s="23">
        <v>-26.095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987</v>
      </c>
      <c r="B168" s="22" t="s">
        <v>252</v>
      </c>
      <c r="C168" s="22">
        <v>4273.668</v>
      </c>
      <c r="D168" s="22">
        <v>5552.664</v>
      </c>
      <c r="E168" s="22">
        <v>0</v>
      </c>
      <c r="F168" s="22">
        <v>0</v>
      </c>
      <c r="G168" s="22">
        <v>0</v>
      </c>
      <c r="H168" s="22">
        <v>1</v>
      </c>
      <c r="I168" s="19">
        <v>9.901</v>
      </c>
      <c r="J168" s="19">
        <v>30.654</v>
      </c>
      <c r="K168" s="23">
        <v>0</v>
      </c>
      <c r="L168" s="23">
        <v>2</v>
      </c>
      <c r="M168" s="23">
        <v>0</v>
      </c>
      <c r="N168" s="23">
        <v>-1</v>
      </c>
      <c r="O168" s="23">
        <v>0</v>
      </c>
      <c r="P168" s="23">
        <v>-0.982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988</v>
      </c>
      <c r="B169" s="22" t="s">
        <v>253</v>
      </c>
      <c r="C169" s="22">
        <v>3882.212</v>
      </c>
      <c r="D169" s="22">
        <v>4372.6</v>
      </c>
      <c r="E169" s="22">
        <v>0</v>
      </c>
      <c r="F169" s="22">
        <v>0</v>
      </c>
      <c r="G169" s="22">
        <v>0</v>
      </c>
      <c r="H169" s="22">
        <v>1</v>
      </c>
      <c r="I169" s="19">
        <v>2.75</v>
      </c>
      <c r="J169" s="19">
        <v>13.656</v>
      </c>
      <c r="K169" s="23">
        <v>4</v>
      </c>
      <c r="L169" s="23">
        <v>1</v>
      </c>
      <c r="M169" s="23">
        <v>-1</v>
      </c>
      <c r="N169" s="23">
        <v>0</v>
      </c>
      <c r="O169" s="23">
        <v>0</v>
      </c>
      <c r="P169" s="23">
        <v>46.727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994</v>
      </c>
      <c r="B170" s="22" t="s">
        <v>254</v>
      </c>
      <c r="C170" s="22">
        <v>9496.412</v>
      </c>
      <c r="D170" s="22">
        <v>11917.323</v>
      </c>
      <c r="E170" s="22">
        <v>0</v>
      </c>
      <c r="F170" s="22">
        <v>0</v>
      </c>
      <c r="G170" s="22">
        <v>0</v>
      </c>
      <c r="H170" s="22">
        <v>1</v>
      </c>
      <c r="I170" s="19">
        <v>3.323</v>
      </c>
      <c r="J170" s="19">
        <v>22.962</v>
      </c>
      <c r="K170" s="23">
        <v>4</v>
      </c>
      <c r="L170" s="23">
        <v>2</v>
      </c>
      <c r="M170" s="23">
        <v>0</v>
      </c>
      <c r="N170" s="23">
        <v>0</v>
      </c>
      <c r="O170" s="23">
        <v>0</v>
      </c>
      <c r="P170" s="23">
        <v>-10.799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399001</v>
      </c>
      <c r="B171" s="22" t="s">
        <v>255</v>
      </c>
      <c r="C171" s="22">
        <v>12493.48</v>
      </c>
      <c r="D171" s="22">
        <v>14186.883</v>
      </c>
      <c r="E171" s="22">
        <v>0</v>
      </c>
      <c r="F171" s="22">
        <v>0</v>
      </c>
      <c r="G171" s="22">
        <v>0</v>
      </c>
      <c r="H171" s="22">
        <v>1</v>
      </c>
      <c r="I171" s="19">
        <v>2.126</v>
      </c>
      <c r="J171" s="19">
        <v>13.809</v>
      </c>
      <c r="K171" s="23">
        <v>4</v>
      </c>
      <c r="L171" s="23">
        <v>2</v>
      </c>
      <c r="M171" s="23">
        <v>-1</v>
      </c>
      <c r="N171" s="23">
        <v>1</v>
      </c>
      <c r="O171" s="23">
        <v>0</v>
      </c>
      <c r="P171" s="23">
        <v>7.965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399002</v>
      </c>
      <c r="B172" s="22" t="s">
        <v>256</v>
      </c>
      <c r="C172" s="22">
        <v>16761.535</v>
      </c>
      <c r="D172" s="22">
        <v>19034.07</v>
      </c>
      <c r="E172" s="22">
        <v>0</v>
      </c>
      <c r="F172" s="22">
        <v>0</v>
      </c>
      <c r="G172" s="22">
        <v>0</v>
      </c>
      <c r="H172" s="22">
        <v>1</v>
      </c>
      <c r="I172" s="19">
        <v>2.239</v>
      </c>
      <c r="J172" s="19">
        <v>13.911</v>
      </c>
      <c r="K172" s="23">
        <v>1</v>
      </c>
      <c r="L172" s="23">
        <v>2</v>
      </c>
      <c r="M172" s="23">
        <v>0</v>
      </c>
      <c r="N172" s="23">
        <v>-1</v>
      </c>
      <c r="O172" s="23">
        <v>0</v>
      </c>
      <c r="P172" s="23">
        <v>-9.073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399005</v>
      </c>
      <c r="B173" s="22" t="s">
        <v>257</v>
      </c>
      <c r="C173" s="22">
        <v>7588.643</v>
      </c>
      <c r="D173" s="22">
        <v>8730.955</v>
      </c>
      <c r="E173" s="22">
        <v>0</v>
      </c>
      <c r="F173" s="22">
        <v>0</v>
      </c>
      <c r="G173" s="22">
        <v>0</v>
      </c>
      <c r="H173" s="22">
        <v>1</v>
      </c>
      <c r="I173" s="19">
        <v>1.181</v>
      </c>
      <c r="J173" s="19">
        <v>14.11</v>
      </c>
      <c r="K173" s="23">
        <v>1</v>
      </c>
      <c r="L173" s="23">
        <v>2</v>
      </c>
      <c r="M173" s="23">
        <v>1</v>
      </c>
      <c r="N173" s="23">
        <v>-1</v>
      </c>
      <c r="O173" s="23">
        <v>0</v>
      </c>
      <c r="P173" s="23">
        <v>-26.233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399007</v>
      </c>
      <c r="B174" s="22" t="s">
        <v>258</v>
      </c>
      <c r="C174" s="22">
        <v>5271.201</v>
      </c>
      <c r="D174" s="22">
        <v>5964.409</v>
      </c>
      <c r="E174" s="22">
        <v>0</v>
      </c>
      <c r="F174" s="22">
        <v>0</v>
      </c>
      <c r="G174" s="22">
        <v>0</v>
      </c>
      <c r="H174" s="22">
        <v>1</v>
      </c>
      <c r="I174" s="19">
        <v>1.004</v>
      </c>
      <c r="J174" s="19">
        <v>12.509</v>
      </c>
      <c r="K174" s="23">
        <v>4</v>
      </c>
      <c r="L174" s="23">
        <v>1</v>
      </c>
      <c r="M174" s="23">
        <v>-1</v>
      </c>
      <c r="N174" s="23">
        <v>0</v>
      </c>
      <c r="O174" s="23">
        <v>0</v>
      </c>
      <c r="P174" s="23">
        <v>39.214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399008</v>
      </c>
      <c r="B175" s="22" t="s">
        <v>259</v>
      </c>
      <c r="C175" s="22">
        <v>1526.085</v>
      </c>
      <c r="D175" s="22">
        <v>1750.425</v>
      </c>
      <c r="E175" s="22">
        <v>0</v>
      </c>
      <c r="F175" s="22">
        <v>0</v>
      </c>
      <c r="G175" s="22">
        <v>0</v>
      </c>
      <c r="H175" s="22">
        <v>1</v>
      </c>
      <c r="I175" s="19">
        <v>2.739</v>
      </c>
      <c r="J175" s="19">
        <v>15.204</v>
      </c>
      <c r="K175" s="23">
        <v>4</v>
      </c>
      <c r="L175" s="23">
        <v>0</v>
      </c>
      <c r="M175" s="23">
        <v>-1</v>
      </c>
      <c r="N175" s="23">
        <v>0</v>
      </c>
      <c r="O175" s="23">
        <v>0</v>
      </c>
      <c r="P175" s="23">
        <v>10.368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399009</v>
      </c>
      <c r="B176" s="22" t="s">
        <v>260</v>
      </c>
      <c r="C176" s="22">
        <v>4735.053</v>
      </c>
      <c r="D176" s="22">
        <v>5722.94</v>
      </c>
      <c r="E176" s="22">
        <v>0</v>
      </c>
      <c r="F176" s="22">
        <v>0</v>
      </c>
      <c r="G176" s="22">
        <v>0</v>
      </c>
      <c r="H176" s="22">
        <v>1</v>
      </c>
      <c r="I176" s="19">
        <v>6.462</v>
      </c>
      <c r="J176" s="19">
        <v>22.609</v>
      </c>
      <c r="K176" s="23">
        <v>4</v>
      </c>
      <c r="L176" s="23">
        <v>0</v>
      </c>
      <c r="M176" s="23">
        <v>0</v>
      </c>
      <c r="N176" s="23">
        <v>0</v>
      </c>
      <c r="O176" s="23">
        <v>0</v>
      </c>
      <c r="P176" s="23">
        <v>-2.209</v>
      </c>
      <c r="Q176" s="23">
        <v>0</v>
      </c>
      <c r="R176" s="23">
        <v>-1</v>
      </c>
      <c r="S176" s="24"/>
      <c r="T176" s="24"/>
      <c r="U176" s="24"/>
      <c r="V176" s="24"/>
      <c r="W176" s="24"/>
    </row>
    <row r="177" ht="16.5" spans="1:23">
      <c r="A177" s="22">
        <v>399010</v>
      </c>
      <c r="B177" s="22" t="s">
        <v>261</v>
      </c>
      <c r="C177" s="22">
        <v>8169.766</v>
      </c>
      <c r="D177" s="22">
        <v>9466.756</v>
      </c>
      <c r="E177" s="22">
        <v>0</v>
      </c>
      <c r="F177" s="22">
        <v>0</v>
      </c>
      <c r="G177" s="22">
        <v>0</v>
      </c>
      <c r="H177" s="22">
        <v>1</v>
      </c>
      <c r="I177" s="19">
        <v>5.271</v>
      </c>
      <c r="J177" s="19">
        <v>18.249</v>
      </c>
      <c r="K177" s="23">
        <v>4</v>
      </c>
      <c r="L177" s="23">
        <v>1</v>
      </c>
      <c r="M177" s="23">
        <v>-1</v>
      </c>
      <c r="N177" s="23">
        <v>0</v>
      </c>
      <c r="O177" s="23">
        <v>0</v>
      </c>
      <c r="P177" s="23">
        <v>43.013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399011</v>
      </c>
      <c r="B178" s="22" t="s">
        <v>262</v>
      </c>
      <c r="C178" s="22">
        <v>6064.947</v>
      </c>
      <c r="D178" s="22">
        <v>6898.717</v>
      </c>
      <c r="E178" s="22">
        <v>0</v>
      </c>
      <c r="F178" s="22">
        <v>0</v>
      </c>
      <c r="G178" s="22">
        <v>0</v>
      </c>
      <c r="H178" s="22">
        <v>1</v>
      </c>
      <c r="I178" s="19">
        <v>2.529</v>
      </c>
      <c r="J178" s="19">
        <v>14.309</v>
      </c>
      <c r="K178" s="23">
        <v>4</v>
      </c>
      <c r="L178" s="23">
        <v>0</v>
      </c>
      <c r="M178" s="23">
        <v>0</v>
      </c>
      <c r="N178" s="23">
        <v>0</v>
      </c>
      <c r="O178" s="23">
        <v>0</v>
      </c>
      <c r="P178" s="23">
        <v>1.278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399013</v>
      </c>
      <c r="B179" s="22" t="s">
        <v>263</v>
      </c>
      <c r="C179" s="22">
        <v>5177.261</v>
      </c>
      <c r="D179" s="22">
        <v>5801.176</v>
      </c>
      <c r="E179" s="22">
        <v>0</v>
      </c>
      <c r="F179" s="22">
        <v>0</v>
      </c>
      <c r="G179" s="22">
        <v>0</v>
      </c>
      <c r="H179" s="22">
        <v>1</v>
      </c>
      <c r="I179" s="19">
        <v>3.394</v>
      </c>
      <c r="J179" s="19">
        <v>13.784</v>
      </c>
      <c r="K179" s="23">
        <v>4</v>
      </c>
      <c r="L179" s="23">
        <v>1</v>
      </c>
      <c r="M179" s="23">
        <v>0</v>
      </c>
      <c r="N179" s="23">
        <v>0</v>
      </c>
      <c r="O179" s="23">
        <v>0</v>
      </c>
      <c r="P179" s="23">
        <v>3.435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399015</v>
      </c>
      <c r="B180" s="22" t="s">
        <v>264</v>
      </c>
      <c r="C180" s="22">
        <v>2749.99</v>
      </c>
      <c r="D180" s="22">
        <v>3177.552</v>
      </c>
      <c r="E180" s="22">
        <v>0</v>
      </c>
      <c r="F180" s="22">
        <v>0</v>
      </c>
      <c r="G180" s="22">
        <v>0</v>
      </c>
      <c r="H180" s="22">
        <v>1</v>
      </c>
      <c r="I180" s="19">
        <v>3.928</v>
      </c>
      <c r="J180" s="19">
        <v>16.855</v>
      </c>
      <c r="K180" s="23">
        <v>3</v>
      </c>
      <c r="L180" s="23">
        <v>2</v>
      </c>
      <c r="M180" s="23">
        <v>0</v>
      </c>
      <c r="N180" s="23">
        <v>0</v>
      </c>
      <c r="O180" s="23">
        <v>0</v>
      </c>
      <c r="P180" s="23">
        <v>0.793</v>
      </c>
      <c r="Q180" s="23">
        <v>0</v>
      </c>
      <c r="R180" s="23">
        <v>-1</v>
      </c>
      <c r="S180" s="24"/>
      <c r="T180" s="24"/>
      <c r="U180" s="24"/>
      <c r="V180" s="24"/>
      <c r="W180" s="24"/>
    </row>
    <row r="181" ht="16.5" spans="1:23">
      <c r="A181" s="22">
        <v>399016</v>
      </c>
      <c r="B181" s="22" t="s">
        <v>265</v>
      </c>
      <c r="C181" s="22">
        <v>5204.802</v>
      </c>
      <c r="D181" s="22">
        <v>6233.117</v>
      </c>
      <c r="E181" s="22">
        <v>0</v>
      </c>
      <c r="F181" s="22">
        <v>0</v>
      </c>
      <c r="G181" s="22">
        <v>0</v>
      </c>
      <c r="H181" s="22">
        <v>1</v>
      </c>
      <c r="I181" s="19">
        <v>2.759</v>
      </c>
      <c r="J181" s="19">
        <v>18.802</v>
      </c>
      <c r="K181" s="23">
        <v>4</v>
      </c>
      <c r="L181" s="23">
        <v>2</v>
      </c>
      <c r="M181" s="23">
        <v>0</v>
      </c>
      <c r="N181" s="23">
        <v>1</v>
      </c>
      <c r="O181" s="23">
        <v>0</v>
      </c>
      <c r="P181" s="23">
        <v>5.302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399017</v>
      </c>
      <c r="B182" s="22" t="s">
        <v>266</v>
      </c>
      <c r="C182" s="22">
        <v>4453.277</v>
      </c>
      <c r="D182" s="22">
        <v>5261.812</v>
      </c>
      <c r="E182" s="22">
        <v>0</v>
      </c>
      <c r="F182" s="22">
        <v>0</v>
      </c>
      <c r="G182" s="22">
        <v>0</v>
      </c>
      <c r="H182" s="22">
        <v>1</v>
      </c>
      <c r="I182" s="19">
        <v>3.362</v>
      </c>
      <c r="J182" s="19">
        <v>18.211</v>
      </c>
      <c r="K182" s="23">
        <v>3</v>
      </c>
      <c r="L182" s="23">
        <v>0</v>
      </c>
      <c r="M182" s="23">
        <v>0</v>
      </c>
      <c r="N182" s="23">
        <v>0</v>
      </c>
      <c r="O182" s="23">
        <v>0</v>
      </c>
      <c r="P182" s="23">
        <v>-0.384</v>
      </c>
      <c r="Q182" s="23">
        <v>0</v>
      </c>
      <c r="R182" s="23">
        <v>-1</v>
      </c>
      <c r="S182" s="24"/>
      <c r="T182" s="24"/>
      <c r="U182" s="24"/>
      <c r="V182" s="24"/>
      <c r="W182" s="24"/>
    </row>
    <row r="183" ht="16.5" spans="1:23">
      <c r="A183" s="22">
        <v>399018</v>
      </c>
      <c r="B183" s="22" t="s">
        <v>267</v>
      </c>
      <c r="C183" s="22">
        <v>5364.758</v>
      </c>
      <c r="D183" s="22">
        <v>6474.802</v>
      </c>
      <c r="E183" s="22">
        <v>0</v>
      </c>
      <c r="F183" s="22">
        <v>0</v>
      </c>
      <c r="G183" s="22">
        <v>0</v>
      </c>
      <c r="H183" s="22">
        <v>1</v>
      </c>
      <c r="I183" s="19">
        <v>3.403</v>
      </c>
      <c r="J183" s="19">
        <v>19.964</v>
      </c>
      <c r="K183" s="23">
        <v>1</v>
      </c>
      <c r="L183" s="23">
        <v>2</v>
      </c>
      <c r="M183" s="23">
        <v>0</v>
      </c>
      <c r="N183" s="23">
        <v>-1</v>
      </c>
      <c r="O183" s="23">
        <v>0</v>
      </c>
      <c r="P183" s="23">
        <v>-8.2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399020</v>
      </c>
      <c r="B184" s="22" t="s">
        <v>268</v>
      </c>
      <c r="C184" s="22">
        <v>1637.03</v>
      </c>
      <c r="D184" s="22">
        <v>1930.301</v>
      </c>
      <c r="E184" s="22">
        <v>0</v>
      </c>
      <c r="F184" s="22">
        <v>0</v>
      </c>
      <c r="G184" s="22">
        <v>0</v>
      </c>
      <c r="H184" s="22">
        <v>1</v>
      </c>
      <c r="I184" s="19">
        <v>4.815</v>
      </c>
      <c r="J184" s="19">
        <v>19.277</v>
      </c>
      <c r="K184" s="23">
        <v>4</v>
      </c>
      <c r="L184" s="23">
        <v>1</v>
      </c>
      <c r="M184" s="23">
        <v>0</v>
      </c>
      <c r="N184" s="23">
        <v>0</v>
      </c>
      <c r="O184" s="23">
        <v>0</v>
      </c>
      <c r="P184" s="23">
        <v>0.702</v>
      </c>
      <c r="Q184" s="23">
        <v>0</v>
      </c>
      <c r="R184" s="23">
        <v>-1</v>
      </c>
      <c r="S184" s="24"/>
      <c r="T184" s="24"/>
      <c r="U184" s="24"/>
      <c r="V184" s="24"/>
      <c r="W184" s="24"/>
    </row>
    <row r="185" ht="16.5" spans="1:23">
      <c r="A185" s="22">
        <v>399100</v>
      </c>
      <c r="B185" s="22" t="s">
        <v>269</v>
      </c>
      <c r="C185" s="22">
        <v>11162.938</v>
      </c>
      <c r="D185" s="22">
        <v>12552.209</v>
      </c>
      <c r="E185" s="22">
        <v>0</v>
      </c>
      <c r="F185" s="22">
        <v>0</v>
      </c>
      <c r="G185" s="22">
        <v>0</v>
      </c>
      <c r="H185" s="22">
        <v>1</v>
      </c>
      <c r="I185" s="19">
        <v>3.455</v>
      </c>
      <c r="J185" s="19">
        <v>14.14</v>
      </c>
      <c r="K185" s="23">
        <v>4</v>
      </c>
      <c r="L185" s="23">
        <v>2</v>
      </c>
      <c r="M185" s="23">
        <v>-1</v>
      </c>
      <c r="N185" s="23">
        <v>1</v>
      </c>
      <c r="O185" s="23">
        <v>0</v>
      </c>
      <c r="P185" s="23">
        <v>8.349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399101</v>
      </c>
      <c r="B186" s="22" t="s">
        <v>270</v>
      </c>
      <c r="C186" s="22">
        <v>13493.736</v>
      </c>
      <c r="D186" s="22">
        <v>15295.273</v>
      </c>
      <c r="E186" s="22">
        <v>0</v>
      </c>
      <c r="F186" s="22">
        <v>0</v>
      </c>
      <c r="G186" s="22">
        <v>0</v>
      </c>
      <c r="H186" s="22">
        <v>1</v>
      </c>
      <c r="I186" s="19">
        <v>3.756</v>
      </c>
      <c r="J186" s="19">
        <v>15.092</v>
      </c>
      <c r="K186" s="23">
        <v>1</v>
      </c>
      <c r="L186" s="23">
        <v>2</v>
      </c>
      <c r="M186" s="23">
        <v>1</v>
      </c>
      <c r="N186" s="23">
        <v>-1</v>
      </c>
      <c r="O186" s="23">
        <v>0</v>
      </c>
      <c r="P186" s="23">
        <v>-11.986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399102</v>
      </c>
      <c r="B187" s="22" t="s">
        <v>271</v>
      </c>
      <c r="C187" s="22">
        <v>3622.351</v>
      </c>
      <c r="D187" s="22">
        <v>4156.541</v>
      </c>
      <c r="E187" s="22">
        <v>0</v>
      </c>
      <c r="F187" s="22">
        <v>0</v>
      </c>
      <c r="G187" s="22">
        <v>0</v>
      </c>
      <c r="H187" s="22">
        <v>1</v>
      </c>
      <c r="I187" s="19">
        <v>1.755</v>
      </c>
      <c r="J187" s="19">
        <v>14.381</v>
      </c>
      <c r="K187" s="23">
        <v>4</v>
      </c>
      <c r="L187" s="23">
        <v>2</v>
      </c>
      <c r="M187" s="23">
        <v>-1</v>
      </c>
      <c r="N187" s="23">
        <v>1</v>
      </c>
      <c r="O187" s="23">
        <v>0</v>
      </c>
      <c r="P187" s="23">
        <v>30.85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399106</v>
      </c>
      <c r="B188" s="22" t="s">
        <v>272</v>
      </c>
      <c r="C188" s="22">
        <v>2369.875</v>
      </c>
      <c r="D188" s="22">
        <v>2664.797</v>
      </c>
      <c r="E188" s="22">
        <v>0</v>
      </c>
      <c r="F188" s="22">
        <v>0</v>
      </c>
      <c r="G188" s="22">
        <v>0</v>
      </c>
      <c r="H188" s="22">
        <v>1</v>
      </c>
      <c r="I188" s="19">
        <v>3.575</v>
      </c>
      <c r="J188" s="19">
        <v>14.246</v>
      </c>
      <c r="K188" s="23">
        <v>4</v>
      </c>
      <c r="L188" s="23">
        <v>2</v>
      </c>
      <c r="M188" s="23">
        <v>-1</v>
      </c>
      <c r="N188" s="23">
        <v>1</v>
      </c>
      <c r="O188" s="23">
        <v>0</v>
      </c>
      <c r="P188" s="23">
        <v>21.669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399107</v>
      </c>
      <c r="B189" s="22" t="s">
        <v>273</v>
      </c>
      <c r="C189" s="22">
        <v>2479.369</v>
      </c>
      <c r="D189" s="22">
        <v>2788.252</v>
      </c>
      <c r="E189" s="22">
        <v>0</v>
      </c>
      <c r="F189" s="22">
        <v>0</v>
      </c>
      <c r="G189" s="22">
        <v>0</v>
      </c>
      <c r="H189" s="22">
        <v>1</v>
      </c>
      <c r="I189" s="19">
        <v>3.584</v>
      </c>
      <c r="J189" s="19">
        <v>14.265</v>
      </c>
      <c r="K189" s="23">
        <v>4</v>
      </c>
      <c r="L189" s="23">
        <v>2</v>
      </c>
      <c r="M189" s="23">
        <v>0</v>
      </c>
      <c r="N189" s="23">
        <v>0</v>
      </c>
      <c r="O189" s="23">
        <v>0</v>
      </c>
      <c r="P189" s="23">
        <v>-0.542</v>
      </c>
      <c r="Q189" s="23">
        <v>0</v>
      </c>
      <c r="R189" s="23">
        <v>-1</v>
      </c>
      <c r="S189" s="24"/>
      <c r="T189" s="24"/>
      <c r="U189" s="24"/>
      <c r="V189" s="24"/>
      <c r="W189" s="24"/>
    </row>
    <row r="190" ht="16.5" spans="1:23">
      <c r="A190" s="22">
        <v>399232</v>
      </c>
      <c r="B190" s="22" t="s">
        <v>274</v>
      </c>
      <c r="C190" s="22">
        <v>3501.365</v>
      </c>
      <c r="D190" s="22">
        <v>4887.549</v>
      </c>
      <c r="E190" s="22">
        <v>0</v>
      </c>
      <c r="F190" s="22">
        <v>0</v>
      </c>
      <c r="G190" s="22">
        <v>0</v>
      </c>
      <c r="H190" s="22">
        <v>1</v>
      </c>
      <c r="I190" s="19">
        <v>11.122</v>
      </c>
      <c r="J190" s="19">
        <v>36.329</v>
      </c>
      <c r="K190" s="23">
        <v>4</v>
      </c>
      <c r="L190" s="23">
        <v>2</v>
      </c>
      <c r="M190" s="23">
        <v>-1</v>
      </c>
      <c r="N190" s="23">
        <v>1</v>
      </c>
      <c r="O190" s="23">
        <v>0</v>
      </c>
      <c r="P190" s="23">
        <v>33.496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399233</v>
      </c>
      <c r="B191" s="22" t="s">
        <v>275</v>
      </c>
      <c r="C191" s="22">
        <v>3193.247</v>
      </c>
      <c r="D191" s="22">
        <v>3656.124</v>
      </c>
      <c r="E191" s="22">
        <v>0</v>
      </c>
      <c r="F191" s="22">
        <v>0</v>
      </c>
      <c r="G191" s="22">
        <v>0</v>
      </c>
      <c r="H191" s="22">
        <v>1</v>
      </c>
      <c r="I191" s="19">
        <v>4.123</v>
      </c>
      <c r="J191" s="19">
        <v>16.261</v>
      </c>
      <c r="K191" s="23">
        <v>3</v>
      </c>
      <c r="L191" s="23">
        <v>2</v>
      </c>
      <c r="M191" s="23">
        <v>0</v>
      </c>
      <c r="N191" s="23">
        <v>0</v>
      </c>
      <c r="O191" s="23">
        <v>0</v>
      </c>
      <c r="P191" s="23">
        <v>0.543</v>
      </c>
      <c r="Q191" s="23">
        <v>0</v>
      </c>
      <c r="R191" s="23">
        <v>-1</v>
      </c>
      <c r="S191" s="24"/>
      <c r="T191" s="24"/>
      <c r="U191" s="24"/>
      <c r="V191" s="24"/>
      <c r="W191" s="24"/>
    </row>
    <row r="192" ht="16.5" spans="1:23">
      <c r="A192" s="22">
        <v>399234</v>
      </c>
      <c r="B192" s="22" t="s">
        <v>276</v>
      </c>
      <c r="C192" s="22">
        <v>898.451</v>
      </c>
      <c r="D192" s="22">
        <v>1011.158</v>
      </c>
      <c r="E192" s="22">
        <v>0</v>
      </c>
      <c r="F192" s="22">
        <v>0</v>
      </c>
      <c r="G192" s="22">
        <v>0</v>
      </c>
      <c r="H192" s="22">
        <v>1</v>
      </c>
      <c r="I192" s="19">
        <v>7.038</v>
      </c>
      <c r="J192" s="19">
        <v>17.4</v>
      </c>
      <c r="K192" s="23">
        <v>4</v>
      </c>
      <c r="L192" s="23">
        <v>2</v>
      </c>
      <c r="M192" s="23">
        <v>-1</v>
      </c>
      <c r="N192" s="23">
        <v>1</v>
      </c>
      <c r="O192" s="23">
        <v>0</v>
      </c>
      <c r="P192" s="23">
        <v>20.178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399235</v>
      </c>
      <c r="B193" s="22" t="s">
        <v>277</v>
      </c>
      <c r="C193" s="22">
        <v>1016.85</v>
      </c>
      <c r="D193" s="22">
        <v>1143.467</v>
      </c>
      <c r="E193" s="22">
        <v>0</v>
      </c>
      <c r="F193" s="22">
        <v>0</v>
      </c>
      <c r="G193" s="22">
        <v>0</v>
      </c>
      <c r="H193" s="22">
        <v>1</v>
      </c>
      <c r="I193" s="19">
        <v>3.271</v>
      </c>
      <c r="J193" s="19">
        <v>13.982</v>
      </c>
      <c r="K193" s="23">
        <v>1</v>
      </c>
      <c r="L193" s="23">
        <v>0</v>
      </c>
      <c r="M193" s="23">
        <v>0</v>
      </c>
      <c r="N193" s="23">
        <v>-1</v>
      </c>
      <c r="O193" s="23">
        <v>0</v>
      </c>
      <c r="P193" s="23">
        <v>8.259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399244</v>
      </c>
      <c r="B194" s="22" t="s">
        <v>278</v>
      </c>
      <c r="C194" s="22">
        <v>592.613</v>
      </c>
      <c r="D194" s="22">
        <v>662.614</v>
      </c>
      <c r="E194" s="22">
        <v>0</v>
      </c>
      <c r="F194" s="22">
        <v>0</v>
      </c>
      <c r="G194" s="22">
        <v>0</v>
      </c>
      <c r="H194" s="22">
        <v>1</v>
      </c>
      <c r="I194" s="19">
        <v>5.01</v>
      </c>
      <c r="J194" s="19">
        <v>15.045</v>
      </c>
      <c r="K194" s="23">
        <v>4</v>
      </c>
      <c r="L194" s="23">
        <v>2</v>
      </c>
      <c r="M194" s="23">
        <v>-1</v>
      </c>
      <c r="N194" s="23">
        <v>1</v>
      </c>
      <c r="O194" s="23">
        <v>0</v>
      </c>
      <c r="P194" s="23">
        <v>45.088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399263</v>
      </c>
      <c r="B195" s="22" t="s">
        <v>279</v>
      </c>
      <c r="C195" s="22">
        <v>2816</v>
      </c>
      <c r="D195" s="22">
        <v>3597.059</v>
      </c>
      <c r="E195" s="22">
        <v>0</v>
      </c>
      <c r="F195" s="22">
        <v>0</v>
      </c>
      <c r="G195" s="22">
        <v>0</v>
      </c>
      <c r="H195" s="22">
        <v>1</v>
      </c>
      <c r="I195" s="19">
        <v>2.505</v>
      </c>
      <c r="J195" s="19">
        <v>23.675</v>
      </c>
      <c r="K195" s="23">
        <v>4</v>
      </c>
      <c r="L195" s="23">
        <v>1</v>
      </c>
      <c r="M195" s="23">
        <v>-1</v>
      </c>
      <c r="N195" s="23">
        <v>1</v>
      </c>
      <c r="O195" s="23">
        <v>0</v>
      </c>
      <c r="P195" s="23">
        <v>4.858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399267</v>
      </c>
      <c r="B196" s="22" t="s">
        <v>280</v>
      </c>
      <c r="C196" s="22">
        <v>1979.585</v>
      </c>
      <c r="D196" s="22">
        <v>2458.533</v>
      </c>
      <c r="E196" s="22">
        <v>0</v>
      </c>
      <c r="F196" s="22">
        <v>0</v>
      </c>
      <c r="G196" s="22">
        <v>0</v>
      </c>
      <c r="H196" s="22">
        <v>1</v>
      </c>
      <c r="I196" s="19">
        <v>9.675</v>
      </c>
      <c r="J196" s="19">
        <v>27.271</v>
      </c>
      <c r="K196" s="23">
        <v>4</v>
      </c>
      <c r="L196" s="23">
        <v>1</v>
      </c>
      <c r="M196" s="23">
        <v>-1</v>
      </c>
      <c r="N196" s="23">
        <v>1</v>
      </c>
      <c r="O196" s="23">
        <v>0</v>
      </c>
      <c r="P196" s="23">
        <v>1.256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399268</v>
      </c>
      <c r="B197" s="22" t="s">
        <v>281</v>
      </c>
      <c r="C197" s="22">
        <v>1854.03</v>
      </c>
      <c r="D197" s="22">
        <v>2279.073</v>
      </c>
      <c r="E197" s="22">
        <v>0</v>
      </c>
      <c r="F197" s="22">
        <v>0</v>
      </c>
      <c r="G197" s="22">
        <v>0</v>
      </c>
      <c r="H197" s="22">
        <v>1</v>
      </c>
      <c r="I197" s="19">
        <v>9.27</v>
      </c>
      <c r="J197" s="19">
        <v>26.191</v>
      </c>
      <c r="K197" s="23">
        <v>4</v>
      </c>
      <c r="L197" s="23">
        <v>1</v>
      </c>
      <c r="M197" s="23">
        <v>-1</v>
      </c>
      <c r="N197" s="23">
        <v>1</v>
      </c>
      <c r="O197" s="23">
        <v>0</v>
      </c>
      <c r="P197" s="23">
        <v>5.26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399269</v>
      </c>
      <c r="B198" s="22" t="s">
        <v>282</v>
      </c>
      <c r="C198" s="22">
        <v>6948.443</v>
      </c>
      <c r="D198" s="22">
        <v>8579.64</v>
      </c>
      <c r="E198" s="22">
        <v>0</v>
      </c>
      <c r="F198" s="22">
        <v>0</v>
      </c>
      <c r="G198" s="22">
        <v>0</v>
      </c>
      <c r="H198" s="22">
        <v>1</v>
      </c>
      <c r="I198" s="19">
        <v>0.725</v>
      </c>
      <c r="J198" s="19">
        <v>19.6</v>
      </c>
      <c r="K198" s="23">
        <v>1</v>
      </c>
      <c r="L198" s="23">
        <v>2</v>
      </c>
      <c r="M198" s="23">
        <v>1</v>
      </c>
      <c r="N198" s="23">
        <v>-1</v>
      </c>
      <c r="O198" s="23">
        <v>0</v>
      </c>
      <c r="P198" s="23">
        <v>-0.235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399274</v>
      </c>
      <c r="B199" s="22" t="s">
        <v>283</v>
      </c>
      <c r="C199" s="22">
        <v>5248.612</v>
      </c>
      <c r="D199" s="22">
        <v>6349.637</v>
      </c>
      <c r="E199" s="22">
        <v>0</v>
      </c>
      <c r="F199" s="22">
        <v>0</v>
      </c>
      <c r="G199" s="22">
        <v>0</v>
      </c>
      <c r="H199" s="22">
        <v>1</v>
      </c>
      <c r="I199" s="19">
        <v>1.825</v>
      </c>
      <c r="J199" s="19">
        <v>18.849</v>
      </c>
      <c r="K199" s="23">
        <v>2</v>
      </c>
      <c r="L199" s="23">
        <v>2</v>
      </c>
      <c r="M199" s="23">
        <v>0</v>
      </c>
      <c r="N199" s="23">
        <v>-1</v>
      </c>
      <c r="O199" s="23">
        <v>0</v>
      </c>
      <c r="P199" s="23">
        <v>0.707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399278</v>
      </c>
      <c r="B200" s="22" t="s">
        <v>284</v>
      </c>
      <c r="C200" s="22">
        <v>1961.025</v>
      </c>
      <c r="D200" s="22">
        <v>2242.016</v>
      </c>
      <c r="E200" s="22">
        <v>0</v>
      </c>
      <c r="F200" s="22">
        <v>0</v>
      </c>
      <c r="G200" s="22">
        <v>0</v>
      </c>
      <c r="H200" s="22">
        <v>1</v>
      </c>
      <c r="I200" s="19">
        <v>2.29</v>
      </c>
      <c r="J200" s="19">
        <v>14.536</v>
      </c>
      <c r="K200" s="23">
        <v>0</v>
      </c>
      <c r="L200" s="23">
        <v>1</v>
      </c>
      <c r="M200" s="23">
        <v>0</v>
      </c>
      <c r="N200" s="23">
        <v>-1</v>
      </c>
      <c r="O200" s="23">
        <v>0</v>
      </c>
      <c r="P200" s="23">
        <v>-3.044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399289</v>
      </c>
      <c r="B201" s="22" t="s">
        <v>285</v>
      </c>
      <c r="C201" s="22">
        <v>120.328</v>
      </c>
      <c r="D201" s="22">
        <v>121.196</v>
      </c>
      <c r="E201" s="22">
        <v>0</v>
      </c>
      <c r="F201" s="22">
        <v>0</v>
      </c>
      <c r="G201" s="22">
        <v>0</v>
      </c>
      <c r="H201" s="22">
        <v>1</v>
      </c>
      <c r="I201" s="19">
        <v>0.205</v>
      </c>
      <c r="J201" s="19">
        <v>0.92</v>
      </c>
      <c r="K201" s="23">
        <v>0</v>
      </c>
      <c r="L201" s="23">
        <v>2</v>
      </c>
      <c r="M201" s="23">
        <v>0</v>
      </c>
      <c r="N201" s="23">
        <v>0</v>
      </c>
      <c r="O201" s="23">
        <v>0</v>
      </c>
      <c r="P201" s="23">
        <v>-0.854</v>
      </c>
      <c r="Q201" s="23">
        <v>0</v>
      </c>
      <c r="R201" s="23">
        <v>-1</v>
      </c>
      <c r="S201" s="24"/>
      <c r="T201" s="24"/>
      <c r="U201" s="24"/>
      <c r="V201" s="24"/>
      <c r="W201" s="24"/>
    </row>
    <row r="202" ht="16.5" spans="1:23">
      <c r="A202" s="22">
        <v>399290</v>
      </c>
      <c r="B202" s="22" t="s">
        <v>286</v>
      </c>
      <c r="C202" s="22">
        <v>184.502</v>
      </c>
      <c r="D202" s="22">
        <v>200.678</v>
      </c>
      <c r="E202" s="22">
        <v>0</v>
      </c>
      <c r="F202" s="22">
        <v>0</v>
      </c>
      <c r="G202" s="22">
        <v>0</v>
      </c>
      <c r="H202" s="22">
        <v>1</v>
      </c>
      <c r="I202" s="19">
        <v>1.067</v>
      </c>
      <c r="J202" s="19">
        <v>9.042</v>
      </c>
      <c r="K202" s="23">
        <v>4</v>
      </c>
      <c r="L202" s="23">
        <v>2</v>
      </c>
      <c r="M202" s="23">
        <v>0</v>
      </c>
      <c r="N202" s="23">
        <v>0</v>
      </c>
      <c r="O202" s="23">
        <v>0</v>
      </c>
      <c r="P202" s="23">
        <v>4.617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399291</v>
      </c>
      <c r="B203" s="22" t="s">
        <v>287</v>
      </c>
      <c r="C203" s="22">
        <v>4152.45</v>
      </c>
      <c r="D203" s="22">
        <v>4950.509</v>
      </c>
      <c r="E203" s="22">
        <v>0</v>
      </c>
      <c r="F203" s="22">
        <v>0</v>
      </c>
      <c r="G203" s="22">
        <v>0</v>
      </c>
      <c r="H203" s="22">
        <v>1</v>
      </c>
      <c r="I203" s="19">
        <v>3.808</v>
      </c>
      <c r="J203" s="19">
        <v>19.315</v>
      </c>
      <c r="K203" s="23">
        <v>4</v>
      </c>
      <c r="L203" s="23">
        <v>2</v>
      </c>
      <c r="M203" s="23">
        <v>-1</v>
      </c>
      <c r="N203" s="23">
        <v>1</v>
      </c>
      <c r="O203" s="23">
        <v>0</v>
      </c>
      <c r="P203" s="23">
        <v>4.148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399292</v>
      </c>
      <c r="B204" s="22" t="s">
        <v>288</v>
      </c>
      <c r="C204" s="22">
        <v>1374.765</v>
      </c>
      <c r="D204" s="22">
        <v>1583.558</v>
      </c>
      <c r="E204" s="22">
        <v>0</v>
      </c>
      <c r="F204" s="22">
        <v>0</v>
      </c>
      <c r="G204" s="22">
        <v>0</v>
      </c>
      <c r="H204" s="22">
        <v>1</v>
      </c>
      <c r="I204" s="19">
        <v>4.954</v>
      </c>
      <c r="J204" s="19">
        <v>17.486</v>
      </c>
      <c r="K204" s="23">
        <v>4</v>
      </c>
      <c r="L204" s="23">
        <v>1</v>
      </c>
      <c r="M204" s="23">
        <v>0</v>
      </c>
      <c r="N204" s="23">
        <v>0</v>
      </c>
      <c r="O204" s="23">
        <v>0</v>
      </c>
      <c r="P204" s="23">
        <v>6.731</v>
      </c>
      <c r="Q204" s="23">
        <v>0</v>
      </c>
      <c r="R204" s="23">
        <v>-1</v>
      </c>
      <c r="S204" s="24"/>
      <c r="T204" s="24"/>
      <c r="U204" s="24"/>
      <c r="V204" s="24"/>
      <c r="W204" s="24"/>
    </row>
    <row r="205" ht="16.5" spans="1:23">
      <c r="A205" s="22">
        <v>399297</v>
      </c>
      <c r="B205" s="22" t="s">
        <v>289</v>
      </c>
      <c r="C205" s="22">
        <v>5791.064</v>
      </c>
      <c r="D205" s="22">
        <v>6482.089</v>
      </c>
      <c r="E205" s="22">
        <v>0</v>
      </c>
      <c r="F205" s="22">
        <v>0</v>
      </c>
      <c r="G205" s="22">
        <v>0</v>
      </c>
      <c r="H205" s="22">
        <v>1</v>
      </c>
      <c r="I205" s="19">
        <v>3.934</v>
      </c>
      <c r="J205" s="19">
        <v>14.175</v>
      </c>
      <c r="K205" s="23">
        <v>4</v>
      </c>
      <c r="L205" s="23">
        <v>2</v>
      </c>
      <c r="M205" s="23">
        <v>-1</v>
      </c>
      <c r="N205" s="23">
        <v>1</v>
      </c>
      <c r="O205" s="23">
        <v>0</v>
      </c>
      <c r="P205" s="23">
        <v>9.775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399298</v>
      </c>
      <c r="B206" s="22" t="s">
        <v>290</v>
      </c>
      <c r="C206" s="22">
        <v>213.135</v>
      </c>
      <c r="D206" s="22">
        <v>214.265</v>
      </c>
      <c r="E206" s="22">
        <v>0</v>
      </c>
      <c r="F206" s="22">
        <v>0</v>
      </c>
      <c r="G206" s="22">
        <v>0</v>
      </c>
      <c r="H206" s="22">
        <v>1</v>
      </c>
      <c r="I206" s="19">
        <v>0.385</v>
      </c>
      <c r="J206" s="19">
        <v>0.91</v>
      </c>
      <c r="K206" s="23">
        <v>2</v>
      </c>
      <c r="L206" s="23">
        <v>2</v>
      </c>
      <c r="M206" s="23">
        <v>0</v>
      </c>
      <c r="N206" s="23">
        <v>0</v>
      </c>
      <c r="O206" s="23">
        <v>0</v>
      </c>
      <c r="P206" s="23">
        <v>-0.701</v>
      </c>
      <c r="Q206" s="23">
        <v>0</v>
      </c>
      <c r="R206" s="23">
        <v>-1</v>
      </c>
      <c r="S206" s="24"/>
      <c r="T206" s="24"/>
      <c r="U206" s="24"/>
      <c r="V206" s="24"/>
      <c r="W206" s="24"/>
    </row>
    <row r="207" ht="16.5" spans="1:23">
      <c r="A207" s="22">
        <v>399299</v>
      </c>
      <c r="B207" s="22" t="s">
        <v>291</v>
      </c>
      <c r="C207" s="22">
        <v>245.17</v>
      </c>
      <c r="D207" s="22">
        <v>246.711</v>
      </c>
      <c r="E207" s="22">
        <v>0</v>
      </c>
      <c r="F207" s="22">
        <v>0</v>
      </c>
      <c r="G207" s="22">
        <v>0</v>
      </c>
      <c r="H207" s="22">
        <v>1</v>
      </c>
      <c r="I207" s="19">
        <v>0.412</v>
      </c>
      <c r="J207" s="19">
        <v>1.034</v>
      </c>
      <c r="K207" s="23">
        <v>4</v>
      </c>
      <c r="L207" s="23">
        <v>2</v>
      </c>
      <c r="M207" s="23">
        <v>-1</v>
      </c>
      <c r="N207" s="23">
        <v>1</v>
      </c>
      <c r="O207" s="23">
        <v>0</v>
      </c>
      <c r="P207" s="23">
        <v>6.976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399301</v>
      </c>
      <c r="B208" s="22" t="s">
        <v>292</v>
      </c>
      <c r="C208" s="22">
        <v>216.98</v>
      </c>
      <c r="D208" s="22">
        <v>218.131</v>
      </c>
      <c r="E208" s="22">
        <v>0</v>
      </c>
      <c r="F208" s="22">
        <v>0</v>
      </c>
      <c r="G208" s="22">
        <v>0</v>
      </c>
      <c r="H208" s="22">
        <v>1</v>
      </c>
      <c r="I208" s="19">
        <v>0.385</v>
      </c>
      <c r="J208" s="19">
        <v>0.911</v>
      </c>
      <c r="K208" s="23">
        <v>4</v>
      </c>
      <c r="L208" s="23">
        <v>2</v>
      </c>
      <c r="M208" s="23">
        <v>-1</v>
      </c>
      <c r="N208" s="23">
        <v>1</v>
      </c>
      <c r="O208" s="23">
        <v>0</v>
      </c>
      <c r="P208" s="23">
        <v>25.006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399302</v>
      </c>
      <c r="B209" s="22" t="s">
        <v>293</v>
      </c>
      <c r="C209" s="22">
        <v>220.176</v>
      </c>
      <c r="D209" s="22">
        <v>221.139</v>
      </c>
      <c r="E209" s="22">
        <v>0</v>
      </c>
      <c r="F209" s="22">
        <v>0</v>
      </c>
      <c r="G209" s="22">
        <v>0</v>
      </c>
      <c r="H209" s="22">
        <v>1</v>
      </c>
      <c r="I209" s="19">
        <v>0.227</v>
      </c>
      <c r="J209" s="19">
        <v>0.661</v>
      </c>
      <c r="K209" s="23">
        <v>4</v>
      </c>
      <c r="L209" s="23">
        <v>2</v>
      </c>
      <c r="M209" s="23">
        <v>0</v>
      </c>
      <c r="N209" s="23">
        <v>0</v>
      </c>
      <c r="O209" s="23">
        <v>0</v>
      </c>
      <c r="P209" s="23">
        <v>4.994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399303</v>
      </c>
      <c r="B210" s="22" t="s">
        <v>294</v>
      </c>
      <c r="C210" s="22">
        <v>9186.599</v>
      </c>
      <c r="D210" s="22">
        <v>10645.547</v>
      </c>
      <c r="E210" s="22">
        <v>0</v>
      </c>
      <c r="F210" s="22">
        <v>0</v>
      </c>
      <c r="G210" s="22">
        <v>0</v>
      </c>
      <c r="H210" s="22">
        <v>1</v>
      </c>
      <c r="I210" s="19">
        <v>5.849</v>
      </c>
      <c r="J210" s="19">
        <v>18.752</v>
      </c>
      <c r="K210" s="23">
        <v>4</v>
      </c>
      <c r="L210" s="23">
        <v>2</v>
      </c>
      <c r="M210" s="23">
        <v>-1</v>
      </c>
      <c r="N210" s="23">
        <v>1</v>
      </c>
      <c r="O210" s="23">
        <v>0</v>
      </c>
      <c r="P210" s="23">
        <v>15.059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399307</v>
      </c>
      <c r="B211" s="22" t="s">
        <v>295</v>
      </c>
      <c r="C211" s="22">
        <v>343.543</v>
      </c>
      <c r="D211" s="22">
        <v>376.83</v>
      </c>
      <c r="E211" s="22">
        <v>0</v>
      </c>
      <c r="F211" s="22">
        <v>0</v>
      </c>
      <c r="G211" s="22">
        <v>0</v>
      </c>
      <c r="H211" s="22">
        <v>1</v>
      </c>
      <c r="I211" s="19">
        <v>2.487</v>
      </c>
      <c r="J211" s="19">
        <v>11.101</v>
      </c>
      <c r="K211" s="23">
        <v>4</v>
      </c>
      <c r="L211" s="23">
        <v>0</v>
      </c>
      <c r="M211" s="23">
        <v>0</v>
      </c>
      <c r="N211" s="23">
        <v>0</v>
      </c>
      <c r="O211" s="23">
        <v>0</v>
      </c>
      <c r="P211" s="23">
        <v>-3.401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399311</v>
      </c>
      <c r="B212" s="22" t="s">
        <v>296</v>
      </c>
      <c r="C212" s="22">
        <v>4680.659</v>
      </c>
      <c r="D212" s="22">
        <v>5176.329</v>
      </c>
      <c r="E212" s="22">
        <v>0</v>
      </c>
      <c r="F212" s="22">
        <v>0</v>
      </c>
      <c r="G212" s="22">
        <v>0</v>
      </c>
      <c r="H212" s="22">
        <v>1</v>
      </c>
      <c r="I212" s="19">
        <v>1.504</v>
      </c>
      <c r="J212" s="19">
        <v>10.936</v>
      </c>
      <c r="K212" s="23">
        <v>4</v>
      </c>
      <c r="L212" s="23">
        <v>2</v>
      </c>
      <c r="M212" s="23">
        <v>-1</v>
      </c>
      <c r="N212" s="23">
        <v>0</v>
      </c>
      <c r="O212" s="23">
        <v>0</v>
      </c>
      <c r="P212" s="23">
        <v>8.841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399315</v>
      </c>
      <c r="B213" s="22" t="s">
        <v>297</v>
      </c>
      <c r="C213" s="22">
        <v>4360.892</v>
      </c>
      <c r="D213" s="22">
        <v>5099.722</v>
      </c>
      <c r="E213" s="22">
        <v>0</v>
      </c>
      <c r="F213" s="22">
        <v>0</v>
      </c>
      <c r="G213" s="22">
        <v>0</v>
      </c>
      <c r="H213" s="22">
        <v>1</v>
      </c>
      <c r="I213" s="19">
        <v>6.335</v>
      </c>
      <c r="J213" s="19">
        <v>19.905</v>
      </c>
      <c r="K213" s="23">
        <v>4</v>
      </c>
      <c r="L213" s="23">
        <v>1</v>
      </c>
      <c r="M213" s="23">
        <v>0</v>
      </c>
      <c r="N213" s="23">
        <v>0</v>
      </c>
      <c r="O213" s="23">
        <v>0</v>
      </c>
      <c r="P213" s="23">
        <v>-3.547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399316</v>
      </c>
      <c r="B214" s="22" t="s">
        <v>298</v>
      </c>
      <c r="C214" s="22">
        <v>5544.241</v>
      </c>
      <c r="D214" s="22">
        <v>6497.058</v>
      </c>
      <c r="E214" s="22">
        <v>0</v>
      </c>
      <c r="F214" s="22">
        <v>0</v>
      </c>
      <c r="G214" s="22">
        <v>0</v>
      </c>
      <c r="H214" s="22">
        <v>1</v>
      </c>
      <c r="I214" s="19">
        <v>5.534</v>
      </c>
      <c r="J214" s="19">
        <v>19.388</v>
      </c>
      <c r="K214" s="23">
        <v>1</v>
      </c>
      <c r="L214" s="23">
        <v>2</v>
      </c>
      <c r="M214" s="23">
        <v>0</v>
      </c>
      <c r="N214" s="23">
        <v>-1</v>
      </c>
      <c r="O214" s="23">
        <v>0</v>
      </c>
      <c r="P214" s="23">
        <v>-9.637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399317</v>
      </c>
      <c r="B215" s="22" t="s">
        <v>299</v>
      </c>
      <c r="C215" s="22">
        <v>6433.663</v>
      </c>
      <c r="D215" s="22">
        <v>7174.588</v>
      </c>
      <c r="E215" s="22">
        <v>0</v>
      </c>
      <c r="F215" s="22">
        <v>0</v>
      </c>
      <c r="G215" s="22">
        <v>0</v>
      </c>
      <c r="H215" s="22">
        <v>1</v>
      </c>
      <c r="I215" s="19">
        <v>3.254</v>
      </c>
      <c r="J215" s="19">
        <v>13.245</v>
      </c>
      <c r="K215" s="23">
        <v>0</v>
      </c>
      <c r="L215" s="23">
        <v>2</v>
      </c>
      <c r="M215" s="23">
        <v>1</v>
      </c>
      <c r="N215" s="23">
        <v>-1</v>
      </c>
      <c r="O215" s="23">
        <v>0</v>
      </c>
      <c r="P215" s="23">
        <v>-34.893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399319</v>
      </c>
      <c r="B216" s="22" t="s">
        <v>300</v>
      </c>
      <c r="C216" s="22">
        <v>2922.874</v>
      </c>
      <c r="D216" s="22">
        <v>3711.333</v>
      </c>
      <c r="E216" s="22">
        <v>0</v>
      </c>
      <c r="F216" s="22">
        <v>0</v>
      </c>
      <c r="G216" s="22">
        <v>0</v>
      </c>
      <c r="H216" s="22">
        <v>1</v>
      </c>
      <c r="I216" s="19">
        <v>7.497</v>
      </c>
      <c r="J216" s="19">
        <v>27.149</v>
      </c>
      <c r="K216" s="23">
        <v>0</v>
      </c>
      <c r="L216" s="23">
        <v>1</v>
      </c>
      <c r="M216" s="23">
        <v>0</v>
      </c>
      <c r="N216" s="23">
        <v>-1</v>
      </c>
      <c r="O216" s="23">
        <v>0</v>
      </c>
      <c r="P216" s="23">
        <v>-9.598</v>
      </c>
      <c r="Q216" s="23">
        <v>0</v>
      </c>
      <c r="R216" s="23">
        <v>0</v>
      </c>
      <c r="S216" s="24"/>
      <c r="T216" s="24"/>
      <c r="U216" s="24"/>
      <c r="V216" s="24"/>
      <c r="W216" s="24"/>
    </row>
    <row r="217" ht="16.5" spans="1:23">
      <c r="A217" s="22">
        <v>399324</v>
      </c>
      <c r="B217" s="22" t="s">
        <v>301</v>
      </c>
      <c r="C217" s="22">
        <v>8910.248</v>
      </c>
      <c r="D217" s="22">
        <v>9558.951</v>
      </c>
      <c r="E217" s="22">
        <v>0</v>
      </c>
      <c r="F217" s="22">
        <v>0</v>
      </c>
      <c r="G217" s="22">
        <v>0</v>
      </c>
      <c r="H217" s="22">
        <v>1</v>
      </c>
      <c r="I217" s="19">
        <v>0.381</v>
      </c>
      <c r="J217" s="19">
        <v>7.141</v>
      </c>
      <c r="K217" s="23">
        <v>1</v>
      </c>
      <c r="L217" s="23">
        <v>2</v>
      </c>
      <c r="M217" s="23">
        <v>1</v>
      </c>
      <c r="N217" s="23">
        <v>-1</v>
      </c>
      <c r="O217" s="23">
        <v>0</v>
      </c>
      <c r="P217" s="23">
        <v>-6.725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399326</v>
      </c>
      <c r="B218" s="22" t="s">
        <v>302</v>
      </c>
      <c r="C218" s="22">
        <v>5429.087</v>
      </c>
      <c r="D218" s="22">
        <v>6617.264</v>
      </c>
      <c r="E218" s="22">
        <v>0</v>
      </c>
      <c r="F218" s="22">
        <v>0</v>
      </c>
      <c r="G218" s="22">
        <v>0</v>
      </c>
      <c r="H218" s="22">
        <v>1</v>
      </c>
      <c r="I218" s="19">
        <v>4.363</v>
      </c>
      <c r="J218" s="19">
        <v>21.536</v>
      </c>
      <c r="K218" s="23">
        <v>4</v>
      </c>
      <c r="L218" s="23">
        <v>1</v>
      </c>
      <c r="M218" s="23">
        <v>0</v>
      </c>
      <c r="N218" s="23">
        <v>1</v>
      </c>
      <c r="O218" s="23">
        <v>0</v>
      </c>
      <c r="P218" s="23">
        <v>8.306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399333</v>
      </c>
      <c r="B219" s="22" t="s">
        <v>303</v>
      </c>
      <c r="C219" s="22">
        <v>9255.503</v>
      </c>
      <c r="D219" s="22">
        <v>10645.808</v>
      </c>
      <c r="E219" s="22">
        <v>0</v>
      </c>
      <c r="F219" s="22">
        <v>0</v>
      </c>
      <c r="G219" s="22">
        <v>0</v>
      </c>
      <c r="H219" s="22">
        <v>1</v>
      </c>
      <c r="I219" s="19">
        <v>1.308</v>
      </c>
      <c r="J219" s="19">
        <v>14.197</v>
      </c>
      <c r="K219" s="23">
        <v>4</v>
      </c>
      <c r="L219" s="23">
        <v>0</v>
      </c>
      <c r="M219" s="23">
        <v>0</v>
      </c>
      <c r="N219" s="23">
        <v>1</v>
      </c>
      <c r="O219" s="23">
        <v>0</v>
      </c>
      <c r="P219" s="23">
        <v>15.442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399335</v>
      </c>
      <c r="B220" s="22" t="s">
        <v>304</v>
      </c>
      <c r="C220" s="22">
        <v>4032.221</v>
      </c>
      <c r="D220" s="22">
        <v>4618.329</v>
      </c>
      <c r="E220" s="22">
        <v>0</v>
      </c>
      <c r="F220" s="22">
        <v>0</v>
      </c>
      <c r="G220" s="22">
        <v>0</v>
      </c>
      <c r="H220" s="22">
        <v>1</v>
      </c>
      <c r="I220" s="19">
        <v>3.896</v>
      </c>
      <c r="J220" s="19">
        <v>16.093</v>
      </c>
      <c r="K220" s="23">
        <v>0</v>
      </c>
      <c r="L220" s="23">
        <v>1</v>
      </c>
      <c r="M220" s="23">
        <v>0</v>
      </c>
      <c r="N220" s="23">
        <v>0</v>
      </c>
      <c r="O220" s="23">
        <v>0</v>
      </c>
      <c r="P220" s="23">
        <v>3.114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399344</v>
      </c>
      <c r="B221" s="22" t="s">
        <v>305</v>
      </c>
      <c r="C221" s="22">
        <v>6953.368</v>
      </c>
      <c r="D221" s="22">
        <v>7867.801</v>
      </c>
      <c r="E221" s="22">
        <v>0</v>
      </c>
      <c r="F221" s="22">
        <v>0</v>
      </c>
      <c r="G221" s="22">
        <v>0</v>
      </c>
      <c r="H221" s="22">
        <v>1</v>
      </c>
      <c r="I221" s="19">
        <v>1.135</v>
      </c>
      <c r="J221" s="19">
        <v>12.625</v>
      </c>
      <c r="K221" s="23">
        <v>3</v>
      </c>
      <c r="L221" s="23">
        <v>2</v>
      </c>
      <c r="M221" s="23">
        <v>0</v>
      </c>
      <c r="N221" s="23">
        <v>0</v>
      </c>
      <c r="O221" s="23">
        <v>0</v>
      </c>
      <c r="P221" s="23">
        <v>-0.171</v>
      </c>
      <c r="Q221" s="23">
        <v>0</v>
      </c>
      <c r="R221" s="23">
        <v>-1</v>
      </c>
      <c r="S221" s="24"/>
      <c r="T221" s="24"/>
      <c r="U221" s="24"/>
      <c r="V221" s="24"/>
      <c r="W221" s="24"/>
    </row>
    <row r="222" ht="16.5" spans="1:23">
      <c r="A222" s="22">
        <v>399348</v>
      </c>
      <c r="B222" s="22" t="s">
        <v>306</v>
      </c>
      <c r="C222" s="22">
        <v>6229.344</v>
      </c>
      <c r="D222" s="22">
        <v>6789.91</v>
      </c>
      <c r="E222" s="22">
        <v>0</v>
      </c>
      <c r="F222" s="22">
        <v>0</v>
      </c>
      <c r="G222" s="22">
        <v>0</v>
      </c>
      <c r="H222" s="22">
        <v>1</v>
      </c>
      <c r="I222" s="19">
        <v>2.346</v>
      </c>
      <c r="J222" s="19">
        <v>10.408</v>
      </c>
      <c r="K222" s="23">
        <v>2</v>
      </c>
      <c r="L222" s="23">
        <v>1</v>
      </c>
      <c r="M222" s="23">
        <v>0</v>
      </c>
      <c r="N222" s="23">
        <v>-1</v>
      </c>
      <c r="O222" s="23">
        <v>0</v>
      </c>
      <c r="P222" s="23">
        <v>-1.418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399365</v>
      </c>
      <c r="B223" s="22" t="s">
        <v>307</v>
      </c>
      <c r="C223" s="22">
        <v>12545.124</v>
      </c>
      <c r="D223" s="22">
        <v>14352.425</v>
      </c>
      <c r="E223" s="22">
        <v>0</v>
      </c>
      <c r="F223" s="22">
        <v>0</v>
      </c>
      <c r="G223" s="22">
        <v>0</v>
      </c>
      <c r="H223" s="22">
        <v>1</v>
      </c>
      <c r="I223" s="19">
        <v>3.721</v>
      </c>
      <c r="J223" s="19">
        <v>15.845</v>
      </c>
      <c r="K223" s="23">
        <v>4</v>
      </c>
      <c r="L223" s="23">
        <v>0</v>
      </c>
      <c r="M223" s="23">
        <v>0</v>
      </c>
      <c r="N223" s="23">
        <v>0</v>
      </c>
      <c r="O223" s="23">
        <v>0</v>
      </c>
      <c r="P223" s="23">
        <v>3.499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399366</v>
      </c>
      <c r="B224" s="22" t="s">
        <v>308</v>
      </c>
      <c r="C224" s="22">
        <v>2314.043</v>
      </c>
      <c r="D224" s="22">
        <v>3026.349</v>
      </c>
      <c r="E224" s="22">
        <v>0</v>
      </c>
      <c r="F224" s="22">
        <v>0</v>
      </c>
      <c r="G224" s="22">
        <v>0</v>
      </c>
      <c r="H224" s="22">
        <v>1</v>
      </c>
      <c r="I224" s="19">
        <v>9.965</v>
      </c>
      <c r="J224" s="19">
        <v>31.157</v>
      </c>
      <c r="K224" s="23">
        <v>2</v>
      </c>
      <c r="L224" s="23">
        <v>2</v>
      </c>
      <c r="M224" s="23">
        <v>-1</v>
      </c>
      <c r="N224" s="23">
        <v>1</v>
      </c>
      <c r="O224" s="23">
        <v>0</v>
      </c>
      <c r="P224" s="23">
        <v>-0.002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399368</v>
      </c>
      <c r="B225" s="22" t="s">
        <v>309</v>
      </c>
      <c r="C225" s="22">
        <v>7317.437</v>
      </c>
      <c r="D225" s="22">
        <v>9323.991</v>
      </c>
      <c r="E225" s="22">
        <v>0</v>
      </c>
      <c r="F225" s="22">
        <v>0</v>
      </c>
      <c r="G225" s="22">
        <v>0</v>
      </c>
      <c r="H225" s="22">
        <v>1</v>
      </c>
      <c r="I225" s="19">
        <v>2.509</v>
      </c>
      <c r="J225" s="19">
        <v>23.489</v>
      </c>
      <c r="K225" s="23">
        <v>1</v>
      </c>
      <c r="L225" s="23">
        <v>1</v>
      </c>
      <c r="M225" s="23">
        <v>0</v>
      </c>
      <c r="N225" s="23">
        <v>-1</v>
      </c>
      <c r="O225" s="23">
        <v>0</v>
      </c>
      <c r="P225" s="23">
        <v>-3.116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399370</v>
      </c>
      <c r="B226" s="22" t="s">
        <v>310</v>
      </c>
      <c r="C226" s="22">
        <v>4699.207</v>
      </c>
      <c r="D226" s="22">
        <v>5325.378</v>
      </c>
      <c r="E226" s="22">
        <v>0</v>
      </c>
      <c r="F226" s="22">
        <v>0</v>
      </c>
      <c r="G226" s="22">
        <v>0</v>
      </c>
      <c r="H226" s="22">
        <v>1</v>
      </c>
      <c r="I226" s="19">
        <v>1.543</v>
      </c>
      <c r="J226" s="19">
        <v>13.12</v>
      </c>
      <c r="K226" s="23">
        <v>4</v>
      </c>
      <c r="L226" s="23">
        <v>2</v>
      </c>
      <c r="M226" s="23">
        <v>-1</v>
      </c>
      <c r="N226" s="23">
        <v>1</v>
      </c>
      <c r="O226" s="23">
        <v>0</v>
      </c>
      <c r="P226" s="23">
        <v>3.251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399374</v>
      </c>
      <c r="B227" s="22" t="s">
        <v>311</v>
      </c>
      <c r="C227" s="22">
        <v>4139.396</v>
      </c>
      <c r="D227" s="22">
        <v>4942.732</v>
      </c>
      <c r="E227" s="22">
        <v>0</v>
      </c>
      <c r="F227" s="22">
        <v>0</v>
      </c>
      <c r="G227" s="22">
        <v>0</v>
      </c>
      <c r="H227" s="22">
        <v>1</v>
      </c>
      <c r="I227" s="19">
        <v>8.855</v>
      </c>
      <c r="J227" s="19">
        <v>23.668</v>
      </c>
      <c r="K227" s="23">
        <v>4</v>
      </c>
      <c r="L227" s="23">
        <v>1</v>
      </c>
      <c r="M227" s="23">
        <v>0</v>
      </c>
      <c r="N227" s="23">
        <v>0</v>
      </c>
      <c r="O227" s="23">
        <v>0</v>
      </c>
      <c r="P227" s="23">
        <v>0.418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399375</v>
      </c>
      <c r="B228" s="22" t="s">
        <v>312</v>
      </c>
      <c r="C228" s="22">
        <v>5498.167</v>
      </c>
      <c r="D228" s="22">
        <v>6345.25</v>
      </c>
      <c r="E228" s="22">
        <v>0</v>
      </c>
      <c r="F228" s="22">
        <v>0</v>
      </c>
      <c r="G228" s="22">
        <v>0</v>
      </c>
      <c r="H228" s="22">
        <v>1</v>
      </c>
      <c r="I228" s="19">
        <v>8.018</v>
      </c>
      <c r="J228" s="19">
        <v>20.298</v>
      </c>
      <c r="K228" s="23">
        <v>4</v>
      </c>
      <c r="L228" s="23">
        <v>0</v>
      </c>
      <c r="M228" s="23">
        <v>-1</v>
      </c>
      <c r="N228" s="23">
        <v>0</v>
      </c>
      <c r="O228" s="23">
        <v>0</v>
      </c>
      <c r="P228" s="23">
        <v>0.284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399376</v>
      </c>
      <c r="B229" s="22" t="s">
        <v>313</v>
      </c>
      <c r="C229" s="22">
        <v>5736.008</v>
      </c>
      <c r="D229" s="22">
        <v>6878.232</v>
      </c>
      <c r="E229" s="22">
        <v>0</v>
      </c>
      <c r="F229" s="22">
        <v>0</v>
      </c>
      <c r="G229" s="22">
        <v>0</v>
      </c>
      <c r="H229" s="22">
        <v>1</v>
      </c>
      <c r="I229" s="19">
        <v>6.093</v>
      </c>
      <c r="J229" s="19">
        <v>21.687</v>
      </c>
      <c r="K229" s="23">
        <v>4</v>
      </c>
      <c r="L229" s="23">
        <v>2</v>
      </c>
      <c r="M229" s="23">
        <v>-1</v>
      </c>
      <c r="N229" s="23">
        <v>1</v>
      </c>
      <c r="O229" s="23">
        <v>0</v>
      </c>
      <c r="P229" s="23">
        <v>15.722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399377</v>
      </c>
      <c r="B230" s="22" t="s">
        <v>314</v>
      </c>
      <c r="C230" s="22">
        <v>7356.447</v>
      </c>
      <c r="D230" s="22">
        <v>8195.001</v>
      </c>
      <c r="E230" s="22">
        <v>0</v>
      </c>
      <c r="F230" s="22">
        <v>0</v>
      </c>
      <c r="G230" s="22">
        <v>0</v>
      </c>
      <c r="H230" s="22">
        <v>1</v>
      </c>
      <c r="I230" s="19">
        <v>3.755</v>
      </c>
      <c r="J230" s="19">
        <v>13.603</v>
      </c>
      <c r="K230" s="23">
        <v>4</v>
      </c>
      <c r="L230" s="23">
        <v>1</v>
      </c>
      <c r="M230" s="23">
        <v>0</v>
      </c>
      <c r="N230" s="23">
        <v>0</v>
      </c>
      <c r="O230" s="23">
        <v>0</v>
      </c>
      <c r="P230" s="23">
        <v>-0.05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399381</v>
      </c>
      <c r="B231" s="22" t="s">
        <v>315</v>
      </c>
      <c r="C231" s="22">
        <v>2885.756</v>
      </c>
      <c r="D231" s="22">
        <v>3273.888</v>
      </c>
      <c r="E231" s="22">
        <v>0</v>
      </c>
      <c r="F231" s="22">
        <v>0</v>
      </c>
      <c r="G231" s="22">
        <v>0</v>
      </c>
      <c r="H231" s="22">
        <v>1</v>
      </c>
      <c r="I231" s="19">
        <v>7.577</v>
      </c>
      <c r="J231" s="19">
        <v>18.534</v>
      </c>
      <c r="K231" s="23">
        <v>2</v>
      </c>
      <c r="L231" s="23">
        <v>0</v>
      </c>
      <c r="M231" s="23">
        <v>0</v>
      </c>
      <c r="N231" s="23">
        <v>-1</v>
      </c>
      <c r="O231" s="23">
        <v>0</v>
      </c>
      <c r="P231" s="23">
        <v>-2.33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399382</v>
      </c>
      <c r="B232" s="22" t="s">
        <v>316</v>
      </c>
      <c r="C232" s="22">
        <v>3244.892</v>
      </c>
      <c r="D232" s="22">
        <v>4215.183</v>
      </c>
      <c r="E232" s="22">
        <v>0</v>
      </c>
      <c r="F232" s="22">
        <v>0</v>
      </c>
      <c r="G232" s="22">
        <v>0</v>
      </c>
      <c r="H232" s="22">
        <v>1</v>
      </c>
      <c r="I232" s="19">
        <v>9.862</v>
      </c>
      <c r="J232" s="19">
        <v>30.611</v>
      </c>
      <c r="K232" s="23">
        <v>1</v>
      </c>
      <c r="L232" s="23">
        <v>2</v>
      </c>
      <c r="M232" s="23">
        <v>1</v>
      </c>
      <c r="N232" s="23">
        <v>-1</v>
      </c>
      <c r="O232" s="23">
        <v>0</v>
      </c>
      <c r="P232" s="23">
        <v>-6.482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399383</v>
      </c>
      <c r="B233" s="22" t="s">
        <v>317</v>
      </c>
      <c r="C233" s="22">
        <v>2818.964</v>
      </c>
      <c r="D233" s="22">
        <v>3160.534</v>
      </c>
      <c r="E233" s="22">
        <v>0</v>
      </c>
      <c r="F233" s="22">
        <v>0</v>
      </c>
      <c r="G233" s="22">
        <v>0</v>
      </c>
      <c r="H233" s="22">
        <v>1</v>
      </c>
      <c r="I233" s="19">
        <v>1.73</v>
      </c>
      <c r="J233" s="19">
        <v>12.35</v>
      </c>
      <c r="K233" s="23">
        <v>0</v>
      </c>
      <c r="L233" s="23">
        <v>0</v>
      </c>
      <c r="M233" s="23">
        <v>0</v>
      </c>
      <c r="N233" s="23">
        <v>-1</v>
      </c>
      <c r="O233" s="23">
        <v>0</v>
      </c>
      <c r="P233" s="23">
        <v>-2.785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399389</v>
      </c>
      <c r="B234" s="22" t="s">
        <v>318</v>
      </c>
      <c r="C234" s="22">
        <v>6672.516</v>
      </c>
      <c r="D234" s="22">
        <v>8703.458</v>
      </c>
      <c r="E234" s="22">
        <v>0</v>
      </c>
      <c r="F234" s="22">
        <v>0</v>
      </c>
      <c r="G234" s="22">
        <v>0</v>
      </c>
      <c r="H234" s="22">
        <v>1</v>
      </c>
      <c r="I234" s="19">
        <v>4.805</v>
      </c>
      <c r="J234" s="19">
        <v>27.018</v>
      </c>
      <c r="K234" s="23">
        <v>1</v>
      </c>
      <c r="L234" s="23">
        <v>2</v>
      </c>
      <c r="M234" s="23">
        <v>1</v>
      </c>
      <c r="N234" s="23">
        <v>-1</v>
      </c>
      <c r="O234" s="23">
        <v>0</v>
      </c>
      <c r="P234" s="23">
        <v>-5.098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399395</v>
      </c>
      <c r="B235" s="22" t="s">
        <v>319</v>
      </c>
      <c r="C235" s="22">
        <v>8000.47</v>
      </c>
      <c r="D235" s="22">
        <v>11180.854</v>
      </c>
      <c r="E235" s="22">
        <v>0</v>
      </c>
      <c r="F235" s="22">
        <v>0</v>
      </c>
      <c r="G235" s="22">
        <v>0</v>
      </c>
      <c r="H235" s="22">
        <v>1</v>
      </c>
      <c r="I235" s="19">
        <v>8.343</v>
      </c>
      <c r="J235" s="19">
        <v>34.414</v>
      </c>
      <c r="K235" s="23">
        <v>4</v>
      </c>
      <c r="L235" s="23">
        <v>2</v>
      </c>
      <c r="M235" s="23">
        <v>-1</v>
      </c>
      <c r="N235" s="23">
        <v>1</v>
      </c>
      <c r="O235" s="23">
        <v>0</v>
      </c>
      <c r="P235" s="23">
        <v>19.895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399398</v>
      </c>
      <c r="B236" s="22" t="s">
        <v>320</v>
      </c>
      <c r="C236" s="22">
        <v>10496.221</v>
      </c>
      <c r="D236" s="22">
        <v>11260.019</v>
      </c>
      <c r="E236" s="22">
        <v>0</v>
      </c>
      <c r="F236" s="22">
        <v>0</v>
      </c>
      <c r="G236" s="22">
        <v>0</v>
      </c>
      <c r="H236" s="22">
        <v>1</v>
      </c>
      <c r="I236" s="19">
        <v>1.713</v>
      </c>
      <c r="J236" s="19">
        <v>8.38</v>
      </c>
      <c r="K236" s="23">
        <v>4</v>
      </c>
      <c r="L236" s="23">
        <v>1</v>
      </c>
      <c r="M236" s="23">
        <v>0</v>
      </c>
      <c r="N236" s="23">
        <v>1</v>
      </c>
      <c r="O236" s="23">
        <v>0</v>
      </c>
      <c r="P236" s="23">
        <v>34.171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399401</v>
      </c>
      <c r="B237" s="22" t="s">
        <v>321</v>
      </c>
      <c r="C237" s="22">
        <v>4423.409</v>
      </c>
      <c r="D237" s="22">
        <v>5172.181</v>
      </c>
      <c r="E237" s="22">
        <v>0</v>
      </c>
      <c r="F237" s="22">
        <v>0</v>
      </c>
      <c r="G237" s="22">
        <v>0</v>
      </c>
      <c r="H237" s="22">
        <v>1</v>
      </c>
      <c r="I237" s="19">
        <v>6.034</v>
      </c>
      <c r="J237" s="19">
        <v>19.637</v>
      </c>
      <c r="K237" s="23">
        <v>2</v>
      </c>
      <c r="L237" s="23">
        <v>1</v>
      </c>
      <c r="M237" s="23">
        <v>0</v>
      </c>
      <c r="N237" s="23">
        <v>1</v>
      </c>
      <c r="O237" s="23">
        <v>0</v>
      </c>
      <c r="P237" s="23">
        <v>8.575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399404</v>
      </c>
      <c r="B238" s="22" t="s">
        <v>322</v>
      </c>
      <c r="C238" s="22">
        <v>6073.034</v>
      </c>
      <c r="D238" s="22">
        <v>6681.427</v>
      </c>
      <c r="E238" s="22">
        <v>0</v>
      </c>
      <c r="F238" s="22">
        <v>0</v>
      </c>
      <c r="G238" s="22">
        <v>0</v>
      </c>
      <c r="H238" s="22">
        <v>1</v>
      </c>
      <c r="I238" s="19">
        <v>1.799</v>
      </c>
      <c r="J238" s="19">
        <v>10.741</v>
      </c>
      <c r="K238" s="23">
        <v>3</v>
      </c>
      <c r="L238" s="23">
        <v>2</v>
      </c>
      <c r="M238" s="23">
        <v>0</v>
      </c>
      <c r="N238" s="23">
        <v>0</v>
      </c>
      <c r="O238" s="23">
        <v>0</v>
      </c>
      <c r="P238" s="23">
        <v>0.808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399406</v>
      </c>
      <c r="B239" s="22" t="s">
        <v>323</v>
      </c>
      <c r="C239" s="22">
        <v>13105.26</v>
      </c>
      <c r="D239" s="22">
        <v>14289.647</v>
      </c>
      <c r="E239" s="22">
        <v>0</v>
      </c>
      <c r="F239" s="22">
        <v>0</v>
      </c>
      <c r="G239" s="22">
        <v>0</v>
      </c>
      <c r="H239" s="22">
        <v>1</v>
      </c>
      <c r="I239" s="19">
        <v>2.722</v>
      </c>
      <c r="J239" s="19">
        <v>10.785</v>
      </c>
      <c r="K239" s="23">
        <v>1</v>
      </c>
      <c r="L239" s="23">
        <v>2</v>
      </c>
      <c r="M239" s="23">
        <v>1</v>
      </c>
      <c r="N239" s="23">
        <v>-1</v>
      </c>
      <c r="O239" s="23">
        <v>0</v>
      </c>
      <c r="P239" s="23">
        <v>-13.214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399407</v>
      </c>
      <c r="B240" s="22" t="s">
        <v>324</v>
      </c>
      <c r="C240" s="22">
        <v>2831.13</v>
      </c>
      <c r="D240" s="22">
        <v>3472.901</v>
      </c>
      <c r="E240" s="22">
        <v>0</v>
      </c>
      <c r="F240" s="22">
        <v>0</v>
      </c>
      <c r="G240" s="22">
        <v>0</v>
      </c>
      <c r="H240" s="22">
        <v>1</v>
      </c>
      <c r="I240" s="19">
        <v>5.947</v>
      </c>
      <c r="J240" s="19">
        <v>23.328</v>
      </c>
      <c r="K240" s="23">
        <v>4</v>
      </c>
      <c r="L240" s="23">
        <v>0</v>
      </c>
      <c r="M240" s="23">
        <v>-1</v>
      </c>
      <c r="N240" s="23">
        <v>0</v>
      </c>
      <c r="O240" s="23">
        <v>0</v>
      </c>
      <c r="P240" s="23">
        <v>13.261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399408</v>
      </c>
      <c r="B241" s="22" t="s">
        <v>325</v>
      </c>
      <c r="C241" s="22">
        <v>14805.52</v>
      </c>
      <c r="D241" s="22">
        <v>16227.232</v>
      </c>
      <c r="E241" s="22">
        <v>0</v>
      </c>
      <c r="F241" s="22">
        <v>0</v>
      </c>
      <c r="G241" s="22">
        <v>0</v>
      </c>
      <c r="H241" s="22">
        <v>1</v>
      </c>
      <c r="I241" s="19">
        <v>2.556</v>
      </c>
      <c r="J241" s="19">
        <v>11.093</v>
      </c>
      <c r="K241" s="23">
        <v>4</v>
      </c>
      <c r="L241" s="23">
        <v>1</v>
      </c>
      <c r="M241" s="23">
        <v>0</v>
      </c>
      <c r="N241" s="23">
        <v>0</v>
      </c>
      <c r="O241" s="23">
        <v>0</v>
      </c>
      <c r="P241" s="23">
        <v>1.636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399409</v>
      </c>
      <c r="B242" s="22" t="s">
        <v>326</v>
      </c>
      <c r="C242" s="22">
        <v>5835.256</v>
      </c>
      <c r="D242" s="22">
        <v>7201.027</v>
      </c>
      <c r="E242" s="22">
        <v>0</v>
      </c>
      <c r="F242" s="22">
        <v>0</v>
      </c>
      <c r="G242" s="22">
        <v>0</v>
      </c>
      <c r="H242" s="22">
        <v>1</v>
      </c>
      <c r="I242" s="19">
        <v>5.029</v>
      </c>
      <c r="J242" s="19">
        <v>23.042</v>
      </c>
      <c r="K242" s="23">
        <v>3</v>
      </c>
      <c r="L242" s="23">
        <v>2</v>
      </c>
      <c r="M242" s="23">
        <v>0</v>
      </c>
      <c r="N242" s="23">
        <v>-1</v>
      </c>
      <c r="O242" s="23">
        <v>0</v>
      </c>
      <c r="P242" s="23">
        <v>-6.816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399410</v>
      </c>
      <c r="B243" s="22" t="s">
        <v>327</v>
      </c>
      <c r="C243" s="22">
        <v>2473.619</v>
      </c>
      <c r="D243" s="22">
        <v>3152.522</v>
      </c>
      <c r="E243" s="22">
        <v>0</v>
      </c>
      <c r="F243" s="22">
        <v>0</v>
      </c>
      <c r="G243" s="22">
        <v>0</v>
      </c>
      <c r="H243" s="22">
        <v>1</v>
      </c>
      <c r="I243" s="19">
        <v>13.872</v>
      </c>
      <c r="J243" s="19">
        <v>32.42</v>
      </c>
      <c r="K243" s="23">
        <v>4</v>
      </c>
      <c r="L243" s="23">
        <v>2</v>
      </c>
      <c r="M243" s="23">
        <v>0</v>
      </c>
      <c r="N243" s="23">
        <v>0</v>
      </c>
      <c r="O243" s="23">
        <v>0</v>
      </c>
      <c r="P243" s="23">
        <v>16.414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2">
        <v>399413</v>
      </c>
      <c r="B244" s="22" t="s">
        <v>328</v>
      </c>
      <c r="C244" s="22">
        <v>175.783</v>
      </c>
      <c r="D244" s="22">
        <v>191.605</v>
      </c>
      <c r="E244" s="22">
        <v>0</v>
      </c>
      <c r="F244" s="22">
        <v>0</v>
      </c>
      <c r="G244" s="22">
        <v>0</v>
      </c>
      <c r="H244" s="22">
        <v>1</v>
      </c>
      <c r="I244" s="19">
        <v>1.653</v>
      </c>
      <c r="J244" s="19">
        <v>9.774</v>
      </c>
      <c r="K244" s="23">
        <v>3</v>
      </c>
      <c r="L244" s="23">
        <v>2</v>
      </c>
      <c r="M244" s="23">
        <v>1</v>
      </c>
      <c r="N244" s="23">
        <v>-1</v>
      </c>
      <c r="O244" s="23">
        <v>0</v>
      </c>
      <c r="P244" s="23">
        <v>-7.592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399415</v>
      </c>
      <c r="B245" s="22" t="s">
        <v>329</v>
      </c>
      <c r="C245" s="22">
        <v>6550.061</v>
      </c>
      <c r="D245" s="22">
        <v>7629.656</v>
      </c>
      <c r="E245" s="22">
        <v>0</v>
      </c>
      <c r="F245" s="22">
        <v>0</v>
      </c>
      <c r="G245" s="22">
        <v>0</v>
      </c>
      <c r="H245" s="22">
        <v>1</v>
      </c>
      <c r="I245" s="19">
        <v>4.128</v>
      </c>
      <c r="J245" s="19">
        <v>17.694</v>
      </c>
      <c r="K245" s="23">
        <v>2</v>
      </c>
      <c r="L245" s="23">
        <v>1</v>
      </c>
      <c r="M245" s="23">
        <v>0</v>
      </c>
      <c r="N245" s="23">
        <v>-1</v>
      </c>
      <c r="O245" s="23">
        <v>0</v>
      </c>
      <c r="P245" s="23">
        <v>-5.97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399416</v>
      </c>
      <c r="B246" s="22" t="s">
        <v>330</v>
      </c>
      <c r="C246" s="22">
        <v>4488.55</v>
      </c>
      <c r="D246" s="22">
        <v>5221.239</v>
      </c>
      <c r="E246" s="22">
        <v>0</v>
      </c>
      <c r="F246" s="22">
        <v>0</v>
      </c>
      <c r="G246" s="22">
        <v>0</v>
      </c>
      <c r="H246" s="22">
        <v>1</v>
      </c>
      <c r="I246" s="19">
        <v>6.69</v>
      </c>
      <c r="J246" s="19">
        <v>19.784</v>
      </c>
      <c r="K246" s="23">
        <v>4</v>
      </c>
      <c r="L246" s="23">
        <v>0</v>
      </c>
      <c r="M246" s="23">
        <v>-1</v>
      </c>
      <c r="N246" s="23">
        <v>0</v>
      </c>
      <c r="O246" s="23">
        <v>0</v>
      </c>
      <c r="P246" s="23">
        <v>12.774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399419</v>
      </c>
      <c r="B247" s="22" t="s">
        <v>331</v>
      </c>
      <c r="C247" s="22">
        <v>2026.351</v>
      </c>
      <c r="D247" s="22">
        <v>2272.685</v>
      </c>
      <c r="E247" s="22">
        <v>0</v>
      </c>
      <c r="F247" s="22">
        <v>0</v>
      </c>
      <c r="G247" s="22">
        <v>0</v>
      </c>
      <c r="H247" s="22">
        <v>1</v>
      </c>
      <c r="I247" s="19">
        <v>1.9</v>
      </c>
      <c r="J247" s="19">
        <v>12.533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399427</v>
      </c>
      <c r="B248" s="22" t="s">
        <v>332</v>
      </c>
      <c r="C248" s="22">
        <v>2139.628</v>
      </c>
      <c r="D248" s="22">
        <v>2475.492</v>
      </c>
      <c r="E248" s="22">
        <v>0</v>
      </c>
      <c r="F248" s="22">
        <v>0</v>
      </c>
      <c r="G248" s="22">
        <v>0</v>
      </c>
      <c r="H248" s="22">
        <v>1</v>
      </c>
      <c r="I248" s="19">
        <v>1.685</v>
      </c>
      <c r="J248" s="19">
        <v>15.024</v>
      </c>
      <c r="K248" s="23">
        <v>4</v>
      </c>
      <c r="L248" s="23">
        <v>1</v>
      </c>
      <c r="M248" s="23">
        <v>0</v>
      </c>
      <c r="N248" s="23">
        <v>1</v>
      </c>
      <c r="O248" s="23">
        <v>0</v>
      </c>
      <c r="P248" s="23">
        <v>8.48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399428</v>
      </c>
      <c r="B249" s="22" t="s">
        <v>333</v>
      </c>
      <c r="C249" s="22">
        <v>3932.987</v>
      </c>
      <c r="D249" s="22">
        <v>4643.856</v>
      </c>
      <c r="E249" s="22">
        <v>0</v>
      </c>
      <c r="F249" s="22">
        <v>0</v>
      </c>
      <c r="G249" s="22">
        <v>0</v>
      </c>
      <c r="H249" s="22">
        <v>1</v>
      </c>
      <c r="I249" s="19">
        <v>8.446</v>
      </c>
      <c r="J249" s="19">
        <v>22.461</v>
      </c>
      <c r="K249" s="23">
        <v>3</v>
      </c>
      <c r="L249" s="23">
        <v>1</v>
      </c>
      <c r="M249" s="23">
        <v>0</v>
      </c>
      <c r="N249" s="23">
        <v>-1</v>
      </c>
      <c r="O249" s="23">
        <v>0</v>
      </c>
      <c r="P249" s="23">
        <v>0.463</v>
      </c>
      <c r="Q249" s="23">
        <v>0</v>
      </c>
      <c r="R249" s="23">
        <v>-1</v>
      </c>
      <c r="S249" s="24"/>
      <c r="T249" s="24"/>
      <c r="U249" s="24"/>
      <c r="V249" s="24"/>
      <c r="W249" s="24"/>
    </row>
    <row r="250" ht="16.5" spans="1:23">
      <c r="A250" s="22">
        <v>399429</v>
      </c>
      <c r="B250" s="22" t="s">
        <v>334</v>
      </c>
      <c r="C250" s="22">
        <v>1513.318</v>
      </c>
      <c r="D250" s="22">
        <v>1861.943</v>
      </c>
      <c r="E250" s="22">
        <v>0</v>
      </c>
      <c r="F250" s="22">
        <v>0</v>
      </c>
      <c r="G250" s="22">
        <v>0</v>
      </c>
      <c r="H250" s="22">
        <v>1</v>
      </c>
      <c r="I250" s="19">
        <v>9.575</v>
      </c>
      <c r="J250" s="19">
        <v>26.506</v>
      </c>
      <c r="K250" s="23">
        <v>4</v>
      </c>
      <c r="L250" s="23">
        <v>2</v>
      </c>
      <c r="M250" s="23">
        <v>-1</v>
      </c>
      <c r="N250" s="23">
        <v>1</v>
      </c>
      <c r="O250" s="23">
        <v>0</v>
      </c>
      <c r="P250" s="23">
        <v>20.943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399439</v>
      </c>
      <c r="B251" s="22" t="s">
        <v>335</v>
      </c>
      <c r="C251" s="22">
        <v>1757.216</v>
      </c>
      <c r="D251" s="22">
        <v>2070.925</v>
      </c>
      <c r="E251" s="22">
        <v>0</v>
      </c>
      <c r="F251" s="22">
        <v>0</v>
      </c>
      <c r="G251" s="22">
        <v>0</v>
      </c>
      <c r="H251" s="22">
        <v>1</v>
      </c>
      <c r="I251" s="19">
        <v>12.699</v>
      </c>
      <c r="J251" s="19">
        <v>25.923</v>
      </c>
      <c r="K251" s="23">
        <v>4</v>
      </c>
      <c r="L251" s="23">
        <v>2</v>
      </c>
      <c r="M251" s="23">
        <v>0</v>
      </c>
      <c r="N251" s="23">
        <v>0</v>
      </c>
      <c r="O251" s="23">
        <v>0</v>
      </c>
      <c r="P251" s="23">
        <v>4.531</v>
      </c>
      <c r="Q251" s="23">
        <v>0</v>
      </c>
      <c r="R251" s="23">
        <v>-1</v>
      </c>
      <c r="S251" s="24"/>
      <c r="T251" s="24"/>
      <c r="U251" s="24"/>
      <c r="V251" s="24"/>
      <c r="W251" s="24"/>
    </row>
    <row r="252" ht="16.5" spans="1:23">
      <c r="A252" s="22">
        <v>399440</v>
      </c>
      <c r="B252" s="22" t="s">
        <v>336</v>
      </c>
      <c r="C252" s="22">
        <v>1362.86</v>
      </c>
      <c r="D252" s="22">
        <v>1571.466</v>
      </c>
      <c r="E252" s="22">
        <v>0</v>
      </c>
      <c r="F252" s="22">
        <v>0</v>
      </c>
      <c r="G252" s="22">
        <v>0</v>
      </c>
      <c r="H252" s="22">
        <v>1</v>
      </c>
      <c r="I252" s="19">
        <v>8.307</v>
      </c>
      <c r="J252" s="19">
        <v>20.479</v>
      </c>
      <c r="K252" s="23">
        <v>4</v>
      </c>
      <c r="L252" s="23">
        <v>1</v>
      </c>
      <c r="M252" s="23">
        <v>0</v>
      </c>
      <c r="N252" s="23">
        <v>0</v>
      </c>
      <c r="O252" s="23">
        <v>0</v>
      </c>
      <c r="P252" s="23">
        <v>1.86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399551</v>
      </c>
      <c r="B253" s="22" t="s">
        <v>337</v>
      </c>
      <c r="C253" s="22">
        <v>9317.983</v>
      </c>
      <c r="D253" s="22">
        <v>11457.507</v>
      </c>
      <c r="E253" s="22">
        <v>0</v>
      </c>
      <c r="F253" s="22">
        <v>0</v>
      </c>
      <c r="G253" s="22">
        <v>0</v>
      </c>
      <c r="H253" s="22">
        <v>1</v>
      </c>
      <c r="I253" s="19">
        <v>7.083</v>
      </c>
      <c r="J253" s="19">
        <v>24.434</v>
      </c>
      <c r="K253" s="23">
        <v>4</v>
      </c>
      <c r="L253" s="23">
        <v>1</v>
      </c>
      <c r="M253" s="23">
        <v>0</v>
      </c>
      <c r="N253" s="23">
        <v>0</v>
      </c>
      <c r="O253" s="23">
        <v>0</v>
      </c>
      <c r="P253" s="23">
        <v>1.194</v>
      </c>
      <c r="Q253" s="23">
        <v>0</v>
      </c>
      <c r="R253" s="23">
        <v>-1</v>
      </c>
      <c r="S253" s="24"/>
      <c r="T253" s="24"/>
      <c r="U253" s="24"/>
      <c r="V253" s="24"/>
      <c r="W253" s="24"/>
    </row>
    <row r="254" ht="16.5" spans="1:23">
      <c r="A254" s="22">
        <v>399602</v>
      </c>
      <c r="B254" s="22" t="s">
        <v>338</v>
      </c>
      <c r="C254" s="22">
        <v>1178.781</v>
      </c>
      <c r="D254" s="22">
        <v>1362.364</v>
      </c>
      <c r="E254" s="22">
        <v>0</v>
      </c>
      <c r="F254" s="22">
        <v>0</v>
      </c>
      <c r="G254" s="22">
        <v>0</v>
      </c>
      <c r="H254" s="22">
        <v>1</v>
      </c>
      <c r="I254" s="19">
        <v>1.656</v>
      </c>
      <c r="J254" s="19">
        <v>14.908</v>
      </c>
      <c r="K254" s="23">
        <v>2</v>
      </c>
      <c r="L254" s="23">
        <v>1</v>
      </c>
      <c r="M254" s="23">
        <v>0</v>
      </c>
      <c r="N254" s="23">
        <v>0</v>
      </c>
      <c r="O254" s="23">
        <v>0</v>
      </c>
      <c r="P254" s="23">
        <v>2.927</v>
      </c>
      <c r="Q254" s="23">
        <v>0</v>
      </c>
      <c r="R254" s="23">
        <v>-1</v>
      </c>
      <c r="S254" s="24"/>
      <c r="T254" s="24"/>
      <c r="U254" s="24"/>
      <c r="V254" s="24"/>
      <c r="W254" s="24"/>
    </row>
    <row r="255" ht="16.5" spans="1:23">
      <c r="A255" s="22">
        <v>399604</v>
      </c>
      <c r="B255" s="22" t="s">
        <v>339</v>
      </c>
      <c r="C255" s="22">
        <v>1926.272</v>
      </c>
      <c r="D255" s="22">
        <v>2124.149</v>
      </c>
      <c r="E255" s="22">
        <v>0</v>
      </c>
      <c r="F255" s="22">
        <v>0</v>
      </c>
      <c r="G255" s="22">
        <v>0</v>
      </c>
      <c r="H255" s="22">
        <v>1</v>
      </c>
      <c r="I255" s="19">
        <v>3.348</v>
      </c>
      <c r="J255" s="19">
        <v>12.352</v>
      </c>
      <c r="K255" s="23">
        <v>1</v>
      </c>
      <c r="L255" s="23">
        <v>1</v>
      </c>
      <c r="M255" s="23">
        <v>1</v>
      </c>
      <c r="N255" s="23">
        <v>-1</v>
      </c>
      <c r="O255" s="23">
        <v>0</v>
      </c>
      <c r="P255" s="23">
        <v>-5.294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399613</v>
      </c>
      <c r="B256" s="22" t="s">
        <v>340</v>
      </c>
      <c r="C256" s="22">
        <v>3103.366</v>
      </c>
      <c r="D256" s="22">
        <v>3673.596</v>
      </c>
      <c r="E256" s="22">
        <v>0</v>
      </c>
      <c r="F256" s="22">
        <v>0</v>
      </c>
      <c r="G256" s="22">
        <v>0</v>
      </c>
      <c r="H256" s="22">
        <v>1</v>
      </c>
      <c r="I256" s="19">
        <v>11.024</v>
      </c>
      <c r="J256" s="19">
        <v>24.836</v>
      </c>
      <c r="K256" s="23">
        <v>3</v>
      </c>
      <c r="L256" s="23">
        <v>1</v>
      </c>
      <c r="M256" s="23">
        <v>0</v>
      </c>
      <c r="N256" s="23">
        <v>0</v>
      </c>
      <c r="O256" s="23">
        <v>0</v>
      </c>
      <c r="P256" s="23">
        <v>-0.421</v>
      </c>
      <c r="Q256" s="23">
        <v>0</v>
      </c>
      <c r="R256" s="23">
        <v>-1</v>
      </c>
      <c r="S256" s="24"/>
      <c r="T256" s="24"/>
      <c r="U256" s="24"/>
      <c r="V256" s="24"/>
      <c r="W256" s="24"/>
    </row>
    <row r="257" ht="16.5" spans="1:23">
      <c r="A257" s="22">
        <v>399614</v>
      </c>
      <c r="B257" s="22" t="s">
        <v>341</v>
      </c>
      <c r="C257" s="22">
        <v>3179.28</v>
      </c>
      <c r="D257" s="22">
        <v>4118.314</v>
      </c>
      <c r="E257" s="22">
        <v>0</v>
      </c>
      <c r="F257" s="22">
        <v>0</v>
      </c>
      <c r="G257" s="22">
        <v>0</v>
      </c>
      <c r="H257" s="22">
        <v>1</v>
      </c>
      <c r="I257" s="19">
        <v>11.19</v>
      </c>
      <c r="J257" s="19">
        <v>31.44</v>
      </c>
      <c r="K257" s="23">
        <v>0</v>
      </c>
      <c r="L257" s="23">
        <v>2</v>
      </c>
      <c r="M257" s="23">
        <v>0</v>
      </c>
      <c r="N257" s="23">
        <v>-1</v>
      </c>
      <c r="O257" s="23">
        <v>0</v>
      </c>
      <c r="P257" s="23">
        <v>8.311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399615</v>
      </c>
      <c r="B258" s="22" t="s">
        <v>342</v>
      </c>
      <c r="C258" s="22">
        <v>3892.938</v>
      </c>
      <c r="D258" s="22">
        <v>4450.542</v>
      </c>
      <c r="E258" s="22">
        <v>0</v>
      </c>
      <c r="F258" s="22">
        <v>0</v>
      </c>
      <c r="G258" s="22">
        <v>0</v>
      </c>
      <c r="H258" s="22">
        <v>1</v>
      </c>
      <c r="I258" s="19">
        <v>1.8</v>
      </c>
      <c r="J258" s="19">
        <v>14.103</v>
      </c>
      <c r="K258" s="23">
        <v>4</v>
      </c>
      <c r="L258" s="23">
        <v>2</v>
      </c>
      <c r="M258" s="23">
        <v>-1</v>
      </c>
      <c r="N258" s="23">
        <v>1</v>
      </c>
      <c r="O258" s="23">
        <v>0</v>
      </c>
      <c r="P258" s="23">
        <v>30.378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399621</v>
      </c>
      <c r="B259" s="22" t="s">
        <v>343</v>
      </c>
      <c r="C259" s="22">
        <v>9466.522</v>
      </c>
      <c r="D259" s="22">
        <v>13425.51</v>
      </c>
      <c r="E259" s="22">
        <v>0</v>
      </c>
      <c r="F259" s="22">
        <v>0</v>
      </c>
      <c r="G259" s="22">
        <v>0</v>
      </c>
      <c r="H259" s="22">
        <v>1</v>
      </c>
      <c r="I259" s="19">
        <v>4.162</v>
      </c>
      <c r="J259" s="19">
        <v>32.423</v>
      </c>
      <c r="K259" s="23">
        <v>1</v>
      </c>
      <c r="L259" s="23">
        <v>1</v>
      </c>
      <c r="M259" s="23">
        <v>0</v>
      </c>
      <c r="N259" s="23">
        <v>-1</v>
      </c>
      <c r="O259" s="23">
        <v>0</v>
      </c>
      <c r="P259" s="23">
        <v>-0.875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399622</v>
      </c>
      <c r="B260" s="22" t="s">
        <v>344</v>
      </c>
      <c r="C260" s="22">
        <v>1673.255</v>
      </c>
      <c r="D260" s="22">
        <v>1853.115</v>
      </c>
      <c r="E260" s="22">
        <v>0</v>
      </c>
      <c r="F260" s="22">
        <v>0</v>
      </c>
      <c r="G260" s="22">
        <v>0</v>
      </c>
      <c r="H260" s="22">
        <v>1</v>
      </c>
      <c r="I260" s="19">
        <v>5.529</v>
      </c>
      <c r="J260" s="19">
        <v>14.698</v>
      </c>
      <c r="K260" s="23">
        <v>4</v>
      </c>
      <c r="L260" s="23">
        <v>2</v>
      </c>
      <c r="M260" s="23">
        <v>-1</v>
      </c>
      <c r="N260" s="23">
        <v>1</v>
      </c>
      <c r="O260" s="23">
        <v>0</v>
      </c>
      <c r="P260" s="23">
        <v>26.685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399623</v>
      </c>
      <c r="B261" s="22" t="s">
        <v>345</v>
      </c>
      <c r="C261" s="22">
        <v>8324.535</v>
      </c>
      <c r="D261" s="22">
        <v>9551.723</v>
      </c>
      <c r="E261" s="22">
        <v>0</v>
      </c>
      <c r="F261" s="22">
        <v>0</v>
      </c>
      <c r="G261" s="22">
        <v>0</v>
      </c>
      <c r="H261" s="22">
        <v>1</v>
      </c>
      <c r="I261" s="19">
        <v>2.896</v>
      </c>
      <c r="J261" s="19">
        <v>15.372</v>
      </c>
      <c r="K261" s="23">
        <v>4</v>
      </c>
      <c r="L261" s="23">
        <v>1</v>
      </c>
      <c r="M261" s="23">
        <v>-1</v>
      </c>
      <c r="N261" s="23">
        <v>0</v>
      </c>
      <c r="O261" s="23">
        <v>0</v>
      </c>
      <c r="P261" s="23">
        <v>3.409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399624</v>
      </c>
      <c r="B262" s="22" t="s">
        <v>346</v>
      </c>
      <c r="C262" s="22">
        <v>2353.517</v>
      </c>
      <c r="D262" s="22">
        <v>2779.029</v>
      </c>
      <c r="E262" s="22">
        <v>0</v>
      </c>
      <c r="F262" s="22">
        <v>0</v>
      </c>
      <c r="G262" s="22">
        <v>0</v>
      </c>
      <c r="H262" s="22">
        <v>1</v>
      </c>
      <c r="I262" s="19">
        <v>5.686</v>
      </c>
      <c r="J262" s="19">
        <v>20.127</v>
      </c>
      <c r="K262" s="23">
        <v>4</v>
      </c>
      <c r="L262" s="23">
        <v>2</v>
      </c>
      <c r="M262" s="23">
        <v>-1</v>
      </c>
      <c r="N262" s="23">
        <v>1</v>
      </c>
      <c r="O262" s="23">
        <v>0</v>
      </c>
      <c r="P262" s="23">
        <v>9.217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399625</v>
      </c>
      <c r="B263" s="22" t="s">
        <v>347</v>
      </c>
      <c r="C263" s="22">
        <v>2227.278</v>
      </c>
      <c r="D263" s="22">
        <v>2574.296</v>
      </c>
      <c r="E263" s="22">
        <v>0</v>
      </c>
      <c r="F263" s="22">
        <v>0</v>
      </c>
      <c r="G263" s="22">
        <v>0</v>
      </c>
      <c r="H263" s="22">
        <v>1</v>
      </c>
      <c r="I263" s="19">
        <v>1.348</v>
      </c>
      <c r="J263" s="19">
        <v>14.646</v>
      </c>
      <c r="K263" s="23">
        <v>4</v>
      </c>
      <c r="L263" s="23">
        <v>0</v>
      </c>
      <c r="M263" s="23">
        <v>-1</v>
      </c>
      <c r="N263" s="23">
        <v>0</v>
      </c>
      <c r="O263" s="23">
        <v>0</v>
      </c>
      <c r="P263" s="23">
        <v>0.813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399628</v>
      </c>
      <c r="B264" s="22" t="s">
        <v>348</v>
      </c>
      <c r="C264" s="22">
        <v>2191.092</v>
      </c>
      <c r="D264" s="22">
        <v>2570.326</v>
      </c>
      <c r="E264" s="22">
        <v>0</v>
      </c>
      <c r="F264" s="22">
        <v>0</v>
      </c>
      <c r="G264" s="22">
        <v>0</v>
      </c>
      <c r="H264" s="22">
        <v>1</v>
      </c>
      <c r="I264" s="19">
        <v>6.581</v>
      </c>
      <c r="J264" s="19">
        <v>20.364</v>
      </c>
      <c r="K264" s="23">
        <v>4</v>
      </c>
      <c r="L264" s="23">
        <v>2</v>
      </c>
      <c r="M264" s="23">
        <v>-1</v>
      </c>
      <c r="N264" s="23">
        <v>1</v>
      </c>
      <c r="O264" s="23">
        <v>0</v>
      </c>
      <c r="P264" s="23">
        <v>17.907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399629</v>
      </c>
      <c r="B265" s="22" t="s">
        <v>349</v>
      </c>
      <c r="C265" s="22">
        <v>2760.13</v>
      </c>
      <c r="D265" s="22">
        <v>3062.697</v>
      </c>
      <c r="E265" s="22">
        <v>0</v>
      </c>
      <c r="F265" s="22">
        <v>0</v>
      </c>
      <c r="G265" s="22">
        <v>0</v>
      </c>
      <c r="H265" s="22">
        <v>1</v>
      </c>
      <c r="I265" s="19">
        <v>5.032</v>
      </c>
      <c r="J265" s="19">
        <v>14.414</v>
      </c>
      <c r="K265" s="23">
        <v>4</v>
      </c>
      <c r="L265" s="23">
        <v>2</v>
      </c>
      <c r="M265" s="23">
        <v>-1</v>
      </c>
      <c r="N265" s="23">
        <v>1</v>
      </c>
      <c r="O265" s="23">
        <v>0</v>
      </c>
      <c r="P265" s="23">
        <v>1.658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399630</v>
      </c>
      <c r="B266" s="22" t="s">
        <v>350</v>
      </c>
      <c r="C266" s="22">
        <v>1632.51</v>
      </c>
      <c r="D266" s="22">
        <v>1868.163</v>
      </c>
      <c r="E266" s="22">
        <v>0</v>
      </c>
      <c r="F266" s="22">
        <v>0</v>
      </c>
      <c r="G266" s="22">
        <v>0</v>
      </c>
      <c r="H266" s="22">
        <v>1</v>
      </c>
      <c r="I266" s="19">
        <v>1.277</v>
      </c>
      <c r="J266" s="19">
        <v>13.73</v>
      </c>
      <c r="K266" s="23">
        <v>2</v>
      </c>
      <c r="L266" s="23">
        <v>2</v>
      </c>
      <c r="M266" s="23">
        <v>0</v>
      </c>
      <c r="N266" s="23">
        <v>-1</v>
      </c>
      <c r="O266" s="23">
        <v>0</v>
      </c>
      <c r="P266" s="23">
        <v>-0.396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399631</v>
      </c>
      <c r="B267" s="22" t="s">
        <v>351</v>
      </c>
      <c r="C267" s="22">
        <v>2162.742</v>
      </c>
      <c r="D267" s="22">
        <v>2345.327</v>
      </c>
      <c r="E267" s="22">
        <v>0</v>
      </c>
      <c r="F267" s="22">
        <v>0</v>
      </c>
      <c r="G267" s="22">
        <v>0</v>
      </c>
      <c r="H267" s="22">
        <v>1</v>
      </c>
      <c r="I267" s="19">
        <v>2.322</v>
      </c>
      <c r="J267" s="19">
        <v>9.926</v>
      </c>
      <c r="K267" s="23">
        <v>1</v>
      </c>
      <c r="L267" s="23">
        <v>2</v>
      </c>
      <c r="M267" s="23">
        <v>1</v>
      </c>
      <c r="N267" s="23">
        <v>-1</v>
      </c>
      <c r="O267" s="23">
        <v>0</v>
      </c>
      <c r="P267" s="23">
        <v>-8.044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399633</v>
      </c>
      <c r="B268" s="22" t="s">
        <v>352</v>
      </c>
      <c r="C268" s="22">
        <v>5740.337</v>
      </c>
      <c r="D268" s="22">
        <v>6640.067</v>
      </c>
      <c r="E268" s="22">
        <v>0</v>
      </c>
      <c r="F268" s="22">
        <v>0</v>
      </c>
      <c r="G268" s="22">
        <v>0</v>
      </c>
      <c r="H268" s="22">
        <v>1</v>
      </c>
      <c r="I268" s="19">
        <v>4.329</v>
      </c>
      <c r="J268" s="19">
        <v>17.293</v>
      </c>
      <c r="K268" s="23">
        <v>0</v>
      </c>
      <c r="L268" s="23">
        <v>2</v>
      </c>
      <c r="M268" s="23">
        <v>0</v>
      </c>
      <c r="N268" s="23">
        <v>-1</v>
      </c>
      <c r="O268" s="23">
        <v>0</v>
      </c>
      <c r="P268" s="23">
        <v>-1.404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2">
        <v>399634</v>
      </c>
      <c r="B269" s="22" t="s">
        <v>353</v>
      </c>
      <c r="C269" s="22">
        <v>3981.26</v>
      </c>
      <c r="D269" s="22">
        <v>4593.286</v>
      </c>
      <c r="E269" s="22">
        <v>0</v>
      </c>
      <c r="F269" s="22">
        <v>0</v>
      </c>
      <c r="G269" s="22">
        <v>0</v>
      </c>
      <c r="H269" s="22">
        <v>1</v>
      </c>
      <c r="I269" s="19">
        <v>3.415</v>
      </c>
      <c r="J269" s="19">
        <v>16.284</v>
      </c>
      <c r="K269" s="23">
        <v>1</v>
      </c>
      <c r="L269" s="23">
        <v>2</v>
      </c>
      <c r="M269" s="23">
        <v>1</v>
      </c>
      <c r="N269" s="23">
        <v>-1</v>
      </c>
      <c r="O269" s="23">
        <v>0</v>
      </c>
      <c r="P269" s="23">
        <v>-4.326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2">
        <v>399635</v>
      </c>
      <c r="B270" s="22" t="s">
        <v>354</v>
      </c>
      <c r="C270" s="22">
        <v>1949.294</v>
      </c>
      <c r="D270" s="22">
        <v>2376.038</v>
      </c>
      <c r="E270" s="22">
        <v>0</v>
      </c>
      <c r="F270" s="22">
        <v>0</v>
      </c>
      <c r="G270" s="22">
        <v>0</v>
      </c>
      <c r="H270" s="22">
        <v>1</v>
      </c>
      <c r="I270" s="19">
        <v>4.225</v>
      </c>
      <c r="J270" s="19">
        <v>21.427</v>
      </c>
      <c r="K270" s="23">
        <v>4</v>
      </c>
      <c r="L270" s="23">
        <v>2</v>
      </c>
      <c r="M270" s="23">
        <v>-1</v>
      </c>
      <c r="N270" s="23">
        <v>1</v>
      </c>
      <c r="O270" s="23">
        <v>0</v>
      </c>
      <c r="P270" s="23">
        <v>28.222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399639</v>
      </c>
      <c r="B271" s="22" t="s">
        <v>355</v>
      </c>
      <c r="C271" s="22">
        <v>1984.781</v>
      </c>
      <c r="D271" s="22">
        <v>2468.15</v>
      </c>
      <c r="E271" s="22">
        <v>0</v>
      </c>
      <c r="F271" s="22">
        <v>0</v>
      </c>
      <c r="G271" s="22">
        <v>0</v>
      </c>
      <c r="H271" s="22">
        <v>1</v>
      </c>
      <c r="I271" s="19">
        <v>6.612</v>
      </c>
      <c r="J271" s="19">
        <v>24.901</v>
      </c>
      <c r="K271" s="23">
        <v>4</v>
      </c>
      <c r="L271" s="23">
        <v>0</v>
      </c>
      <c r="M271" s="23">
        <v>0</v>
      </c>
      <c r="N271" s="23">
        <v>1</v>
      </c>
      <c r="O271" s="23">
        <v>0</v>
      </c>
      <c r="P271" s="23">
        <v>32.842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399642</v>
      </c>
      <c r="B272" s="22" t="s">
        <v>356</v>
      </c>
      <c r="C272" s="22">
        <v>2125.736</v>
      </c>
      <c r="D272" s="22">
        <v>2509.604</v>
      </c>
      <c r="E272" s="22">
        <v>0</v>
      </c>
      <c r="F272" s="22">
        <v>0</v>
      </c>
      <c r="G272" s="22">
        <v>0</v>
      </c>
      <c r="H272" s="22">
        <v>1</v>
      </c>
      <c r="I272" s="19">
        <v>1.833</v>
      </c>
      <c r="J272" s="19">
        <v>16.848</v>
      </c>
      <c r="K272" s="23">
        <v>2</v>
      </c>
      <c r="L272" s="23">
        <v>1</v>
      </c>
      <c r="M272" s="23">
        <v>0</v>
      </c>
      <c r="N272" s="23">
        <v>1</v>
      </c>
      <c r="O272" s="23">
        <v>0</v>
      </c>
      <c r="P272" s="23">
        <v>10.36</v>
      </c>
      <c r="Q272" s="23">
        <v>0</v>
      </c>
      <c r="R272" s="23">
        <v>0</v>
      </c>
      <c r="S272" s="24"/>
      <c r="T272" s="24"/>
      <c r="U272" s="24"/>
      <c r="V272" s="24"/>
      <c r="W272" s="24"/>
    </row>
    <row r="273" ht="16.5" spans="1:23">
      <c r="A273" s="22">
        <v>399644</v>
      </c>
      <c r="B273" s="22" t="s">
        <v>357</v>
      </c>
      <c r="C273" s="22">
        <v>3419.252</v>
      </c>
      <c r="D273" s="22">
        <v>3736.718</v>
      </c>
      <c r="E273" s="22">
        <v>0</v>
      </c>
      <c r="F273" s="22">
        <v>0</v>
      </c>
      <c r="G273" s="22">
        <v>0</v>
      </c>
      <c r="H273" s="22">
        <v>1</v>
      </c>
      <c r="I273" s="19">
        <v>2.092</v>
      </c>
      <c r="J273" s="19">
        <v>10.41</v>
      </c>
      <c r="K273" s="23">
        <v>4</v>
      </c>
      <c r="L273" s="23">
        <v>2</v>
      </c>
      <c r="M273" s="23">
        <v>-1</v>
      </c>
      <c r="N273" s="23">
        <v>1</v>
      </c>
      <c r="O273" s="23">
        <v>0</v>
      </c>
      <c r="P273" s="23">
        <v>10.143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399648</v>
      </c>
      <c r="B274" s="22" t="s">
        <v>358</v>
      </c>
      <c r="C274" s="22">
        <v>11362.166</v>
      </c>
      <c r="D274" s="22">
        <v>12589.939</v>
      </c>
      <c r="E274" s="22">
        <v>0</v>
      </c>
      <c r="F274" s="22">
        <v>0</v>
      </c>
      <c r="G274" s="22">
        <v>0</v>
      </c>
      <c r="H274" s="22">
        <v>1</v>
      </c>
      <c r="I274" s="19">
        <v>3.585</v>
      </c>
      <c r="J274" s="19">
        <v>12.987</v>
      </c>
      <c r="K274" s="23">
        <v>4</v>
      </c>
      <c r="L274" s="23">
        <v>2</v>
      </c>
      <c r="M274" s="23">
        <v>-1</v>
      </c>
      <c r="N274" s="23">
        <v>1</v>
      </c>
      <c r="O274" s="23">
        <v>0</v>
      </c>
      <c r="P274" s="23">
        <v>20.398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399649</v>
      </c>
      <c r="B275" s="22" t="s">
        <v>359</v>
      </c>
      <c r="C275" s="22">
        <v>3093.662</v>
      </c>
      <c r="D275" s="22">
        <v>3433.097</v>
      </c>
      <c r="E275" s="22">
        <v>0</v>
      </c>
      <c r="F275" s="22">
        <v>0</v>
      </c>
      <c r="G275" s="22">
        <v>0</v>
      </c>
      <c r="H275" s="22">
        <v>1</v>
      </c>
      <c r="I275" s="19">
        <v>1</v>
      </c>
      <c r="J275" s="19">
        <v>10.788</v>
      </c>
      <c r="K275" s="23">
        <v>4</v>
      </c>
      <c r="L275" s="23">
        <v>2</v>
      </c>
      <c r="M275" s="23">
        <v>-1</v>
      </c>
      <c r="N275" s="23">
        <v>1</v>
      </c>
      <c r="O275" s="23">
        <v>0</v>
      </c>
      <c r="P275" s="23">
        <v>27.399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399655</v>
      </c>
      <c r="B276" s="22" t="s">
        <v>360</v>
      </c>
      <c r="C276" s="22">
        <v>10439.097</v>
      </c>
      <c r="D276" s="22">
        <v>11307.355</v>
      </c>
      <c r="E276" s="22">
        <v>0</v>
      </c>
      <c r="F276" s="22">
        <v>0</v>
      </c>
      <c r="G276" s="22">
        <v>0</v>
      </c>
      <c r="H276" s="22">
        <v>1</v>
      </c>
      <c r="I276" s="19">
        <v>2.446</v>
      </c>
      <c r="J276" s="19">
        <v>9.937</v>
      </c>
      <c r="K276" s="23">
        <v>0</v>
      </c>
      <c r="L276" s="23">
        <v>0</v>
      </c>
      <c r="M276" s="23">
        <v>0</v>
      </c>
      <c r="N276" s="23">
        <v>-1</v>
      </c>
      <c r="O276" s="23">
        <v>0</v>
      </c>
      <c r="P276" s="23">
        <v>-25.597</v>
      </c>
      <c r="Q276" s="23">
        <v>0</v>
      </c>
      <c r="R276" s="23">
        <v>0</v>
      </c>
      <c r="S276" s="24"/>
      <c r="T276" s="24"/>
      <c r="U276" s="24"/>
      <c r="V276" s="24"/>
      <c r="W276" s="24"/>
    </row>
    <row r="277" ht="16.5" spans="1:23">
      <c r="A277" s="22">
        <v>399657</v>
      </c>
      <c r="B277" s="22" t="s">
        <v>361</v>
      </c>
      <c r="C277" s="22">
        <v>6709.569</v>
      </c>
      <c r="D277" s="22">
        <v>7616.616</v>
      </c>
      <c r="E277" s="22">
        <v>0</v>
      </c>
      <c r="F277" s="22">
        <v>0</v>
      </c>
      <c r="G277" s="22">
        <v>0</v>
      </c>
      <c r="H277" s="22">
        <v>1</v>
      </c>
      <c r="I277" s="19">
        <v>4.382</v>
      </c>
      <c r="J277" s="19">
        <v>15.769</v>
      </c>
      <c r="K277" s="23">
        <v>4</v>
      </c>
      <c r="L277" s="23">
        <v>2</v>
      </c>
      <c r="M277" s="23">
        <v>0</v>
      </c>
      <c r="N277" s="23">
        <v>0</v>
      </c>
      <c r="O277" s="23">
        <v>0</v>
      </c>
      <c r="P277" s="23">
        <v>1.314</v>
      </c>
      <c r="Q277" s="23">
        <v>0</v>
      </c>
      <c r="R277" s="23">
        <v>0</v>
      </c>
      <c r="S277" s="24"/>
      <c r="T277" s="24"/>
      <c r="U277" s="24"/>
      <c r="V277" s="24"/>
      <c r="W277" s="24"/>
    </row>
    <row r="278" ht="16.5" spans="1:23">
      <c r="A278" s="22">
        <v>399658</v>
      </c>
      <c r="B278" s="22" t="s">
        <v>362</v>
      </c>
      <c r="C278" s="22">
        <v>4539.067</v>
      </c>
      <c r="D278" s="22">
        <v>5156.519</v>
      </c>
      <c r="E278" s="22">
        <v>0</v>
      </c>
      <c r="F278" s="22">
        <v>0</v>
      </c>
      <c r="G278" s="22">
        <v>0</v>
      </c>
      <c r="H278" s="22">
        <v>1</v>
      </c>
      <c r="I278" s="19">
        <v>2.628</v>
      </c>
      <c r="J278" s="19">
        <v>14.288</v>
      </c>
      <c r="K278" s="23">
        <v>4</v>
      </c>
      <c r="L278" s="23">
        <v>2</v>
      </c>
      <c r="M278" s="23">
        <v>-1</v>
      </c>
      <c r="N278" s="23">
        <v>1</v>
      </c>
      <c r="O278" s="23">
        <v>0</v>
      </c>
      <c r="P278" s="23">
        <v>9.248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399659</v>
      </c>
      <c r="B279" s="22" t="s">
        <v>363</v>
      </c>
      <c r="C279" s="22">
        <v>4368.282</v>
      </c>
      <c r="D279" s="22">
        <v>5021.347</v>
      </c>
      <c r="E279" s="22">
        <v>0</v>
      </c>
      <c r="F279" s="22">
        <v>0</v>
      </c>
      <c r="G279" s="22">
        <v>0</v>
      </c>
      <c r="H279" s="22">
        <v>1</v>
      </c>
      <c r="I279" s="19">
        <v>5.483</v>
      </c>
      <c r="J279" s="19">
        <v>17.776</v>
      </c>
      <c r="K279" s="23">
        <v>3</v>
      </c>
      <c r="L279" s="23">
        <v>2</v>
      </c>
      <c r="M279" s="23">
        <v>0</v>
      </c>
      <c r="N279" s="23">
        <v>0</v>
      </c>
      <c r="O279" s="23">
        <v>0</v>
      </c>
      <c r="P279" s="23">
        <v>3.528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399661</v>
      </c>
      <c r="B280" s="22" t="s">
        <v>364</v>
      </c>
      <c r="C280" s="22">
        <v>5728.3</v>
      </c>
      <c r="D280" s="22">
        <v>6210.563</v>
      </c>
      <c r="E280" s="22">
        <v>0</v>
      </c>
      <c r="F280" s="22">
        <v>0</v>
      </c>
      <c r="G280" s="22">
        <v>0</v>
      </c>
      <c r="H280" s="22">
        <v>1</v>
      </c>
      <c r="I280" s="19">
        <v>2.215</v>
      </c>
      <c r="J280" s="19">
        <v>9.808</v>
      </c>
      <c r="K280" s="23">
        <v>4</v>
      </c>
      <c r="L280" s="23">
        <v>2</v>
      </c>
      <c r="M280" s="23">
        <v>-1</v>
      </c>
      <c r="N280" s="23">
        <v>1</v>
      </c>
      <c r="O280" s="23">
        <v>0</v>
      </c>
      <c r="P280" s="23">
        <v>7.281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399662</v>
      </c>
      <c r="B281" s="22" t="s">
        <v>365</v>
      </c>
      <c r="C281" s="22">
        <v>2181.001</v>
      </c>
      <c r="D281" s="22">
        <v>2639.841</v>
      </c>
      <c r="E281" s="22">
        <v>0</v>
      </c>
      <c r="F281" s="22">
        <v>0</v>
      </c>
      <c r="G281" s="22">
        <v>0</v>
      </c>
      <c r="H281" s="22">
        <v>1</v>
      </c>
      <c r="I281" s="19">
        <v>5.437</v>
      </c>
      <c r="J281" s="19">
        <v>21.873</v>
      </c>
      <c r="K281" s="23">
        <v>4</v>
      </c>
      <c r="L281" s="23">
        <v>2</v>
      </c>
      <c r="M281" s="23">
        <v>-1</v>
      </c>
      <c r="N281" s="23">
        <v>1</v>
      </c>
      <c r="O281" s="23">
        <v>0</v>
      </c>
      <c r="P281" s="23">
        <v>2.561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399663</v>
      </c>
      <c r="B282" s="22" t="s">
        <v>366</v>
      </c>
      <c r="C282" s="22">
        <v>1903.807</v>
      </c>
      <c r="D282" s="22">
        <v>2066.268</v>
      </c>
      <c r="E282" s="22">
        <v>0</v>
      </c>
      <c r="F282" s="22">
        <v>0</v>
      </c>
      <c r="G282" s="22">
        <v>0</v>
      </c>
      <c r="H282" s="22">
        <v>1</v>
      </c>
      <c r="I282" s="19">
        <v>3.007</v>
      </c>
      <c r="J282" s="19">
        <v>10.633</v>
      </c>
      <c r="K282" s="23">
        <v>4</v>
      </c>
      <c r="L282" s="23">
        <v>2</v>
      </c>
      <c r="M282" s="23">
        <v>-1</v>
      </c>
      <c r="N282" s="23">
        <v>1</v>
      </c>
      <c r="O282" s="23">
        <v>0</v>
      </c>
      <c r="P282" s="23">
        <v>18.391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399664</v>
      </c>
      <c r="B283" s="22" t="s">
        <v>367</v>
      </c>
      <c r="C283" s="22">
        <v>1364.306</v>
      </c>
      <c r="D283" s="22">
        <v>1604.109</v>
      </c>
      <c r="E283" s="22">
        <v>0</v>
      </c>
      <c r="F283" s="22">
        <v>0</v>
      </c>
      <c r="G283" s="22">
        <v>0</v>
      </c>
      <c r="H283" s="22">
        <v>1</v>
      </c>
      <c r="I283" s="19">
        <v>2.677</v>
      </c>
      <c r="J283" s="19">
        <v>17.226</v>
      </c>
      <c r="K283" s="23">
        <v>4</v>
      </c>
      <c r="L283" s="23">
        <v>2</v>
      </c>
      <c r="M283" s="23">
        <v>-1</v>
      </c>
      <c r="N283" s="23">
        <v>1</v>
      </c>
      <c r="O283" s="23">
        <v>0</v>
      </c>
      <c r="P283" s="23">
        <v>23.503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399665</v>
      </c>
      <c r="B284" s="22" t="s">
        <v>368</v>
      </c>
      <c r="C284" s="22">
        <v>2245.26</v>
      </c>
      <c r="D284" s="22">
        <v>2490.179</v>
      </c>
      <c r="E284" s="22">
        <v>0</v>
      </c>
      <c r="F284" s="22">
        <v>0</v>
      </c>
      <c r="G284" s="22">
        <v>0</v>
      </c>
      <c r="H284" s="22">
        <v>1</v>
      </c>
      <c r="I284" s="19">
        <v>3.855</v>
      </c>
      <c r="J284" s="19">
        <v>13.311</v>
      </c>
      <c r="K284" s="23">
        <v>4</v>
      </c>
      <c r="L284" s="23">
        <v>2</v>
      </c>
      <c r="M284" s="23">
        <v>-1</v>
      </c>
      <c r="N284" s="23">
        <v>1</v>
      </c>
      <c r="O284" s="23">
        <v>0</v>
      </c>
      <c r="P284" s="23">
        <v>11.165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399666</v>
      </c>
      <c r="B285" s="22" t="s">
        <v>369</v>
      </c>
      <c r="C285" s="22">
        <v>1865.907</v>
      </c>
      <c r="D285" s="22">
        <v>2257.811</v>
      </c>
      <c r="E285" s="22">
        <v>0</v>
      </c>
      <c r="F285" s="22">
        <v>0</v>
      </c>
      <c r="G285" s="22">
        <v>0</v>
      </c>
      <c r="H285" s="22">
        <v>1</v>
      </c>
      <c r="I285" s="19">
        <v>5.561</v>
      </c>
      <c r="J285" s="19">
        <v>21.953</v>
      </c>
      <c r="K285" s="23">
        <v>4</v>
      </c>
      <c r="L285" s="23">
        <v>2</v>
      </c>
      <c r="M285" s="23">
        <v>0</v>
      </c>
      <c r="N285" s="23">
        <v>0</v>
      </c>
      <c r="O285" s="23">
        <v>0</v>
      </c>
      <c r="P285" s="23">
        <v>6.827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399678</v>
      </c>
      <c r="B286" s="22" t="s">
        <v>370</v>
      </c>
      <c r="C286" s="22">
        <v>537.832</v>
      </c>
      <c r="D286" s="22">
        <v>648.501</v>
      </c>
      <c r="E286" s="22">
        <v>0</v>
      </c>
      <c r="F286" s="22">
        <v>0</v>
      </c>
      <c r="G286" s="22">
        <v>0</v>
      </c>
      <c r="H286" s="22">
        <v>1</v>
      </c>
      <c r="I286" s="19">
        <v>6.678</v>
      </c>
      <c r="J286" s="19">
        <v>22.604</v>
      </c>
      <c r="K286" s="23">
        <v>4</v>
      </c>
      <c r="L286" s="23">
        <v>2</v>
      </c>
      <c r="M286" s="23">
        <v>-1</v>
      </c>
      <c r="N286" s="23">
        <v>1</v>
      </c>
      <c r="O286" s="23">
        <v>0</v>
      </c>
      <c r="P286" s="23">
        <v>7.915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399679</v>
      </c>
      <c r="B287" s="22" t="s">
        <v>371</v>
      </c>
      <c r="C287" s="22">
        <v>5728.156</v>
      </c>
      <c r="D287" s="22">
        <v>6921.692</v>
      </c>
      <c r="E287" s="22">
        <v>0</v>
      </c>
      <c r="F287" s="22">
        <v>0</v>
      </c>
      <c r="G287" s="22">
        <v>0</v>
      </c>
      <c r="H287" s="22">
        <v>1</v>
      </c>
      <c r="I287" s="19">
        <v>6.515</v>
      </c>
      <c r="J287" s="19">
        <v>22.635</v>
      </c>
      <c r="K287" s="23">
        <v>4</v>
      </c>
      <c r="L287" s="23">
        <v>2</v>
      </c>
      <c r="M287" s="23">
        <v>-1</v>
      </c>
      <c r="N287" s="23">
        <v>1</v>
      </c>
      <c r="O287" s="23">
        <v>0</v>
      </c>
      <c r="P287" s="23">
        <v>7.704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399680</v>
      </c>
      <c r="B288" s="22" t="s">
        <v>372</v>
      </c>
      <c r="C288" s="22">
        <v>670.908</v>
      </c>
      <c r="D288" s="22">
        <v>853.414</v>
      </c>
      <c r="E288" s="22">
        <v>0</v>
      </c>
      <c r="F288" s="22">
        <v>0</v>
      </c>
      <c r="G288" s="22">
        <v>0</v>
      </c>
      <c r="H288" s="22">
        <v>1</v>
      </c>
      <c r="I288" s="19">
        <v>17.675</v>
      </c>
      <c r="J288" s="19">
        <v>35.28</v>
      </c>
      <c r="K288" s="23">
        <v>4</v>
      </c>
      <c r="L288" s="23">
        <v>2</v>
      </c>
      <c r="M288" s="23">
        <v>-1</v>
      </c>
      <c r="N288" s="23">
        <v>1</v>
      </c>
      <c r="O288" s="23">
        <v>0</v>
      </c>
      <c r="P288" s="23">
        <v>13.722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399681</v>
      </c>
      <c r="B289" s="22" t="s">
        <v>373</v>
      </c>
      <c r="C289" s="22">
        <v>1107.425</v>
      </c>
      <c r="D289" s="22">
        <v>1444.564</v>
      </c>
      <c r="E289" s="22">
        <v>0</v>
      </c>
      <c r="F289" s="22">
        <v>0</v>
      </c>
      <c r="G289" s="22">
        <v>0</v>
      </c>
      <c r="H289" s="22">
        <v>1</v>
      </c>
      <c r="I289" s="19">
        <v>10.685</v>
      </c>
      <c r="J289" s="19">
        <v>31.53</v>
      </c>
      <c r="K289" s="23">
        <v>4</v>
      </c>
      <c r="L289" s="23">
        <v>2</v>
      </c>
      <c r="M289" s="23">
        <v>-1</v>
      </c>
      <c r="N289" s="23">
        <v>1</v>
      </c>
      <c r="O289" s="23">
        <v>0</v>
      </c>
      <c r="P289" s="23">
        <v>9.891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399682</v>
      </c>
      <c r="B290" s="22" t="s">
        <v>374</v>
      </c>
      <c r="C290" s="22">
        <v>1781.487</v>
      </c>
      <c r="D290" s="22">
        <v>2019.127</v>
      </c>
      <c r="E290" s="22">
        <v>0</v>
      </c>
      <c r="F290" s="22">
        <v>0</v>
      </c>
      <c r="G290" s="22">
        <v>0</v>
      </c>
      <c r="H290" s="22">
        <v>1</v>
      </c>
      <c r="I290" s="19">
        <v>0.041</v>
      </c>
      <c r="J290" s="19">
        <v>11.806</v>
      </c>
      <c r="K290" s="23">
        <v>4</v>
      </c>
      <c r="L290" s="23">
        <v>2</v>
      </c>
      <c r="M290" s="23">
        <v>0</v>
      </c>
      <c r="N290" s="23">
        <v>1</v>
      </c>
      <c r="O290" s="23">
        <v>0</v>
      </c>
      <c r="P290" s="23">
        <v>16.158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399689</v>
      </c>
      <c r="B291" s="22" t="s">
        <v>375</v>
      </c>
      <c r="C291" s="22">
        <v>828.387</v>
      </c>
      <c r="D291" s="22">
        <v>918.959</v>
      </c>
      <c r="E291" s="22">
        <v>0</v>
      </c>
      <c r="F291" s="22">
        <v>0</v>
      </c>
      <c r="G291" s="22">
        <v>0</v>
      </c>
      <c r="H291" s="22">
        <v>1</v>
      </c>
      <c r="I291" s="19">
        <v>5.698</v>
      </c>
      <c r="J291" s="19">
        <v>14.992</v>
      </c>
      <c r="K291" s="23">
        <v>4</v>
      </c>
      <c r="L291" s="23">
        <v>2</v>
      </c>
      <c r="M291" s="23">
        <v>0</v>
      </c>
      <c r="N291" s="23">
        <v>0</v>
      </c>
      <c r="O291" s="23">
        <v>0</v>
      </c>
      <c r="P291" s="23">
        <v>12.24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399692</v>
      </c>
      <c r="B292" s="22" t="s">
        <v>376</v>
      </c>
      <c r="C292" s="22">
        <v>3721.409</v>
      </c>
      <c r="D292" s="22">
        <v>4177.634</v>
      </c>
      <c r="E292" s="22">
        <v>0</v>
      </c>
      <c r="F292" s="22">
        <v>0</v>
      </c>
      <c r="G292" s="22">
        <v>0</v>
      </c>
      <c r="H292" s="22">
        <v>1</v>
      </c>
      <c r="I292" s="19">
        <v>1.561</v>
      </c>
      <c r="J292" s="19">
        <v>12.311</v>
      </c>
      <c r="K292" s="23">
        <v>4</v>
      </c>
      <c r="L292" s="23">
        <v>2</v>
      </c>
      <c r="M292" s="23">
        <v>-1</v>
      </c>
      <c r="N292" s="23">
        <v>1</v>
      </c>
      <c r="O292" s="23">
        <v>0</v>
      </c>
      <c r="P292" s="23">
        <v>4.911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399694</v>
      </c>
      <c r="B293" s="22" t="s">
        <v>377</v>
      </c>
      <c r="C293" s="22">
        <v>3859.794</v>
      </c>
      <c r="D293" s="22">
        <v>4727.302</v>
      </c>
      <c r="E293" s="22">
        <v>0</v>
      </c>
      <c r="F293" s="22">
        <v>0</v>
      </c>
      <c r="G293" s="22">
        <v>0</v>
      </c>
      <c r="H293" s="22">
        <v>1</v>
      </c>
      <c r="I293" s="19">
        <v>4.914</v>
      </c>
      <c r="J293" s="19">
        <v>22.363</v>
      </c>
      <c r="K293" s="23">
        <v>1</v>
      </c>
      <c r="L293" s="23">
        <v>2</v>
      </c>
      <c r="M293" s="23">
        <v>0</v>
      </c>
      <c r="N293" s="23">
        <v>-1</v>
      </c>
      <c r="O293" s="23">
        <v>0</v>
      </c>
      <c r="P293" s="23">
        <v>-1.669</v>
      </c>
      <c r="Q293" s="23">
        <v>0</v>
      </c>
      <c r="R293" s="23">
        <v>-1</v>
      </c>
      <c r="S293" s="24"/>
      <c r="T293" s="24"/>
      <c r="U293" s="24"/>
      <c r="V293" s="24"/>
      <c r="W293" s="24"/>
    </row>
    <row r="294" ht="16.5" spans="1:23">
      <c r="A294" s="22">
        <v>399695</v>
      </c>
      <c r="B294" s="22" t="s">
        <v>378</v>
      </c>
      <c r="C294" s="22">
        <v>2718.348</v>
      </c>
      <c r="D294" s="22">
        <v>3209.656</v>
      </c>
      <c r="E294" s="22">
        <v>0</v>
      </c>
      <c r="F294" s="22">
        <v>0</v>
      </c>
      <c r="G294" s="22">
        <v>0</v>
      </c>
      <c r="H294" s="22">
        <v>1</v>
      </c>
      <c r="I294" s="19">
        <v>4.452</v>
      </c>
      <c r="J294" s="19">
        <v>19.077</v>
      </c>
      <c r="K294" s="23">
        <v>4</v>
      </c>
      <c r="L294" s="23">
        <v>2</v>
      </c>
      <c r="M294" s="23">
        <v>-1</v>
      </c>
      <c r="N294" s="23">
        <v>1</v>
      </c>
      <c r="O294" s="23">
        <v>0</v>
      </c>
      <c r="P294" s="23">
        <v>6.014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399696</v>
      </c>
      <c r="B295" s="22" t="s">
        <v>379</v>
      </c>
      <c r="C295" s="22">
        <v>3776.609</v>
      </c>
      <c r="D295" s="22">
        <v>4646.862</v>
      </c>
      <c r="E295" s="22">
        <v>0</v>
      </c>
      <c r="F295" s="22">
        <v>0</v>
      </c>
      <c r="G295" s="22">
        <v>0</v>
      </c>
      <c r="H295" s="22">
        <v>1</v>
      </c>
      <c r="I295" s="19">
        <v>3.59</v>
      </c>
      <c r="J295" s="19">
        <v>21.645</v>
      </c>
      <c r="K295" s="23">
        <v>4</v>
      </c>
      <c r="L295" s="23">
        <v>2</v>
      </c>
      <c r="M295" s="23">
        <v>0</v>
      </c>
      <c r="N295" s="23">
        <v>0</v>
      </c>
      <c r="O295" s="23">
        <v>0</v>
      </c>
      <c r="P295" s="23">
        <v>-3.994</v>
      </c>
      <c r="Q295" s="23">
        <v>0</v>
      </c>
      <c r="R295" s="23">
        <v>-1</v>
      </c>
      <c r="S295" s="24"/>
      <c r="T295" s="24"/>
      <c r="U295" s="24"/>
      <c r="V295" s="24"/>
      <c r="W295" s="24"/>
    </row>
    <row r="296" ht="16.5" spans="1:23">
      <c r="A296" s="22">
        <v>399698</v>
      </c>
      <c r="B296" s="22" t="s">
        <v>380</v>
      </c>
      <c r="C296" s="22">
        <v>49379.551</v>
      </c>
      <c r="D296" s="22">
        <v>55483.895</v>
      </c>
      <c r="E296" s="22">
        <v>0</v>
      </c>
      <c r="F296" s="22">
        <v>0</v>
      </c>
      <c r="G296" s="22">
        <v>0</v>
      </c>
      <c r="H296" s="22">
        <v>1</v>
      </c>
      <c r="I296" s="19">
        <v>5.048</v>
      </c>
      <c r="J296" s="19">
        <v>15.494</v>
      </c>
      <c r="K296" s="23">
        <v>3</v>
      </c>
      <c r="L296" s="23">
        <v>2</v>
      </c>
      <c r="M296" s="23">
        <v>0</v>
      </c>
      <c r="N296" s="23">
        <v>0</v>
      </c>
      <c r="O296" s="23">
        <v>0</v>
      </c>
      <c r="P296" s="23">
        <v>-1.635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399703</v>
      </c>
      <c r="B297" s="22" t="s">
        <v>381</v>
      </c>
      <c r="C297" s="22">
        <v>7249.375</v>
      </c>
      <c r="D297" s="22">
        <v>7915.417</v>
      </c>
      <c r="E297" s="22">
        <v>0</v>
      </c>
      <c r="F297" s="22">
        <v>0</v>
      </c>
      <c r="G297" s="22">
        <v>0</v>
      </c>
      <c r="H297" s="22">
        <v>1</v>
      </c>
      <c r="I297" s="19">
        <v>1.719</v>
      </c>
      <c r="J297" s="19">
        <v>9.989</v>
      </c>
      <c r="K297" s="23">
        <v>4</v>
      </c>
      <c r="L297" s="23">
        <v>2</v>
      </c>
      <c r="M297" s="23">
        <v>-1</v>
      </c>
      <c r="N297" s="23">
        <v>1</v>
      </c>
      <c r="O297" s="23">
        <v>0</v>
      </c>
      <c r="P297" s="23">
        <v>20.443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399704</v>
      </c>
      <c r="B298" s="22" t="s">
        <v>382</v>
      </c>
      <c r="C298" s="22">
        <v>5653.466</v>
      </c>
      <c r="D298" s="22">
        <v>7688.967</v>
      </c>
      <c r="E298" s="22">
        <v>0</v>
      </c>
      <c r="F298" s="22">
        <v>0</v>
      </c>
      <c r="G298" s="22">
        <v>0</v>
      </c>
      <c r="H298" s="22">
        <v>1</v>
      </c>
      <c r="I298" s="19">
        <v>12.307</v>
      </c>
      <c r="J298" s="19">
        <v>35.522</v>
      </c>
      <c r="K298" s="23">
        <v>4</v>
      </c>
      <c r="L298" s="23">
        <v>2</v>
      </c>
      <c r="M298" s="23">
        <v>-1</v>
      </c>
      <c r="N298" s="23">
        <v>1</v>
      </c>
      <c r="O298" s="23">
        <v>0</v>
      </c>
      <c r="P298" s="23">
        <v>20.824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399705</v>
      </c>
      <c r="B299" s="22" t="s">
        <v>383</v>
      </c>
      <c r="C299" s="22">
        <v>3851.144</v>
      </c>
      <c r="D299" s="22">
        <v>4532.668</v>
      </c>
      <c r="E299" s="22">
        <v>0</v>
      </c>
      <c r="F299" s="22">
        <v>0</v>
      </c>
      <c r="G299" s="22">
        <v>0</v>
      </c>
      <c r="H299" s="22">
        <v>1</v>
      </c>
      <c r="I299" s="19">
        <v>1.322</v>
      </c>
      <c r="J299" s="19">
        <v>16.159</v>
      </c>
      <c r="K299" s="23">
        <v>4</v>
      </c>
      <c r="L299" s="23">
        <v>2</v>
      </c>
      <c r="M299" s="23">
        <v>-1</v>
      </c>
      <c r="N299" s="23">
        <v>1</v>
      </c>
      <c r="O299" s="23">
        <v>0</v>
      </c>
      <c r="P299" s="23">
        <v>7.165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399802</v>
      </c>
      <c r="B300" s="22" t="s">
        <v>384</v>
      </c>
      <c r="C300" s="22">
        <v>6257.72</v>
      </c>
      <c r="D300" s="22">
        <v>7608.364</v>
      </c>
      <c r="E300" s="22">
        <v>0</v>
      </c>
      <c r="F300" s="22">
        <v>0</v>
      </c>
      <c r="G300" s="22">
        <v>0</v>
      </c>
      <c r="H300" s="22">
        <v>1</v>
      </c>
      <c r="I300" s="19">
        <v>7.431</v>
      </c>
      <c r="J300" s="19">
        <v>23.864</v>
      </c>
      <c r="K300" s="23">
        <v>3</v>
      </c>
      <c r="L300" s="23">
        <v>2</v>
      </c>
      <c r="M300" s="23">
        <v>0</v>
      </c>
      <c r="N300" s="23">
        <v>0</v>
      </c>
      <c r="O300" s="23">
        <v>0</v>
      </c>
      <c r="P300" s="23">
        <v>3.92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399806</v>
      </c>
      <c r="B301" s="22" t="s">
        <v>385</v>
      </c>
      <c r="C301" s="22">
        <v>1328.371</v>
      </c>
      <c r="D301" s="22">
        <v>1510.708</v>
      </c>
      <c r="E301" s="22">
        <v>0</v>
      </c>
      <c r="F301" s="22">
        <v>0</v>
      </c>
      <c r="G301" s="22">
        <v>0</v>
      </c>
      <c r="H301" s="22">
        <v>1</v>
      </c>
      <c r="I301" s="19">
        <v>5.528</v>
      </c>
      <c r="J301" s="19">
        <v>16.93</v>
      </c>
      <c r="K301" s="23">
        <v>4</v>
      </c>
      <c r="L301" s="23">
        <v>2</v>
      </c>
      <c r="M301" s="23">
        <v>-1</v>
      </c>
      <c r="N301" s="23">
        <v>1</v>
      </c>
      <c r="O301" s="23">
        <v>0</v>
      </c>
      <c r="P301" s="23">
        <v>4.269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399813</v>
      </c>
      <c r="B302" s="22" t="s">
        <v>386</v>
      </c>
      <c r="C302" s="22">
        <v>7056.552</v>
      </c>
      <c r="D302" s="22">
        <v>8871.75</v>
      </c>
      <c r="E302" s="22">
        <v>0</v>
      </c>
      <c r="F302" s="22">
        <v>0</v>
      </c>
      <c r="G302" s="22">
        <v>0</v>
      </c>
      <c r="H302" s="22">
        <v>1</v>
      </c>
      <c r="I302" s="19">
        <v>2.706</v>
      </c>
      <c r="J302" s="19">
        <v>22.613</v>
      </c>
      <c r="K302" s="23">
        <v>4</v>
      </c>
      <c r="L302" s="23">
        <v>2</v>
      </c>
      <c r="M302" s="23">
        <v>-1</v>
      </c>
      <c r="N302" s="23">
        <v>1</v>
      </c>
      <c r="O302" s="23">
        <v>0</v>
      </c>
      <c r="P302" s="23">
        <v>4.477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399814</v>
      </c>
      <c r="B303" s="22" t="s">
        <v>387</v>
      </c>
      <c r="C303" s="22">
        <v>1131.156</v>
      </c>
      <c r="D303" s="22">
        <v>1244.477</v>
      </c>
      <c r="E303" s="22">
        <v>0</v>
      </c>
      <c r="F303" s="22">
        <v>0</v>
      </c>
      <c r="G303" s="22">
        <v>0</v>
      </c>
      <c r="H303" s="22">
        <v>1</v>
      </c>
      <c r="I303" s="19">
        <v>2.628</v>
      </c>
      <c r="J303" s="19">
        <v>11.495</v>
      </c>
      <c r="K303" s="23">
        <v>0</v>
      </c>
      <c r="L303" s="23">
        <v>0</v>
      </c>
      <c r="M303" s="23">
        <v>0</v>
      </c>
      <c r="N303" s="23">
        <v>-1</v>
      </c>
      <c r="O303" s="23">
        <v>0</v>
      </c>
      <c r="P303" s="23">
        <v>-3.176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399852</v>
      </c>
      <c r="B304" s="22" t="s">
        <v>220</v>
      </c>
      <c r="C304" s="22">
        <v>7074.654</v>
      </c>
      <c r="D304" s="22">
        <v>8124.902</v>
      </c>
      <c r="E304" s="22">
        <v>0</v>
      </c>
      <c r="F304" s="22">
        <v>0</v>
      </c>
      <c r="G304" s="22">
        <v>0</v>
      </c>
      <c r="H304" s="22">
        <v>1</v>
      </c>
      <c r="I304" s="19">
        <v>5.092</v>
      </c>
      <c r="J304" s="19">
        <v>17.36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399905</v>
      </c>
      <c r="B305" s="22" t="s">
        <v>388</v>
      </c>
      <c r="C305" s="22">
        <v>6816.142</v>
      </c>
      <c r="D305" s="22">
        <v>8114.239</v>
      </c>
      <c r="E305" s="22">
        <v>0</v>
      </c>
      <c r="F305" s="22">
        <v>0</v>
      </c>
      <c r="G305" s="22">
        <v>0</v>
      </c>
      <c r="H305" s="22">
        <v>1</v>
      </c>
      <c r="I305" s="19">
        <v>6.285</v>
      </c>
      <c r="J305" s="19">
        <v>21.278</v>
      </c>
      <c r="K305" s="23">
        <v>4</v>
      </c>
      <c r="L305" s="23">
        <v>2</v>
      </c>
      <c r="M305" s="23">
        <v>-1</v>
      </c>
      <c r="N305" s="23">
        <v>0</v>
      </c>
      <c r="O305" s="23">
        <v>0</v>
      </c>
      <c r="P305" s="23">
        <v>21.035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2">
        <v>399928</v>
      </c>
      <c r="B306" s="22" t="s">
        <v>240</v>
      </c>
      <c r="C306" s="22">
        <v>2777.416</v>
      </c>
      <c r="D306" s="22">
        <v>3155.295</v>
      </c>
      <c r="E306" s="22">
        <v>0</v>
      </c>
      <c r="F306" s="22">
        <v>0</v>
      </c>
      <c r="G306" s="22">
        <v>0</v>
      </c>
      <c r="H306" s="22">
        <v>1</v>
      </c>
      <c r="I306" s="19">
        <v>7.437</v>
      </c>
      <c r="J306" s="19">
        <v>18.522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399959</v>
      </c>
      <c r="B307" s="22" t="s">
        <v>389</v>
      </c>
      <c r="C307" s="22">
        <v>1518.768</v>
      </c>
      <c r="D307" s="22">
        <v>2012.036</v>
      </c>
      <c r="E307" s="22">
        <v>0</v>
      </c>
      <c r="F307" s="22">
        <v>0</v>
      </c>
      <c r="G307" s="22">
        <v>0</v>
      </c>
      <c r="H307" s="22">
        <v>1</v>
      </c>
      <c r="I307" s="19">
        <v>3.823</v>
      </c>
      <c r="J307" s="19">
        <v>27.401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399967</v>
      </c>
      <c r="B308" s="22" t="s">
        <v>390</v>
      </c>
      <c r="C308" s="22">
        <v>11635.051</v>
      </c>
      <c r="D308" s="22">
        <v>15319.159</v>
      </c>
      <c r="E308" s="22">
        <v>0</v>
      </c>
      <c r="F308" s="22">
        <v>0</v>
      </c>
      <c r="G308" s="22">
        <v>0</v>
      </c>
      <c r="H308" s="22">
        <v>1</v>
      </c>
      <c r="I308" s="19">
        <v>3.378</v>
      </c>
      <c r="J308" s="19">
        <v>26.615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399973</v>
      </c>
      <c r="B309" s="22" t="s">
        <v>391</v>
      </c>
      <c r="C309" s="22">
        <v>1558.136</v>
      </c>
      <c r="D309" s="22">
        <v>2054.634</v>
      </c>
      <c r="E309" s="22">
        <v>0</v>
      </c>
      <c r="F309" s="22">
        <v>0</v>
      </c>
      <c r="G309" s="22">
        <v>0</v>
      </c>
      <c r="H309" s="22">
        <v>1</v>
      </c>
      <c r="I309" s="19">
        <v>5.51</v>
      </c>
      <c r="J309" s="19">
        <v>28.343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399974</v>
      </c>
      <c r="B310" s="22" t="s">
        <v>392</v>
      </c>
      <c r="C310" s="22">
        <v>1817.096</v>
      </c>
      <c r="D310" s="22">
        <v>1997.381</v>
      </c>
      <c r="E310" s="22">
        <v>0</v>
      </c>
      <c r="F310" s="22">
        <v>0</v>
      </c>
      <c r="G310" s="22">
        <v>0</v>
      </c>
      <c r="H310" s="22">
        <v>1</v>
      </c>
      <c r="I310" s="19">
        <v>1.777</v>
      </c>
      <c r="J310" s="19">
        <v>10.643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399982</v>
      </c>
      <c r="B311" s="22" t="s">
        <v>248</v>
      </c>
      <c r="C311" s="22">
        <v>8370.645</v>
      </c>
      <c r="D311" s="22">
        <v>9717.698</v>
      </c>
      <c r="E311" s="22">
        <v>0</v>
      </c>
      <c r="F311" s="22">
        <v>0</v>
      </c>
      <c r="G311" s="22">
        <v>0</v>
      </c>
      <c r="H311" s="22">
        <v>1</v>
      </c>
      <c r="I311" s="19">
        <v>5.631</v>
      </c>
      <c r="J311" s="19">
        <v>18.713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399991</v>
      </c>
      <c r="B312" s="22" t="s">
        <v>393</v>
      </c>
      <c r="C312" s="22">
        <v>2651.64</v>
      </c>
      <c r="D312" s="22">
        <v>3139.895</v>
      </c>
      <c r="E312" s="22">
        <v>0</v>
      </c>
      <c r="F312" s="22">
        <v>0</v>
      </c>
      <c r="G312" s="22">
        <v>0</v>
      </c>
      <c r="H312" s="22">
        <v>1</v>
      </c>
      <c r="I312" s="19">
        <v>11.042</v>
      </c>
      <c r="J312" s="19">
        <v>24.875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399992</v>
      </c>
      <c r="B313" s="22" t="s">
        <v>394</v>
      </c>
      <c r="C313" s="22">
        <v>1993.682</v>
      </c>
      <c r="D313" s="22">
        <v>2286.706</v>
      </c>
      <c r="E313" s="22">
        <v>0</v>
      </c>
      <c r="F313" s="22">
        <v>0</v>
      </c>
      <c r="G313" s="22">
        <v>0</v>
      </c>
      <c r="H313" s="22">
        <v>1</v>
      </c>
      <c r="I313" s="19">
        <v>3.627</v>
      </c>
      <c r="J313" s="19">
        <v>15.976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399995</v>
      </c>
      <c r="B314" s="22" t="s">
        <v>395</v>
      </c>
      <c r="C314" s="22">
        <v>3765.668</v>
      </c>
      <c r="D314" s="22">
        <v>4159.682</v>
      </c>
      <c r="E314" s="22">
        <v>0</v>
      </c>
      <c r="F314" s="22">
        <v>0</v>
      </c>
      <c r="G314" s="22">
        <v>0</v>
      </c>
      <c r="H314" s="22">
        <v>1</v>
      </c>
      <c r="I314" s="19">
        <v>1.636</v>
      </c>
      <c r="J314" s="19">
        <v>10.953</v>
      </c>
      <c r="K314" s="23">
        <v>3</v>
      </c>
      <c r="L314" s="23">
        <v>2</v>
      </c>
      <c r="M314" s="23">
        <v>0</v>
      </c>
      <c r="N314" s="23">
        <v>-1</v>
      </c>
      <c r="O314" s="23">
        <v>0</v>
      </c>
      <c r="P314" s="23">
        <v>-2.451</v>
      </c>
      <c r="Q314" s="23">
        <v>0</v>
      </c>
      <c r="R314" s="23">
        <v>-1</v>
      </c>
      <c r="S314" s="24"/>
      <c r="T314" s="24"/>
      <c r="U314" s="24"/>
      <c r="V314" s="24"/>
      <c r="W314" s="24"/>
    </row>
    <row r="315" ht="16.5" spans="1:23">
      <c r="A315" s="22">
        <v>980035</v>
      </c>
      <c r="B315" s="22" t="s">
        <v>396</v>
      </c>
      <c r="C315" s="22">
        <v>1990.645</v>
      </c>
      <c r="D315" s="22">
        <v>2492.706</v>
      </c>
      <c r="E315" s="22">
        <v>0</v>
      </c>
      <c r="F315" s="22">
        <v>0</v>
      </c>
      <c r="G315" s="22">
        <v>0</v>
      </c>
      <c r="H315" s="22">
        <v>1</v>
      </c>
      <c r="I315" s="19">
        <v>10.324</v>
      </c>
      <c r="J315" s="19">
        <v>28.386</v>
      </c>
      <c r="K315" s="23">
        <v>3</v>
      </c>
      <c r="L315" s="23">
        <v>0</v>
      </c>
      <c r="M315" s="23">
        <v>0</v>
      </c>
      <c r="N315" s="23">
        <v>-1</v>
      </c>
      <c r="O315" s="23">
        <v>0</v>
      </c>
      <c r="P315" s="23">
        <v>1.944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2">
        <v>980068</v>
      </c>
      <c r="B316" s="22" t="s">
        <v>397</v>
      </c>
      <c r="C316" s="22">
        <v>3455.867</v>
      </c>
      <c r="D316" s="22">
        <v>3954.662</v>
      </c>
      <c r="E316" s="22">
        <v>0</v>
      </c>
      <c r="F316" s="22">
        <v>0</v>
      </c>
      <c r="G316" s="22">
        <v>0</v>
      </c>
      <c r="H316" s="22">
        <v>1</v>
      </c>
      <c r="I316" s="19">
        <v>9.946</v>
      </c>
      <c r="J316" s="19">
        <v>21.304</v>
      </c>
      <c r="K316" s="23">
        <v>3</v>
      </c>
      <c r="L316" s="23">
        <v>2</v>
      </c>
      <c r="M316" s="23">
        <v>0</v>
      </c>
      <c r="N316" s="23">
        <v>0</v>
      </c>
      <c r="O316" s="23">
        <v>0</v>
      </c>
      <c r="P316" s="23">
        <v>2.874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2">
        <v>980092</v>
      </c>
      <c r="B317" s="22" t="s">
        <v>398</v>
      </c>
      <c r="C317" s="22">
        <v>5039.481</v>
      </c>
      <c r="D317" s="22">
        <v>5695.439</v>
      </c>
      <c r="E317" s="22">
        <v>0</v>
      </c>
      <c r="F317" s="22">
        <v>0</v>
      </c>
      <c r="G317" s="22">
        <v>0</v>
      </c>
      <c r="H317" s="22">
        <v>1</v>
      </c>
      <c r="I317" s="19">
        <v>5.741</v>
      </c>
      <c r="J317" s="19">
        <v>16.597</v>
      </c>
      <c r="K317" s="23">
        <v>4</v>
      </c>
      <c r="L317" s="23">
        <v>2</v>
      </c>
      <c r="M317" s="23">
        <v>-1</v>
      </c>
      <c r="N317" s="23">
        <v>1</v>
      </c>
      <c r="O317" s="23">
        <v>0</v>
      </c>
      <c r="P317" s="23">
        <v>2.632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2">
        <v>988006</v>
      </c>
      <c r="B318" s="22" t="s">
        <v>399</v>
      </c>
      <c r="C318" s="22">
        <v>2790.534</v>
      </c>
      <c r="D318" s="22">
        <v>3286.019</v>
      </c>
      <c r="E318" s="22">
        <v>0</v>
      </c>
      <c r="F318" s="22">
        <v>0</v>
      </c>
      <c r="G318" s="22">
        <v>0</v>
      </c>
      <c r="H318" s="22">
        <v>1</v>
      </c>
      <c r="I318" s="19">
        <v>0.856</v>
      </c>
      <c r="J318" s="19">
        <v>15.806</v>
      </c>
      <c r="K318" s="23">
        <v>3</v>
      </c>
      <c r="L318" s="23">
        <v>0</v>
      </c>
      <c r="M318" s="23">
        <v>0</v>
      </c>
      <c r="N318" s="23">
        <v>-1</v>
      </c>
      <c r="O318" s="23">
        <v>0</v>
      </c>
      <c r="P318" s="23">
        <v>-5.11</v>
      </c>
      <c r="Q318" s="23">
        <v>0</v>
      </c>
      <c r="R318" s="23">
        <v>0</v>
      </c>
      <c r="S318" s="24"/>
      <c r="T318" s="24"/>
      <c r="U318" s="24"/>
      <c r="V318" s="24"/>
      <c r="W318" s="24"/>
    </row>
    <row r="319" ht="16.5" spans="1:23">
      <c r="A319" s="22">
        <v>988007</v>
      </c>
      <c r="B319" s="22" t="s">
        <v>400</v>
      </c>
      <c r="C319" s="22">
        <v>2791.952</v>
      </c>
      <c r="D319" s="22">
        <v>3285.253</v>
      </c>
      <c r="E319" s="22">
        <v>0</v>
      </c>
      <c r="F319" s="22">
        <v>0</v>
      </c>
      <c r="G319" s="22">
        <v>0</v>
      </c>
      <c r="H319" s="22">
        <v>1</v>
      </c>
      <c r="I319" s="19">
        <v>0.396</v>
      </c>
      <c r="J319" s="19">
        <v>15.352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2">
        <v>988106</v>
      </c>
      <c r="B320" s="22" t="s">
        <v>401</v>
      </c>
      <c r="C320" s="22">
        <v>3093.532</v>
      </c>
      <c r="D320" s="22">
        <v>3642.293</v>
      </c>
      <c r="E320" s="22">
        <v>0</v>
      </c>
      <c r="F320" s="22">
        <v>0</v>
      </c>
      <c r="G320" s="22">
        <v>0</v>
      </c>
      <c r="H320" s="22">
        <v>1</v>
      </c>
      <c r="I320" s="19">
        <v>0.881</v>
      </c>
      <c r="J320" s="19">
        <v>15.815</v>
      </c>
      <c r="K320" s="23">
        <v>4</v>
      </c>
      <c r="L320" s="23">
        <v>2</v>
      </c>
      <c r="M320" s="23">
        <v>0</v>
      </c>
      <c r="N320" s="23">
        <v>0</v>
      </c>
      <c r="O320" s="23">
        <v>0</v>
      </c>
      <c r="P320" s="23">
        <v>-3.43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2">
        <v>988107</v>
      </c>
      <c r="B321" s="22" t="s">
        <v>402</v>
      </c>
      <c r="C321" s="22">
        <v>3095.096</v>
      </c>
      <c r="D321" s="22">
        <v>3641.426</v>
      </c>
      <c r="E321" s="22">
        <v>0</v>
      </c>
      <c r="F321" s="22">
        <v>0</v>
      </c>
      <c r="G321" s="22">
        <v>0</v>
      </c>
      <c r="H321" s="22">
        <v>1</v>
      </c>
      <c r="I321" s="19">
        <v>0.421</v>
      </c>
      <c r="J321" s="19">
        <v>15.361</v>
      </c>
      <c r="K321" s="23">
        <v>4</v>
      </c>
      <c r="L321" s="23">
        <v>2</v>
      </c>
      <c r="M321" s="23">
        <v>0</v>
      </c>
      <c r="N321" s="23">
        <v>0</v>
      </c>
      <c r="O321" s="23">
        <v>0</v>
      </c>
      <c r="P321" s="23">
        <v>3.83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5">
        <v>8</v>
      </c>
      <c r="B322" s="25" t="s">
        <v>403</v>
      </c>
      <c r="C322" s="25">
        <v>3443.875</v>
      </c>
      <c r="D322" s="25">
        <v>3748.689</v>
      </c>
      <c r="E322" s="25">
        <v>0</v>
      </c>
      <c r="F322" s="25">
        <v>0</v>
      </c>
      <c r="G322" s="25">
        <v>1</v>
      </c>
      <c r="H322" s="19">
        <v>0</v>
      </c>
      <c r="I322" s="19">
        <v>0</v>
      </c>
      <c r="J322" s="19">
        <v>0</v>
      </c>
      <c r="K322" s="23">
        <v>4</v>
      </c>
      <c r="L322" s="23">
        <v>2</v>
      </c>
      <c r="M322" s="23">
        <v>0</v>
      </c>
      <c r="N322" s="23">
        <v>1</v>
      </c>
      <c r="O322" s="23">
        <v>0</v>
      </c>
      <c r="P322" s="23">
        <v>0.627</v>
      </c>
      <c r="Q322" s="23">
        <v>0</v>
      </c>
      <c r="R322" s="23">
        <v>0</v>
      </c>
      <c r="S322" s="24"/>
      <c r="T322" s="24"/>
      <c r="U322" s="24"/>
      <c r="V322" s="24"/>
      <c r="W322" s="24"/>
    </row>
    <row r="323" ht="16.5" spans="1:23">
      <c r="A323" s="25">
        <v>18</v>
      </c>
      <c r="B323" s="25" t="s">
        <v>404</v>
      </c>
      <c r="C323" s="25">
        <v>5557.641</v>
      </c>
      <c r="D323" s="25">
        <v>6077.274</v>
      </c>
      <c r="E323" s="25">
        <v>0</v>
      </c>
      <c r="F323" s="25">
        <v>0</v>
      </c>
      <c r="G323" s="25">
        <v>1</v>
      </c>
      <c r="H323" s="19">
        <v>0</v>
      </c>
      <c r="I323" s="19">
        <v>0</v>
      </c>
      <c r="J323" s="19">
        <v>0</v>
      </c>
      <c r="K323" s="23">
        <v>4</v>
      </c>
      <c r="L323" s="23">
        <v>2</v>
      </c>
      <c r="M323" s="23">
        <v>0</v>
      </c>
      <c r="N323" s="23">
        <v>1</v>
      </c>
      <c r="O323" s="23">
        <v>0</v>
      </c>
      <c r="P323" s="23">
        <v>12.072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5">
        <v>38</v>
      </c>
      <c r="B324" s="25" t="s">
        <v>405</v>
      </c>
      <c r="C324" s="25">
        <v>5530.874</v>
      </c>
      <c r="D324" s="25">
        <v>6072.034</v>
      </c>
      <c r="E324" s="25">
        <v>0</v>
      </c>
      <c r="F324" s="25">
        <v>0</v>
      </c>
      <c r="G324" s="25">
        <v>1</v>
      </c>
      <c r="H324" s="19">
        <v>0</v>
      </c>
      <c r="I324" s="19">
        <v>0</v>
      </c>
      <c r="J324" s="19">
        <v>0</v>
      </c>
      <c r="K324" s="23">
        <v>4</v>
      </c>
      <c r="L324" s="23">
        <v>2</v>
      </c>
      <c r="M324" s="23">
        <v>0</v>
      </c>
      <c r="N324" s="23">
        <v>1</v>
      </c>
      <c r="O324" s="23">
        <v>0</v>
      </c>
      <c r="P324" s="23">
        <v>6.533</v>
      </c>
      <c r="Q324" s="23">
        <v>1</v>
      </c>
      <c r="R324" s="23">
        <v>0</v>
      </c>
      <c r="S324" s="24"/>
      <c r="T324" s="24"/>
      <c r="U324" s="24"/>
      <c r="V324" s="24"/>
      <c r="W324" s="24"/>
    </row>
    <row r="325" ht="16.5" spans="1:23">
      <c r="A325" s="25">
        <v>69</v>
      </c>
      <c r="B325" s="25" t="s">
        <v>406</v>
      </c>
      <c r="C325" s="25">
        <v>4833.085</v>
      </c>
      <c r="D325" s="25">
        <v>5255.108</v>
      </c>
      <c r="E325" s="25">
        <v>0</v>
      </c>
      <c r="F325" s="25">
        <v>0</v>
      </c>
      <c r="G325" s="25">
        <v>1</v>
      </c>
      <c r="H325" s="19">
        <v>0</v>
      </c>
      <c r="I325" s="19">
        <v>0</v>
      </c>
      <c r="J325" s="19">
        <v>0</v>
      </c>
      <c r="K325" s="23">
        <v>4</v>
      </c>
      <c r="L325" s="23">
        <v>0</v>
      </c>
      <c r="M325" s="23">
        <v>0</v>
      </c>
      <c r="N325" s="23">
        <v>1</v>
      </c>
      <c r="O325" s="23">
        <v>0</v>
      </c>
      <c r="P325" s="23">
        <v>8.758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5">
        <v>76</v>
      </c>
      <c r="B326" s="25" t="s">
        <v>407</v>
      </c>
      <c r="C326" s="25">
        <v>5435.817</v>
      </c>
      <c r="D326" s="25">
        <v>5900.125</v>
      </c>
      <c r="E326" s="25">
        <v>0</v>
      </c>
      <c r="F326" s="25">
        <v>0</v>
      </c>
      <c r="G326" s="25">
        <v>1</v>
      </c>
      <c r="H326" s="19">
        <v>0</v>
      </c>
      <c r="I326" s="19">
        <v>0</v>
      </c>
      <c r="J326" s="19">
        <v>0</v>
      </c>
      <c r="K326" s="23">
        <v>3</v>
      </c>
      <c r="L326" s="23">
        <v>1</v>
      </c>
      <c r="M326" s="23">
        <v>0</v>
      </c>
      <c r="N326" s="23">
        <v>-1</v>
      </c>
      <c r="O326" s="23">
        <v>0</v>
      </c>
      <c r="P326" s="23">
        <v>5.762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5">
        <v>103</v>
      </c>
      <c r="B327" s="25" t="s">
        <v>408</v>
      </c>
      <c r="C327" s="25">
        <v>7931.392</v>
      </c>
      <c r="D327" s="25">
        <v>8751.568</v>
      </c>
      <c r="E327" s="25">
        <v>0</v>
      </c>
      <c r="F327" s="25">
        <v>0</v>
      </c>
      <c r="G327" s="25">
        <v>1</v>
      </c>
      <c r="H327" s="19">
        <v>0</v>
      </c>
      <c r="I327" s="19">
        <v>0</v>
      </c>
      <c r="J327" s="19">
        <v>0</v>
      </c>
      <c r="K327" s="23">
        <v>1</v>
      </c>
      <c r="L327" s="23">
        <v>1</v>
      </c>
      <c r="M327" s="23">
        <v>0</v>
      </c>
      <c r="N327" s="23">
        <v>-1</v>
      </c>
      <c r="O327" s="23">
        <v>0</v>
      </c>
      <c r="P327" s="23">
        <v>1.246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5">
        <v>126</v>
      </c>
      <c r="B328" s="25" t="s">
        <v>409</v>
      </c>
      <c r="C328" s="25">
        <v>8095.221</v>
      </c>
      <c r="D328" s="25">
        <v>8644.312</v>
      </c>
      <c r="E328" s="25">
        <v>0</v>
      </c>
      <c r="F328" s="25">
        <v>0</v>
      </c>
      <c r="G328" s="25">
        <v>1</v>
      </c>
      <c r="H328" s="19">
        <v>0</v>
      </c>
      <c r="I328" s="19">
        <v>0</v>
      </c>
      <c r="J328" s="19">
        <v>0</v>
      </c>
      <c r="K328" s="23">
        <v>2</v>
      </c>
      <c r="L328" s="23">
        <v>2</v>
      </c>
      <c r="M328" s="23">
        <v>0</v>
      </c>
      <c r="N328" s="23">
        <v>0</v>
      </c>
      <c r="O328" s="23">
        <v>0</v>
      </c>
      <c r="P328" s="23">
        <v>0.558</v>
      </c>
      <c r="Q328" s="23">
        <v>-1</v>
      </c>
      <c r="R328" s="23">
        <v>-1</v>
      </c>
      <c r="S328" s="24"/>
      <c r="T328" s="24"/>
      <c r="U328" s="24"/>
      <c r="V328" s="24"/>
      <c r="W328" s="24"/>
    </row>
    <row r="329" ht="16.5" spans="1:23">
      <c r="A329" s="25">
        <v>134</v>
      </c>
      <c r="B329" s="25" t="s">
        <v>410</v>
      </c>
      <c r="C329" s="25">
        <v>971.403</v>
      </c>
      <c r="D329" s="25">
        <v>1086.864</v>
      </c>
      <c r="E329" s="25">
        <v>0</v>
      </c>
      <c r="F329" s="25">
        <v>0</v>
      </c>
      <c r="G329" s="25">
        <v>1</v>
      </c>
      <c r="H329" s="19">
        <v>0</v>
      </c>
      <c r="I329" s="19">
        <v>0</v>
      </c>
      <c r="J329" s="19">
        <v>0</v>
      </c>
      <c r="K329" s="23">
        <v>3</v>
      </c>
      <c r="L329" s="23">
        <v>2</v>
      </c>
      <c r="M329" s="23">
        <v>-1</v>
      </c>
      <c r="N329" s="23">
        <v>1</v>
      </c>
      <c r="O329" s="23">
        <v>0</v>
      </c>
      <c r="P329" s="23">
        <v>9.125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5">
        <v>147</v>
      </c>
      <c r="B330" s="25" t="s">
        <v>411</v>
      </c>
      <c r="C330" s="25">
        <v>6673.99</v>
      </c>
      <c r="D330" s="25">
        <v>7275.917</v>
      </c>
      <c r="E330" s="25">
        <v>0</v>
      </c>
      <c r="F330" s="25">
        <v>0</v>
      </c>
      <c r="G330" s="25">
        <v>1</v>
      </c>
      <c r="H330" s="19">
        <v>0</v>
      </c>
      <c r="I330" s="19">
        <v>0</v>
      </c>
      <c r="J330" s="19">
        <v>0</v>
      </c>
      <c r="K330" s="23">
        <v>3</v>
      </c>
      <c r="L330" s="23">
        <v>2</v>
      </c>
      <c r="M330" s="23">
        <v>-1</v>
      </c>
      <c r="N330" s="23">
        <v>1</v>
      </c>
      <c r="O330" s="23">
        <v>0</v>
      </c>
      <c r="P330" s="23">
        <v>7.506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5">
        <v>683</v>
      </c>
      <c r="B331" s="25" t="s">
        <v>52</v>
      </c>
      <c r="C331" s="25">
        <v>1071.757</v>
      </c>
      <c r="D331" s="25">
        <v>1247.504</v>
      </c>
      <c r="E331" s="25">
        <v>0</v>
      </c>
      <c r="F331" s="25">
        <v>0</v>
      </c>
      <c r="G331" s="25">
        <v>1</v>
      </c>
      <c r="H331" s="19">
        <v>0</v>
      </c>
      <c r="I331" s="19">
        <v>0</v>
      </c>
      <c r="J331" s="19">
        <v>0</v>
      </c>
      <c r="K331" s="23">
        <v>4</v>
      </c>
      <c r="L331" s="23">
        <v>2</v>
      </c>
      <c r="M331" s="23">
        <v>-1</v>
      </c>
      <c r="N331" s="23">
        <v>1</v>
      </c>
      <c r="O331" s="23">
        <v>0</v>
      </c>
      <c r="P331" s="23">
        <v>19.771</v>
      </c>
      <c r="Q331" s="23">
        <v>0</v>
      </c>
      <c r="R331" s="23">
        <v>0</v>
      </c>
      <c r="S331" s="24"/>
      <c r="T331" s="24"/>
      <c r="U331" s="24"/>
      <c r="V331" s="24"/>
      <c r="W331" s="24"/>
    </row>
    <row r="332" ht="16.5" spans="1:23">
      <c r="A332" s="25">
        <v>807</v>
      </c>
      <c r="B332" s="25" t="s">
        <v>412</v>
      </c>
      <c r="C332" s="25">
        <v>18083.732</v>
      </c>
      <c r="D332" s="25">
        <v>19974.516</v>
      </c>
      <c r="E332" s="25">
        <v>0</v>
      </c>
      <c r="F332" s="25">
        <v>0</v>
      </c>
      <c r="G332" s="25">
        <v>1</v>
      </c>
      <c r="H332" s="19">
        <v>0</v>
      </c>
      <c r="I332" s="19">
        <v>0</v>
      </c>
      <c r="J332" s="19">
        <v>0</v>
      </c>
      <c r="K332" s="23">
        <v>4</v>
      </c>
      <c r="L332" s="23">
        <v>2</v>
      </c>
      <c r="M332" s="23">
        <v>-1</v>
      </c>
      <c r="N332" s="23">
        <v>1</v>
      </c>
      <c r="O332" s="23">
        <v>0</v>
      </c>
      <c r="P332" s="23">
        <v>11.342</v>
      </c>
      <c r="Q332" s="23">
        <v>0</v>
      </c>
      <c r="R332" s="23">
        <v>0</v>
      </c>
      <c r="S332" s="24"/>
      <c r="T332" s="24"/>
      <c r="U332" s="24"/>
      <c r="V332" s="24"/>
      <c r="W332" s="24"/>
    </row>
    <row r="333" ht="16.5" spans="1:23">
      <c r="A333" s="25">
        <v>815</v>
      </c>
      <c r="B333" s="25" t="s">
        <v>413</v>
      </c>
      <c r="C333" s="25">
        <v>18534.658</v>
      </c>
      <c r="D333" s="25">
        <v>20524.115</v>
      </c>
      <c r="E333" s="25">
        <v>0</v>
      </c>
      <c r="F333" s="25">
        <v>0</v>
      </c>
      <c r="G333" s="25">
        <v>1</v>
      </c>
      <c r="H333" s="19">
        <v>0</v>
      </c>
      <c r="I333" s="19">
        <v>0</v>
      </c>
      <c r="J333" s="19">
        <v>0</v>
      </c>
      <c r="K333" s="23">
        <v>1</v>
      </c>
      <c r="L333" s="23">
        <v>2</v>
      </c>
      <c r="M333" s="23">
        <v>0</v>
      </c>
      <c r="N333" s="23">
        <v>-1</v>
      </c>
      <c r="O333" s="23">
        <v>0</v>
      </c>
      <c r="P333" s="23">
        <v>3.471</v>
      </c>
      <c r="Q333" s="23">
        <v>0</v>
      </c>
      <c r="R333" s="23">
        <v>0</v>
      </c>
      <c r="S333" s="24"/>
      <c r="T333" s="24"/>
      <c r="U333" s="24"/>
      <c r="V333" s="24"/>
      <c r="W333" s="24"/>
    </row>
    <row r="334" ht="16.5" spans="1:23">
      <c r="A334" s="25">
        <v>911</v>
      </c>
      <c r="B334" s="25" t="s">
        <v>414</v>
      </c>
      <c r="C334" s="25">
        <v>6278.963</v>
      </c>
      <c r="D334" s="25">
        <v>6769.916</v>
      </c>
      <c r="E334" s="25">
        <v>0</v>
      </c>
      <c r="F334" s="25">
        <v>0</v>
      </c>
      <c r="G334" s="25">
        <v>1</v>
      </c>
      <c r="H334" s="19">
        <v>0</v>
      </c>
      <c r="I334" s="19">
        <v>0</v>
      </c>
      <c r="J334" s="19">
        <v>0</v>
      </c>
      <c r="K334" s="23">
        <v>3</v>
      </c>
      <c r="L334" s="23">
        <v>2</v>
      </c>
      <c r="M334" s="23">
        <v>0</v>
      </c>
      <c r="N334" s="23">
        <v>0</v>
      </c>
      <c r="O334" s="23">
        <v>0</v>
      </c>
      <c r="P334" s="23">
        <v>13.447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5">
        <v>914</v>
      </c>
      <c r="B335" s="25" t="s">
        <v>415</v>
      </c>
      <c r="C335" s="25">
        <v>6371.394</v>
      </c>
      <c r="D335" s="25">
        <v>6909.785</v>
      </c>
      <c r="E335" s="25">
        <v>0</v>
      </c>
      <c r="F335" s="25">
        <v>0</v>
      </c>
      <c r="G335" s="25">
        <v>1</v>
      </c>
      <c r="H335" s="19">
        <v>0</v>
      </c>
      <c r="I335" s="19">
        <v>0</v>
      </c>
      <c r="J335" s="19">
        <v>0</v>
      </c>
      <c r="K335" s="23">
        <v>1</v>
      </c>
      <c r="L335" s="23">
        <v>1</v>
      </c>
      <c r="M335" s="23">
        <v>0</v>
      </c>
      <c r="N335" s="23">
        <v>-1</v>
      </c>
      <c r="O335" s="23">
        <v>0</v>
      </c>
      <c r="P335" s="23">
        <v>1.985</v>
      </c>
      <c r="Q335" s="23">
        <v>0</v>
      </c>
      <c r="R335" s="23">
        <v>0</v>
      </c>
      <c r="S335" s="24"/>
      <c r="T335" s="24"/>
      <c r="U335" s="24"/>
      <c r="V335" s="24"/>
      <c r="W335" s="24"/>
    </row>
    <row r="336" ht="16.5" spans="1:23">
      <c r="A336" s="25">
        <v>925</v>
      </c>
      <c r="B336" s="25" t="s">
        <v>416</v>
      </c>
      <c r="C336" s="25">
        <v>4478.688</v>
      </c>
      <c r="D336" s="25">
        <v>4779.541</v>
      </c>
      <c r="E336" s="25">
        <v>0</v>
      </c>
      <c r="F336" s="25">
        <v>0</v>
      </c>
      <c r="G336" s="25">
        <v>1</v>
      </c>
      <c r="H336" s="19">
        <v>0</v>
      </c>
      <c r="I336" s="19">
        <v>0</v>
      </c>
      <c r="J336" s="19">
        <v>0</v>
      </c>
      <c r="K336" s="23">
        <v>4</v>
      </c>
      <c r="L336" s="23">
        <v>2</v>
      </c>
      <c r="M336" s="23">
        <v>-1</v>
      </c>
      <c r="N336" s="23">
        <v>1</v>
      </c>
      <c r="O336" s="23">
        <v>0</v>
      </c>
      <c r="P336" s="23">
        <v>3.323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5">
        <v>932</v>
      </c>
      <c r="B337" s="25" t="s">
        <v>417</v>
      </c>
      <c r="C337" s="25">
        <v>14985.554</v>
      </c>
      <c r="D337" s="25">
        <v>16605.504</v>
      </c>
      <c r="E337" s="25">
        <v>0</v>
      </c>
      <c r="F337" s="25">
        <v>0</v>
      </c>
      <c r="G337" s="25">
        <v>1</v>
      </c>
      <c r="H337" s="19">
        <v>0</v>
      </c>
      <c r="I337" s="19">
        <v>0</v>
      </c>
      <c r="J337" s="19">
        <v>0</v>
      </c>
      <c r="K337" s="23">
        <v>3</v>
      </c>
      <c r="L337" s="23">
        <v>2</v>
      </c>
      <c r="M337" s="23">
        <v>0</v>
      </c>
      <c r="N337" s="23">
        <v>0</v>
      </c>
      <c r="O337" s="23">
        <v>0</v>
      </c>
      <c r="P337" s="23">
        <v>10.855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5">
        <v>934</v>
      </c>
      <c r="B338" s="25" t="s">
        <v>418</v>
      </c>
      <c r="C338" s="25">
        <v>5996.16</v>
      </c>
      <c r="D338" s="25">
        <v>6460.184</v>
      </c>
      <c r="E338" s="25">
        <v>0</v>
      </c>
      <c r="F338" s="25">
        <v>0</v>
      </c>
      <c r="G338" s="25">
        <v>1</v>
      </c>
      <c r="H338" s="19">
        <v>0</v>
      </c>
      <c r="I338" s="19">
        <v>0</v>
      </c>
      <c r="J338" s="19">
        <v>0</v>
      </c>
      <c r="K338" s="23">
        <v>1</v>
      </c>
      <c r="L338" s="23">
        <v>2</v>
      </c>
      <c r="M338" s="23">
        <v>0</v>
      </c>
      <c r="N338" s="23">
        <v>0</v>
      </c>
      <c r="O338" s="23">
        <v>0</v>
      </c>
      <c r="P338" s="23">
        <v>2.529</v>
      </c>
      <c r="Q338" s="23">
        <v>0</v>
      </c>
      <c r="R338" s="23">
        <v>0</v>
      </c>
      <c r="S338" s="24"/>
      <c r="T338" s="24"/>
      <c r="U338" s="24"/>
      <c r="V338" s="24"/>
      <c r="W338" s="24"/>
    </row>
    <row r="339" ht="16.5" spans="1:23">
      <c r="A339" s="25">
        <v>942</v>
      </c>
      <c r="B339" s="25" t="s">
        <v>419</v>
      </c>
      <c r="C339" s="25">
        <v>9973.48</v>
      </c>
      <c r="D339" s="25">
        <v>10707.75</v>
      </c>
      <c r="E339" s="25">
        <v>0</v>
      </c>
      <c r="F339" s="25">
        <v>0</v>
      </c>
      <c r="G339" s="25">
        <v>1</v>
      </c>
      <c r="H339" s="19">
        <v>0</v>
      </c>
      <c r="I339" s="19">
        <v>0</v>
      </c>
      <c r="J339" s="19">
        <v>0</v>
      </c>
      <c r="K339" s="23">
        <v>4</v>
      </c>
      <c r="L339" s="23">
        <v>1</v>
      </c>
      <c r="M339" s="23">
        <v>-1</v>
      </c>
      <c r="N339" s="23">
        <v>1</v>
      </c>
      <c r="O339" s="23">
        <v>0</v>
      </c>
      <c r="P339" s="23">
        <v>18.392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5">
        <v>974</v>
      </c>
      <c r="B340" s="25" t="s">
        <v>420</v>
      </c>
      <c r="C340" s="25">
        <v>6705.547</v>
      </c>
      <c r="D340" s="25">
        <v>7243.95</v>
      </c>
      <c r="E340" s="25">
        <v>0</v>
      </c>
      <c r="F340" s="25">
        <v>0</v>
      </c>
      <c r="G340" s="25">
        <v>1</v>
      </c>
      <c r="H340" s="19">
        <v>0</v>
      </c>
      <c r="I340" s="19">
        <v>0</v>
      </c>
      <c r="J340" s="19">
        <v>0</v>
      </c>
      <c r="K340" s="23">
        <v>3</v>
      </c>
      <c r="L340" s="23">
        <v>2</v>
      </c>
      <c r="M340" s="23">
        <v>0</v>
      </c>
      <c r="N340" s="23">
        <v>0</v>
      </c>
      <c r="O340" s="23">
        <v>0</v>
      </c>
      <c r="P340" s="23">
        <v>21.252</v>
      </c>
      <c r="Q340" s="23">
        <v>0</v>
      </c>
      <c r="R340" s="23">
        <v>0</v>
      </c>
      <c r="S340" s="24"/>
      <c r="T340" s="24"/>
      <c r="U340" s="24"/>
      <c r="V340" s="24"/>
      <c r="W340" s="24"/>
    </row>
    <row r="341" ht="16.5" spans="1:23">
      <c r="A341" s="25">
        <v>980</v>
      </c>
      <c r="B341" s="25" t="s">
        <v>421</v>
      </c>
      <c r="C341" s="25">
        <v>3286.71</v>
      </c>
      <c r="D341" s="25">
        <v>3493.34</v>
      </c>
      <c r="E341" s="25">
        <v>0</v>
      </c>
      <c r="F341" s="25">
        <v>0</v>
      </c>
      <c r="G341" s="25">
        <v>1</v>
      </c>
      <c r="H341" s="19">
        <v>0</v>
      </c>
      <c r="I341" s="19">
        <v>0</v>
      </c>
      <c r="J341" s="19">
        <v>0</v>
      </c>
      <c r="K341" s="23">
        <v>4</v>
      </c>
      <c r="L341" s="23">
        <v>2</v>
      </c>
      <c r="M341" s="23">
        <v>0</v>
      </c>
      <c r="N341" s="23">
        <v>1</v>
      </c>
      <c r="O341" s="23">
        <v>0</v>
      </c>
      <c r="P341" s="23">
        <v>6.189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5">
        <v>990</v>
      </c>
      <c r="B342" s="25" t="s">
        <v>422</v>
      </c>
      <c r="C342" s="25">
        <v>12528.06</v>
      </c>
      <c r="D342" s="25">
        <v>13867.295</v>
      </c>
      <c r="E342" s="25">
        <v>0</v>
      </c>
      <c r="F342" s="25">
        <v>0</v>
      </c>
      <c r="G342" s="25">
        <v>1</v>
      </c>
      <c r="H342" s="19">
        <v>0</v>
      </c>
      <c r="I342" s="19">
        <v>0</v>
      </c>
      <c r="J342" s="19">
        <v>0</v>
      </c>
      <c r="K342" s="23">
        <v>3</v>
      </c>
      <c r="L342" s="23">
        <v>2</v>
      </c>
      <c r="M342" s="23">
        <v>0</v>
      </c>
      <c r="N342" s="23">
        <v>0</v>
      </c>
      <c r="O342" s="23">
        <v>0</v>
      </c>
      <c r="P342" s="23">
        <v>7.254</v>
      </c>
      <c r="Q342" s="23">
        <v>0</v>
      </c>
      <c r="R342" s="23">
        <v>0</v>
      </c>
      <c r="S342" s="24"/>
      <c r="T342" s="24"/>
      <c r="U342" s="24"/>
      <c r="V342" s="24"/>
      <c r="W342" s="24"/>
    </row>
    <row r="343" ht="16.5" spans="1:23">
      <c r="A343" s="25">
        <v>992</v>
      </c>
      <c r="B343" s="25" t="s">
        <v>5</v>
      </c>
      <c r="C343" s="25">
        <v>5740.132</v>
      </c>
      <c r="D343" s="25">
        <v>6173.01</v>
      </c>
      <c r="E343" s="25">
        <v>0</v>
      </c>
      <c r="F343" s="25">
        <v>0</v>
      </c>
      <c r="G343" s="25">
        <v>1</v>
      </c>
      <c r="H343" s="19">
        <v>0</v>
      </c>
      <c r="I343" s="19">
        <v>0</v>
      </c>
      <c r="J343" s="19">
        <v>0</v>
      </c>
      <c r="K343" s="23">
        <v>3</v>
      </c>
      <c r="L343" s="23">
        <v>2</v>
      </c>
      <c r="M343" s="23">
        <v>0</v>
      </c>
      <c r="N343" s="23">
        <v>0</v>
      </c>
      <c r="O343" s="23">
        <v>0</v>
      </c>
      <c r="P343" s="23">
        <v>13.102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5">
        <v>399003</v>
      </c>
      <c r="B344" s="25" t="s">
        <v>423</v>
      </c>
      <c r="C344" s="25">
        <v>8165.474</v>
      </c>
      <c r="D344" s="25">
        <v>8868.739</v>
      </c>
      <c r="E344" s="25">
        <v>0</v>
      </c>
      <c r="F344" s="25">
        <v>0</v>
      </c>
      <c r="G344" s="25">
        <v>1</v>
      </c>
      <c r="H344" s="19">
        <v>0</v>
      </c>
      <c r="I344" s="19">
        <v>0</v>
      </c>
      <c r="J344" s="19">
        <v>0</v>
      </c>
      <c r="K344" s="23">
        <v>3</v>
      </c>
      <c r="L344" s="23">
        <v>0</v>
      </c>
      <c r="M344" s="23">
        <v>0</v>
      </c>
      <c r="N344" s="23">
        <v>-1</v>
      </c>
      <c r="O344" s="23">
        <v>0</v>
      </c>
      <c r="P344" s="23">
        <v>6.194</v>
      </c>
      <c r="Q344" s="23">
        <v>-1</v>
      </c>
      <c r="R344" s="23">
        <v>0</v>
      </c>
      <c r="S344" s="24"/>
      <c r="T344" s="24"/>
      <c r="U344" s="24"/>
      <c r="V344" s="24"/>
      <c r="W344" s="24"/>
    </row>
    <row r="345" ht="16.5" spans="1:23">
      <c r="A345" s="25">
        <v>399108</v>
      </c>
      <c r="B345" s="25" t="s">
        <v>41</v>
      </c>
      <c r="C345" s="25">
        <v>1246.735</v>
      </c>
      <c r="D345" s="25">
        <v>1338.322</v>
      </c>
      <c r="E345" s="25">
        <v>0</v>
      </c>
      <c r="F345" s="25">
        <v>0</v>
      </c>
      <c r="G345" s="25">
        <v>1</v>
      </c>
      <c r="H345" s="19">
        <v>0</v>
      </c>
      <c r="I345" s="19">
        <v>0</v>
      </c>
      <c r="J345" s="19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0.001</v>
      </c>
      <c r="Q345" s="23">
        <v>0</v>
      </c>
      <c r="R345" s="23">
        <v>0</v>
      </c>
      <c r="S345" s="24"/>
      <c r="T345" s="24"/>
      <c r="U345" s="24"/>
      <c r="V345" s="24"/>
      <c r="W345" s="24"/>
    </row>
    <row r="346" ht="16.5" spans="1:23">
      <c r="A346" s="25">
        <v>399385</v>
      </c>
      <c r="B346" s="25" t="s">
        <v>424</v>
      </c>
      <c r="C346" s="25">
        <v>9169.522</v>
      </c>
      <c r="D346" s="25">
        <v>10107.647</v>
      </c>
      <c r="E346" s="25">
        <v>0</v>
      </c>
      <c r="F346" s="25">
        <v>0</v>
      </c>
      <c r="G346" s="25">
        <v>1</v>
      </c>
      <c r="H346" s="19">
        <v>0</v>
      </c>
      <c r="I346" s="19">
        <v>0</v>
      </c>
      <c r="J346" s="19">
        <v>0</v>
      </c>
      <c r="K346" s="23">
        <v>3</v>
      </c>
      <c r="L346" s="23">
        <v>2</v>
      </c>
      <c r="M346" s="23">
        <v>0</v>
      </c>
      <c r="N346" s="23">
        <v>0</v>
      </c>
      <c r="O346" s="23">
        <v>0</v>
      </c>
      <c r="P346" s="23">
        <v>-0.203</v>
      </c>
      <c r="Q346" s="23">
        <v>0</v>
      </c>
      <c r="R346" s="23">
        <v>-1</v>
      </c>
      <c r="S346" s="24"/>
      <c r="T346" s="24"/>
      <c r="U346" s="24"/>
      <c r="V346" s="24"/>
      <c r="W346" s="24"/>
    </row>
    <row r="347" ht="16.5" spans="1:23">
      <c r="A347" s="25">
        <v>399387</v>
      </c>
      <c r="B347" s="25" t="s">
        <v>425</v>
      </c>
      <c r="C347" s="25">
        <v>5387.075</v>
      </c>
      <c r="D347" s="25">
        <v>5816.69</v>
      </c>
      <c r="E347" s="25">
        <v>0</v>
      </c>
      <c r="F347" s="25">
        <v>0</v>
      </c>
      <c r="G347" s="25">
        <v>1</v>
      </c>
      <c r="H347" s="19">
        <v>0</v>
      </c>
      <c r="I347" s="19">
        <v>0</v>
      </c>
      <c r="J347" s="19">
        <v>0</v>
      </c>
      <c r="K347" s="23">
        <v>4</v>
      </c>
      <c r="L347" s="23">
        <v>2</v>
      </c>
      <c r="M347" s="23">
        <v>-1</v>
      </c>
      <c r="N347" s="23">
        <v>1</v>
      </c>
      <c r="O347" s="23">
        <v>0</v>
      </c>
      <c r="P347" s="23">
        <v>15.924</v>
      </c>
      <c r="Q347" s="23">
        <v>0</v>
      </c>
      <c r="R347" s="23">
        <v>0</v>
      </c>
      <c r="S347" s="24"/>
      <c r="T347" s="24"/>
      <c r="U347" s="24"/>
      <c r="V347" s="24"/>
      <c r="W347" s="24"/>
    </row>
    <row r="348" ht="16.5" spans="1:23">
      <c r="A348" s="25">
        <v>399394</v>
      </c>
      <c r="B348" s="25" t="s">
        <v>426</v>
      </c>
      <c r="C348" s="25">
        <v>8463.382</v>
      </c>
      <c r="D348" s="25">
        <v>9527.57</v>
      </c>
      <c r="E348" s="25">
        <v>0</v>
      </c>
      <c r="F348" s="25">
        <v>0</v>
      </c>
      <c r="G348" s="25">
        <v>1</v>
      </c>
      <c r="H348" s="19">
        <v>0</v>
      </c>
      <c r="I348" s="19">
        <v>0</v>
      </c>
      <c r="J348" s="19">
        <v>0</v>
      </c>
      <c r="K348" s="23">
        <v>4</v>
      </c>
      <c r="L348" s="23">
        <v>2</v>
      </c>
      <c r="M348" s="23">
        <v>-1</v>
      </c>
      <c r="N348" s="23">
        <v>1</v>
      </c>
      <c r="O348" s="23">
        <v>0</v>
      </c>
      <c r="P348" s="23">
        <v>4.127</v>
      </c>
      <c r="Q348" s="23">
        <v>0</v>
      </c>
      <c r="R348" s="23">
        <v>0</v>
      </c>
      <c r="S348" s="24"/>
      <c r="T348" s="24"/>
      <c r="U348" s="24"/>
      <c r="V348" s="24"/>
      <c r="W348" s="24"/>
    </row>
    <row r="349" ht="16.5" spans="1:23">
      <c r="A349" s="25">
        <v>399396</v>
      </c>
      <c r="B349" s="25" t="s">
        <v>427</v>
      </c>
      <c r="C349" s="25">
        <v>17298.369</v>
      </c>
      <c r="D349" s="25">
        <v>19139.041</v>
      </c>
      <c r="E349" s="25">
        <v>0</v>
      </c>
      <c r="F349" s="25">
        <v>0</v>
      </c>
      <c r="G349" s="25">
        <v>1</v>
      </c>
      <c r="H349" s="19">
        <v>0</v>
      </c>
      <c r="I349" s="19">
        <v>0</v>
      </c>
      <c r="J349" s="19">
        <v>0</v>
      </c>
      <c r="K349" s="23">
        <v>4</v>
      </c>
      <c r="L349" s="23">
        <v>2</v>
      </c>
      <c r="M349" s="23">
        <v>0</v>
      </c>
      <c r="N349" s="23">
        <v>0</v>
      </c>
      <c r="O349" s="23">
        <v>0</v>
      </c>
      <c r="P349" s="23">
        <v>7.545</v>
      </c>
      <c r="Q349" s="23">
        <v>0</v>
      </c>
      <c r="R349" s="23">
        <v>0</v>
      </c>
      <c r="S349" s="24"/>
      <c r="T349" s="24"/>
      <c r="U349" s="24"/>
      <c r="V349" s="24"/>
      <c r="W349" s="24"/>
    </row>
    <row r="350" ht="16.5" spans="1:23">
      <c r="A350" s="25">
        <v>399431</v>
      </c>
      <c r="B350" s="25" t="s">
        <v>428</v>
      </c>
      <c r="C350" s="25">
        <v>7503.043</v>
      </c>
      <c r="D350" s="25">
        <v>8353.043</v>
      </c>
      <c r="E350" s="25">
        <v>0</v>
      </c>
      <c r="F350" s="25">
        <v>0</v>
      </c>
      <c r="G350" s="25">
        <v>1</v>
      </c>
      <c r="H350" s="19">
        <v>0</v>
      </c>
      <c r="I350" s="19">
        <v>0</v>
      </c>
      <c r="J350" s="19">
        <v>0</v>
      </c>
      <c r="K350" s="23">
        <v>2</v>
      </c>
      <c r="L350" s="23">
        <v>2</v>
      </c>
      <c r="M350" s="23">
        <v>0</v>
      </c>
      <c r="N350" s="23">
        <v>0</v>
      </c>
      <c r="O350" s="23">
        <v>0</v>
      </c>
      <c r="P350" s="23">
        <v>-4.299</v>
      </c>
      <c r="Q350" s="23">
        <v>0</v>
      </c>
      <c r="R350" s="23">
        <v>-1</v>
      </c>
      <c r="S350" s="24"/>
      <c r="T350" s="24"/>
      <c r="U350" s="24"/>
      <c r="V350" s="24"/>
      <c r="W350" s="24"/>
    </row>
    <row r="351" ht="16.5" spans="1:23">
      <c r="A351" s="25">
        <v>399617</v>
      </c>
      <c r="B351" s="25" t="s">
        <v>429</v>
      </c>
      <c r="C351" s="25">
        <v>9020.556</v>
      </c>
      <c r="D351" s="25">
        <v>10197.382</v>
      </c>
      <c r="E351" s="25">
        <v>0</v>
      </c>
      <c r="F351" s="25">
        <v>0</v>
      </c>
      <c r="G351" s="25">
        <v>1</v>
      </c>
      <c r="H351" s="19">
        <v>0</v>
      </c>
      <c r="I351" s="19">
        <v>0</v>
      </c>
      <c r="J351" s="19">
        <v>0</v>
      </c>
      <c r="K351" s="23">
        <v>2</v>
      </c>
      <c r="L351" s="23">
        <v>2</v>
      </c>
      <c r="M351" s="23">
        <v>0</v>
      </c>
      <c r="N351" s="23">
        <v>-1</v>
      </c>
      <c r="O351" s="23">
        <v>0</v>
      </c>
      <c r="P351" s="23">
        <v>2.358</v>
      </c>
      <c r="Q351" s="23">
        <v>0</v>
      </c>
      <c r="R351" s="23">
        <v>0</v>
      </c>
      <c r="S351" s="24"/>
      <c r="T351" s="24"/>
      <c r="U351" s="24"/>
      <c r="V351" s="24"/>
      <c r="W351" s="24"/>
    </row>
    <row r="352" ht="16.5" spans="1:23">
      <c r="A352" s="25">
        <v>399653</v>
      </c>
      <c r="B352" s="25" t="s">
        <v>430</v>
      </c>
      <c r="C352" s="25">
        <v>2885.4</v>
      </c>
      <c r="D352" s="25">
        <v>3144.548</v>
      </c>
      <c r="E352" s="25">
        <v>0</v>
      </c>
      <c r="F352" s="25">
        <v>0</v>
      </c>
      <c r="G352" s="25">
        <v>1</v>
      </c>
      <c r="H352" s="19">
        <v>0</v>
      </c>
      <c r="I352" s="19">
        <v>0</v>
      </c>
      <c r="J352" s="19">
        <v>0</v>
      </c>
      <c r="K352" s="23">
        <v>4</v>
      </c>
      <c r="L352" s="23">
        <v>2</v>
      </c>
      <c r="M352" s="23">
        <v>0</v>
      </c>
      <c r="N352" s="23">
        <v>1</v>
      </c>
      <c r="O352" s="23">
        <v>0</v>
      </c>
      <c r="P352" s="23">
        <v>6.607</v>
      </c>
      <c r="Q352" s="23">
        <v>0</v>
      </c>
      <c r="R352" s="23">
        <v>0</v>
      </c>
      <c r="S352" s="24"/>
      <c r="T352" s="24"/>
      <c r="U352" s="24"/>
      <c r="V352" s="24"/>
      <c r="W352" s="24"/>
    </row>
    <row r="353" ht="16.5" spans="1:23">
      <c r="A353" s="25">
        <v>399684</v>
      </c>
      <c r="B353" s="25" t="s">
        <v>431</v>
      </c>
      <c r="C353" s="25">
        <v>1758.017</v>
      </c>
      <c r="D353" s="25">
        <v>1986.175</v>
      </c>
      <c r="E353" s="25">
        <v>0</v>
      </c>
      <c r="F353" s="25">
        <v>0</v>
      </c>
      <c r="G353" s="25">
        <v>1</v>
      </c>
      <c r="H353" s="19">
        <v>0</v>
      </c>
      <c r="I353" s="19">
        <v>0</v>
      </c>
      <c r="J353" s="19">
        <v>0</v>
      </c>
      <c r="K353" s="23">
        <v>4</v>
      </c>
      <c r="L353" s="23">
        <v>2</v>
      </c>
      <c r="M353" s="23">
        <v>-1</v>
      </c>
      <c r="N353" s="23">
        <v>1</v>
      </c>
      <c r="O353" s="23">
        <v>0</v>
      </c>
      <c r="P353" s="23">
        <v>12.542</v>
      </c>
      <c r="Q353" s="23">
        <v>0</v>
      </c>
      <c r="R353" s="23">
        <v>0</v>
      </c>
      <c r="S353" s="24"/>
      <c r="T353" s="24"/>
      <c r="U353" s="24"/>
      <c r="V353" s="24"/>
      <c r="W353" s="24"/>
    </row>
    <row r="354" ht="16.5" spans="1:23">
      <c r="A354" s="25">
        <v>399914</v>
      </c>
      <c r="B354" s="25" t="s">
        <v>432</v>
      </c>
      <c r="C354" s="25">
        <v>6371.394</v>
      </c>
      <c r="D354" s="25">
        <v>6909.784</v>
      </c>
      <c r="E354" s="25">
        <v>0</v>
      </c>
      <c r="F354" s="25">
        <v>0</v>
      </c>
      <c r="G354" s="25">
        <v>1</v>
      </c>
      <c r="H354" s="19">
        <v>0</v>
      </c>
      <c r="I354" s="19">
        <v>0</v>
      </c>
      <c r="J354" s="19">
        <v>0</v>
      </c>
      <c r="K354" s="23">
        <v>2</v>
      </c>
      <c r="L354" s="23">
        <v>2</v>
      </c>
      <c r="M354" s="23">
        <v>-1</v>
      </c>
      <c r="N354" s="23">
        <v>1</v>
      </c>
      <c r="O354" s="23">
        <v>0</v>
      </c>
      <c r="P354" s="23">
        <v>-0.001</v>
      </c>
      <c r="Q354" s="23">
        <v>0</v>
      </c>
      <c r="R354" s="23">
        <v>0</v>
      </c>
      <c r="S354" s="24"/>
      <c r="T354" s="24"/>
      <c r="U354" s="24"/>
      <c r="V354" s="24"/>
      <c r="W354" s="24"/>
    </row>
    <row r="355" ht="16.5" spans="1:23">
      <c r="A355" s="25">
        <v>399932</v>
      </c>
      <c r="B355" s="25" t="s">
        <v>417</v>
      </c>
      <c r="C355" s="25">
        <v>14985.554</v>
      </c>
      <c r="D355" s="25">
        <v>16605.504</v>
      </c>
      <c r="E355" s="25">
        <v>0</v>
      </c>
      <c r="F355" s="25">
        <v>0</v>
      </c>
      <c r="G355" s="25">
        <v>1</v>
      </c>
      <c r="H355" s="19">
        <v>0</v>
      </c>
      <c r="I355" s="19">
        <v>0</v>
      </c>
      <c r="J355" s="19">
        <v>0</v>
      </c>
      <c r="K355" s="23">
        <v>4</v>
      </c>
      <c r="L355" s="23">
        <v>0</v>
      </c>
      <c r="M355" s="23">
        <v>-1</v>
      </c>
      <c r="N355" s="23">
        <v>1</v>
      </c>
      <c r="O355" s="23">
        <v>0</v>
      </c>
      <c r="P355" s="23">
        <v>-0.001</v>
      </c>
      <c r="Q355" s="23">
        <v>0</v>
      </c>
      <c r="R355" s="23">
        <v>0</v>
      </c>
      <c r="S355" s="24"/>
      <c r="T355" s="24"/>
      <c r="U355" s="24"/>
      <c r="V355" s="24"/>
      <c r="W355" s="24"/>
    </row>
    <row r="356" ht="16.5" spans="1:23">
      <c r="A356" s="25">
        <v>399934</v>
      </c>
      <c r="B356" s="25" t="s">
        <v>418</v>
      </c>
      <c r="C356" s="25">
        <v>5996.16</v>
      </c>
      <c r="D356" s="25">
        <v>6460.184</v>
      </c>
      <c r="E356" s="25">
        <v>0</v>
      </c>
      <c r="F356" s="25">
        <v>0</v>
      </c>
      <c r="G356" s="25">
        <v>1</v>
      </c>
      <c r="H356" s="19">
        <v>0</v>
      </c>
      <c r="I356" s="19">
        <v>0</v>
      </c>
      <c r="J356" s="19">
        <v>0</v>
      </c>
      <c r="K356" s="23">
        <v>3</v>
      </c>
      <c r="L356" s="23">
        <v>1</v>
      </c>
      <c r="M356" s="23">
        <v>0</v>
      </c>
      <c r="N356" s="23">
        <v>0</v>
      </c>
      <c r="O356" s="23">
        <v>0</v>
      </c>
      <c r="P356" s="23">
        <v>0.443</v>
      </c>
      <c r="Q356" s="23">
        <v>0</v>
      </c>
      <c r="R356" s="23">
        <v>-1</v>
      </c>
      <c r="S356" s="24"/>
      <c r="T356" s="24"/>
      <c r="U356" s="24"/>
      <c r="V356" s="24"/>
      <c r="W356" s="24"/>
    </row>
    <row r="357" ht="16.5" spans="1:23">
      <c r="A357" s="25">
        <v>399986</v>
      </c>
      <c r="B357" s="25" t="s">
        <v>433</v>
      </c>
      <c r="C357" s="25">
        <v>7139.644</v>
      </c>
      <c r="D357" s="25">
        <v>7937.346</v>
      </c>
      <c r="E357" s="25">
        <v>0</v>
      </c>
      <c r="F357" s="25">
        <v>0</v>
      </c>
      <c r="G357" s="25">
        <v>1</v>
      </c>
      <c r="H357" s="19">
        <v>0</v>
      </c>
      <c r="I357" s="19">
        <v>0</v>
      </c>
      <c r="J357" s="19">
        <v>0</v>
      </c>
      <c r="K357" s="23">
        <v>2</v>
      </c>
      <c r="L357" s="23">
        <v>2</v>
      </c>
      <c r="M357" s="23">
        <v>-1</v>
      </c>
      <c r="N357" s="23">
        <v>1</v>
      </c>
      <c r="O357" s="23">
        <v>0</v>
      </c>
      <c r="P357" s="23">
        <v>-0.002</v>
      </c>
      <c r="Q357" s="23">
        <v>0</v>
      </c>
      <c r="R357" s="23">
        <v>0</v>
      </c>
      <c r="S357" s="24"/>
      <c r="T357" s="24"/>
      <c r="U357" s="24"/>
      <c r="V357" s="24"/>
      <c r="W357" s="24"/>
    </row>
    <row r="358" ht="16.5" spans="1:23">
      <c r="A358" s="25">
        <v>399987</v>
      </c>
      <c r="B358" s="25" t="s">
        <v>434</v>
      </c>
      <c r="C358" s="25">
        <v>4967.107</v>
      </c>
      <c r="D358" s="25">
        <v>5729.384</v>
      </c>
      <c r="E358" s="25">
        <v>0</v>
      </c>
      <c r="F358" s="25">
        <v>0</v>
      </c>
      <c r="G358" s="25">
        <v>1</v>
      </c>
      <c r="H358" s="19">
        <v>0</v>
      </c>
      <c r="I358" s="19">
        <v>0</v>
      </c>
      <c r="J358" s="19">
        <v>0</v>
      </c>
      <c r="K358" s="23">
        <v>2</v>
      </c>
      <c r="L358" s="23">
        <v>2</v>
      </c>
      <c r="M358" s="23">
        <v>-1</v>
      </c>
      <c r="N358" s="23">
        <v>1</v>
      </c>
      <c r="O358" s="23">
        <v>0</v>
      </c>
      <c r="P358" s="23">
        <v>-0.003</v>
      </c>
      <c r="Q358" s="23">
        <v>0</v>
      </c>
      <c r="R358" s="23">
        <v>0</v>
      </c>
      <c r="S358" s="24"/>
      <c r="T358" s="24"/>
      <c r="U358" s="24"/>
      <c r="V358" s="24"/>
      <c r="W358" s="24"/>
    </row>
    <row r="359" ht="16.5" spans="1:23">
      <c r="A359" s="25">
        <v>399997</v>
      </c>
      <c r="B359" s="25" t="s">
        <v>435</v>
      </c>
      <c r="C359" s="25">
        <v>8668.909</v>
      </c>
      <c r="D359" s="25">
        <v>10144.27</v>
      </c>
      <c r="E359" s="25">
        <v>0</v>
      </c>
      <c r="F359" s="25">
        <v>0</v>
      </c>
      <c r="G359" s="25">
        <v>1</v>
      </c>
      <c r="H359" s="19">
        <v>0</v>
      </c>
      <c r="I359" s="19">
        <v>0</v>
      </c>
      <c r="J359" s="19">
        <v>0</v>
      </c>
      <c r="K359" s="23">
        <v>4</v>
      </c>
      <c r="L359" s="23">
        <v>2</v>
      </c>
      <c r="M359" s="23">
        <v>-1</v>
      </c>
      <c r="N359" s="23">
        <v>1</v>
      </c>
      <c r="O359" s="23">
        <v>0</v>
      </c>
      <c r="P359" s="23">
        <v>29.399</v>
      </c>
      <c r="Q359" s="23">
        <v>0</v>
      </c>
      <c r="R359" s="23">
        <v>0</v>
      </c>
      <c r="S359" s="24"/>
      <c r="T359" s="24"/>
      <c r="U359" s="24"/>
      <c r="V359" s="24"/>
      <c r="W359" s="24"/>
    </row>
    <row r="360" ht="16.5" spans="1:23">
      <c r="A360" s="25">
        <v>980016</v>
      </c>
      <c r="B360" s="25" t="s">
        <v>436</v>
      </c>
      <c r="C360" s="25">
        <v>6056.429</v>
      </c>
      <c r="D360" s="25">
        <v>6863.08</v>
      </c>
      <c r="E360" s="25">
        <v>0</v>
      </c>
      <c r="F360" s="25">
        <v>0</v>
      </c>
      <c r="G360" s="25">
        <v>1</v>
      </c>
      <c r="H360" s="19">
        <v>0</v>
      </c>
      <c r="I360" s="19">
        <v>0</v>
      </c>
      <c r="J360" s="19">
        <v>0</v>
      </c>
      <c r="K360" s="23">
        <v>3</v>
      </c>
      <c r="L360" s="23">
        <v>2</v>
      </c>
      <c r="M360" s="23">
        <v>0</v>
      </c>
      <c r="N360" s="23">
        <v>0</v>
      </c>
      <c r="O360" s="23">
        <v>0</v>
      </c>
      <c r="P360" s="23">
        <v>0.641</v>
      </c>
      <c r="Q360" s="23">
        <v>0</v>
      </c>
      <c r="R360" s="23">
        <v>0</v>
      </c>
      <c r="S360" s="24"/>
      <c r="T360" s="24"/>
      <c r="U360" s="24"/>
      <c r="V360" s="24"/>
      <c r="W360" s="24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4"/>
      <c r="T361" s="24"/>
      <c r="U361" s="24"/>
      <c r="V361" s="24"/>
      <c r="W361" s="24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4"/>
      <c r="T362" s="24"/>
      <c r="U362" s="24"/>
      <c r="V362" s="24"/>
      <c r="W362" s="24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4"/>
      <c r="T363" s="24"/>
      <c r="U363" s="24"/>
      <c r="V363" s="24"/>
      <c r="W363" s="24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4"/>
      <c r="T364" s="24"/>
      <c r="U364" s="24"/>
      <c r="V364" s="24"/>
      <c r="W364" s="24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4"/>
      <c r="T365" s="24"/>
      <c r="U365" s="24"/>
      <c r="V365" s="24"/>
      <c r="W365" s="24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  <c r="T366" s="24"/>
      <c r="U366" s="24"/>
      <c r="V366" s="24"/>
      <c r="W366" s="24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  <c r="T367" s="24"/>
      <c r="U367" s="24"/>
      <c r="V367" s="24"/>
      <c r="W367" s="24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  <c r="T368" s="24"/>
      <c r="U368" s="24"/>
      <c r="V368" s="24"/>
      <c r="W368" s="24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  <c r="T369" s="24"/>
      <c r="U369" s="24"/>
      <c r="V369" s="24"/>
      <c r="W369" s="24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  <c r="T370" s="24"/>
      <c r="U370" s="24"/>
      <c r="V370" s="24"/>
      <c r="W370" s="24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  <c r="T371" s="24"/>
      <c r="U371" s="24"/>
      <c r="V371" s="24"/>
      <c r="W371" s="24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  <c r="T372" s="24"/>
      <c r="U372" s="24"/>
      <c r="V372" s="24"/>
      <c r="W372" s="24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  <c r="T373" s="24"/>
      <c r="U373" s="24"/>
      <c r="V373" s="24"/>
      <c r="W373" s="24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  <c r="T374" s="24"/>
      <c r="U374" s="24"/>
      <c r="V374" s="24"/>
      <c r="W374" s="24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  <c r="T375" s="24"/>
      <c r="U375" s="24"/>
      <c r="V375" s="24"/>
      <c r="W375" s="24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  <c r="T376" s="24"/>
      <c r="U376" s="24"/>
      <c r="V376" s="24"/>
      <c r="W376" s="24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  <c r="T377" s="24"/>
      <c r="U377" s="24"/>
      <c r="V377" s="24"/>
      <c r="W377" s="24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  <c r="T378" s="24"/>
      <c r="U378" s="24"/>
      <c r="V378" s="24"/>
      <c r="W378" s="24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  <c r="T379" s="24"/>
      <c r="U379" s="24"/>
      <c r="V379" s="24"/>
      <c r="W379" s="24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  <c r="T380" s="24"/>
      <c r="U380" s="24"/>
      <c r="V380" s="24"/>
      <c r="W380" s="24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  <c r="T381" s="24"/>
      <c r="U381" s="24"/>
      <c r="V381" s="24"/>
      <c r="W381" s="24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  <c r="T382" s="24"/>
      <c r="U382" s="24"/>
      <c r="V382" s="24"/>
      <c r="W382" s="24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  <c r="T383" s="24"/>
      <c r="U383" s="24"/>
      <c r="V383" s="24"/>
      <c r="W383" s="24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  <c r="T384" s="24"/>
      <c r="U384" s="24"/>
      <c r="V384" s="24"/>
      <c r="W384" s="24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  <c r="T385" s="24"/>
      <c r="U385" s="24"/>
      <c r="V385" s="24"/>
      <c r="W385" s="24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  <c r="T386" s="24"/>
      <c r="U386" s="24"/>
      <c r="V386" s="24"/>
      <c r="W386" s="24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  <c r="T387" s="24"/>
      <c r="U387" s="24"/>
      <c r="V387" s="24"/>
      <c r="W387" s="24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  <c r="T388" s="24"/>
      <c r="U388" s="24"/>
      <c r="V388" s="24"/>
      <c r="W388" s="24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  <c r="T389" s="24"/>
      <c r="U389" s="24"/>
      <c r="V389" s="24"/>
      <c r="W389" s="24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  <c r="T390" s="24"/>
      <c r="U390" s="24"/>
      <c r="V390" s="24"/>
      <c r="W390" s="24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  <c r="T391" s="24"/>
      <c r="U391" s="24"/>
      <c r="V391" s="24"/>
      <c r="W391" s="24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  <c r="T392" s="24"/>
      <c r="U392" s="24"/>
      <c r="V392" s="24"/>
      <c r="W392" s="24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4"/>
      <c r="T393" s="24"/>
      <c r="U393" s="24"/>
      <c r="V393" s="24"/>
      <c r="W393" s="24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4"/>
      <c r="T394" s="24"/>
      <c r="U394" s="24"/>
      <c r="V394" s="24"/>
      <c r="W394" s="24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4"/>
      <c r="T395" s="24"/>
      <c r="U395" s="24"/>
      <c r="V395" s="24"/>
      <c r="W395" s="24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4"/>
      <c r="T396" s="24"/>
      <c r="U396" s="24"/>
      <c r="V396" s="24"/>
      <c r="W396" s="24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4"/>
      <c r="T397" s="24"/>
      <c r="U397" s="24"/>
      <c r="V397" s="24"/>
      <c r="W397" s="24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4"/>
      <c r="T398" s="24"/>
      <c r="U398" s="24"/>
      <c r="V398" s="24"/>
      <c r="W398" s="24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4"/>
      <c r="T399" s="24"/>
      <c r="U399" s="24"/>
      <c r="V399" s="24"/>
      <c r="W399" s="24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4"/>
      <c r="T400" s="24"/>
      <c r="U400" s="24"/>
      <c r="V400" s="24"/>
      <c r="W400" s="24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4"/>
      <c r="T401" s="24"/>
      <c r="U401" s="24"/>
      <c r="V401" s="24"/>
      <c r="W401" s="24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4"/>
      <c r="T402" s="24"/>
      <c r="U402" s="24"/>
      <c r="V402" s="24"/>
      <c r="W402" s="24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4"/>
      <c r="T403" s="24"/>
      <c r="U403" s="24"/>
      <c r="V403" s="24"/>
      <c r="W403" s="24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4"/>
      <c r="T404" s="24"/>
      <c r="U404" s="24"/>
      <c r="V404" s="24"/>
      <c r="W404" s="24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4"/>
      <c r="T405" s="24"/>
      <c r="U405" s="24"/>
      <c r="V405" s="24"/>
      <c r="W405" s="24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4"/>
      <c r="T406" s="24"/>
      <c r="U406" s="24"/>
      <c r="V406" s="24"/>
      <c r="W406" s="24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4"/>
      <c r="T407" s="24"/>
      <c r="U407" s="24"/>
      <c r="V407" s="24"/>
      <c r="W407" s="24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4"/>
      <c r="T408" s="24"/>
      <c r="U408" s="24"/>
      <c r="V408" s="24"/>
      <c r="W408" s="24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4"/>
      <c r="T409" s="24"/>
      <c r="U409" s="24"/>
      <c r="V409" s="24"/>
      <c r="W409" s="24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4"/>
      <c r="T410" s="24"/>
      <c r="U410" s="24"/>
      <c r="V410" s="24"/>
      <c r="W410" s="24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4"/>
      <c r="T411" s="24"/>
      <c r="U411" s="24"/>
      <c r="V411" s="24"/>
      <c r="W411" s="24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4"/>
      <c r="T412" s="24"/>
      <c r="U412" s="24"/>
      <c r="V412" s="24"/>
      <c r="W412" s="24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4"/>
      <c r="T413" s="24"/>
      <c r="U413" s="24"/>
      <c r="V413" s="24"/>
      <c r="W413" s="24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4"/>
      <c r="T414" s="24"/>
      <c r="U414" s="24"/>
      <c r="V414" s="24"/>
      <c r="W414" s="24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4"/>
      <c r="T415" s="24"/>
      <c r="U415" s="24"/>
      <c r="V415" s="24"/>
      <c r="W415" s="24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4"/>
      <c r="T416" s="24"/>
      <c r="U416" s="24"/>
      <c r="V416" s="24"/>
      <c r="W416" s="24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4"/>
      <c r="T417" s="24"/>
      <c r="U417" s="24"/>
      <c r="V417" s="24"/>
      <c r="W417" s="24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4"/>
      <c r="T418" s="24"/>
      <c r="U418" s="24"/>
      <c r="V418" s="24"/>
      <c r="W418" s="24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4"/>
      <c r="T419" s="24"/>
      <c r="U419" s="24"/>
      <c r="V419" s="24"/>
      <c r="W419" s="24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4"/>
      <c r="T420" s="24"/>
      <c r="U420" s="24"/>
      <c r="V420" s="24"/>
      <c r="W420" s="24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4"/>
      <c r="T421" s="24"/>
      <c r="U421" s="24"/>
      <c r="V421" s="24"/>
      <c r="W421" s="24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4"/>
      <c r="T422" s="24"/>
      <c r="U422" s="24"/>
      <c r="V422" s="24"/>
      <c r="W422" s="24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4"/>
      <c r="T423" s="24"/>
      <c r="U423" s="24"/>
      <c r="V423" s="24"/>
      <c r="W423" s="24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4"/>
      <c r="T424" s="24"/>
      <c r="U424" s="24"/>
      <c r="V424" s="24"/>
      <c r="W424" s="24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4"/>
      <c r="T425" s="24"/>
      <c r="U425" s="24"/>
      <c r="V425" s="24"/>
      <c r="W425" s="24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4"/>
      <c r="T426" s="24"/>
      <c r="U426" s="24"/>
      <c r="V426" s="24"/>
      <c r="W426" s="24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4"/>
      <c r="T427" s="24"/>
      <c r="U427" s="24"/>
      <c r="V427" s="24"/>
      <c r="W427" s="24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4"/>
      <c r="T428" s="24"/>
      <c r="U428" s="24"/>
      <c r="V428" s="24"/>
      <c r="W428" s="24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4"/>
      <c r="T429" s="24"/>
      <c r="U429" s="24"/>
      <c r="V429" s="24"/>
      <c r="W429" s="24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4"/>
      <c r="T430" s="24"/>
      <c r="U430" s="24"/>
      <c r="V430" s="24"/>
      <c r="W430" s="24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4"/>
      <c r="T431" s="24"/>
      <c r="U431" s="24"/>
      <c r="V431" s="24"/>
      <c r="W431" s="24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4"/>
      <c r="T432" s="24"/>
      <c r="U432" s="24"/>
      <c r="V432" s="24"/>
      <c r="W432" s="24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4"/>
      <c r="T433" s="24"/>
      <c r="U433" s="24"/>
      <c r="V433" s="24"/>
      <c r="W433" s="24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4"/>
      <c r="T434" s="24"/>
      <c r="U434" s="24"/>
      <c r="V434" s="24"/>
      <c r="W434" s="24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4"/>
      <c r="T435" s="24"/>
      <c r="U435" s="24"/>
      <c r="V435" s="24"/>
      <c r="W435" s="24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4"/>
      <c r="T436" s="24"/>
      <c r="U436" s="24"/>
      <c r="V436" s="24"/>
      <c r="W436" s="24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4"/>
      <c r="T437" s="24"/>
      <c r="U437" s="24"/>
      <c r="V437" s="24"/>
      <c r="W437" s="24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4"/>
      <c r="T438" s="24"/>
      <c r="U438" s="24"/>
      <c r="V438" s="24"/>
      <c r="W438" s="24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4"/>
      <c r="T439" s="24"/>
      <c r="U439" s="24"/>
      <c r="V439" s="24"/>
      <c r="W439" s="24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4"/>
      <c r="T440" s="24"/>
      <c r="U440" s="24"/>
      <c r="V440" s="24"/>
      <c r="W440" s="24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4"/>
      <c r="T441" s="24"/>
      <c r="U441" s="24"/>
      <c r="V441" s="24"/>
      <c r="W441" s="24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4"/>
      <c r="T442" s="24"/>
      <c r="U442" s="24"/>
      <c r="V442" s="24"/>
      <c r="W442" s="24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4"/>
      <c r="T443" s="24"/>
      <c r="U443" s="24"/>
      <c r="V443" s="24"/>
      <c r="W443" s="24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4"/>
      <c r="T444" s="24"/>
      <c r="U444" s="24"/>
      <c r="V444" s="24"/>
      <c r="W444" s="24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4"/>
      <c r="T445" s="24"/>
      <c r="U445" s="24"/>
      <c r="V445" s="24"/>
      <c r="W445" s="24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4"/>
      <c r="T446" s="24"/>
      <c r="U446" s="24"/>
      <c r="V446" s="24"/>
      <c r="W446" s="24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4"/>
      <c r="T447" s="24"/>
      <c r="U447" s="24"/>
      <c r="V447" s="24"/>
      <c r="W447" s="24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4"/>
      <c r="T448" s="24"/>
      <c r="U448" s="24"/>
      <c r="V448" s="24"/>
      <c r="W448" s="24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4"/>
      <c r="T449" s="24"/>
      <c r="U449" s="24"/>
      <c r="V449" s="24"/>
      <c r="W449" s="24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4"/>
      <c r="T450" s="24"/>
      <c r="U450" s="24"/>
      <c r="V450" s="24"/>
      <c r="W450" s="24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4"/>
      <c r="T451" s="24"/>
      <c r="U451" s="24"/>
      <c r="V451" s="24"/>
      <c r="W451" s="24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4"/>
      <c r="T452" s="24"/>
      <c r="U452" s="24"/>
      <c r="V452" s="24"/>
      <c r="W452" s="24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4"/>
      <c r="T453" s="24"/>
      <c r="U453" s="24"/>
      <c r="V453" s="24"/>
      <c r="W453" s="24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4"/>
      <c r="T454" s="24"/>
      <c r="U454" s="24"/>
      <c r="V454" s="24"/>
      <c r="W454" s="24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4"/>
      <c r="T455" s="24"/>
      <c r="U455" s="24"/>
      <c r="V455" s="24"/>
      <c r="W455" s="24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4"/>
      <c r="T456" s="24"/>
      <c r="U456" s="24"/>
      <c r="V456" s="24"/>
      <c r="W456" s="24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4"/>
      <c r="T457" s="24"/>
      <c r="U457" s="24"/>
      <c r="V457" s="24"/>
      <c r="W457" s="24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4"/>
      <c r="T458" s="24"/>
      <c r="U458" s="24"/>
      <c r="V458" s="24"/>
      <c r="W458" s="24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4"/>
      <c r="T459" s="24"/>
      <c r="U459" s="24"/>
      <c r="V459" s="24"/>
      <c r="W459" s="24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4"/>
      <c r="T460" s="24"/>
      <c r="U460" s="24"/>
      <c r="V460" s="24"/>
      <c r="W460" s="24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4"/>
      <c r="T461" s="24"/>
      <c r="U461" s="24"/>
      <c r="V461" s="24"/>
      <c r="W461" s="24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4"/>
      <c r="T462" s="24"/>
      <c r="U462" s="24"/>
      <c r="V462" s="24"/>
      <c r="W462" s="24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4"/>
      <c r="T463" s="24"/>
      <c r="U463" s="24"/>
      <c r="V463" s="24"/>
      <c r="W463" s="24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4"/>
      <c r="T464" s="24"/>
      <c r="U464" s="24"/>
      <c r="V464" s="24"/>
      <c r="W464" s="24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4"/>
      <c r="T465" s="24"/>
      <c r="U465" s="24"/>
      <c r="V465" s="24"/>
      <c r="W465" s="24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4"/>
      <c r="T466" s="24"/>
      <c r="U466" s="24"/>
      <c r="V466" s="24"/>
      <c r="W466" s="24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4"/>
      <c r="T467" s="24"/>
      <c r="U467" s="24"/>
      <c r="V467" s="24"/>
      <c r="W467" s="24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4"/>
      <c r="T468" s="24"/>
      <c r="U468" s="24"/>
      <c r="V468" s="24"/>
      <c r="W468" s="24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4"/>
      <c r="T469" s="24"/>
      <c r="U469" s="24"/>
      <c r="V469" s="24"/>
      <c r="W469" s="24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4"/>
      <c r="T470" s="24"/>
      <c r="U470" s="24"/>
      <c r="V470" s="24"/>
      <c r="W470" s="24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4"/>
      <c r="T471" s="24"/>
      <c r="U471" s="24"/>
      <c r="V471" s="24"/>
      <c r="W471" s="24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4"/>
      <c r="T472" s="24"/>
      <c r="U472" s="24"/>
      <c r="V472" s="24"/>
      <c r="W472" s="24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4"/>
      <c r="T473" s="24"/>
      <c r="U473" s="24"/>
      <c r="V473" s="24"/>
      <c r="W473" s="24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4"/>
      <c r="T474" s="24"/>
      <c r="U474" s="24"/>
      <c r="V474" s="24"/>
      <c r="W474" s="24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4"/>
      <c r="T475" s="24"/>
      <c r="U475" s="24"/>
      <c r="V475" s="24"/>
      <c r="W475" s="24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4"/>
      <c r="T476" s="24"/>
      <c r="U476" s="24"/>
      <c r="V476" s="24"/>
      <c r="W476" s="24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4"/>
      <c r="T477" s="24"/>
      <c r="U477" s="24"/>
      <c r="V477" s="24"/>
      <c r="W477" s="24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4"/>
      <c r="T478" s="24"/>
      <c r="U478" s="24"/>
      <c r="V478" s="24"/>
      <c r="W478" s="24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4"/>
      <c r="T479" s="24"/>
      <c r="U479" s="24"/>
      <c r="V479" s="24"/>
      <c r="W479" s="24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4"/>
      <c r="T480" s="24"/>
      <c r="U480" s="24"/>
      <c r="V480" s="24"/>
      <c r="W480" s="24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4"/>
      <c r="T481" s="24"/>
      <c r="U481" s="24"/>
      <c r="V481" s="24"/>
      <c r="W481" s="24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4"/>
      <c r="T482" s="24"/>
      <c r="U482" s="24"/>
      <c r="V482" s="24"/>
      <c r="W482" s="24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4"/>
      <c r="T483" s="24"/>
      <c r="U483" s="24"/>
      <c r="V483" s="24"/>
      <c r="W483" s="24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4"/>
      <c r="T484" s="24"/>
      <c r="U484" s="24"/>
      <c r="V484" s="24"/>
      <c r="W484" s="24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4"/>
      <c r="T485" s="24"/>
      <c r="U485" s="24"/>
      <c r="V485" s="24"/>
      <c r="W485" s="24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4"/>
      <c r="T486" s="24"/>
      <c r="U486" s="24"/>
      <c r="V486" s="24"/>
      <c r="W486" s="24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4"/>
      <c r="T487" s="24"/>
      <c r="U487" s="24"/>
      <c r="V487" s="24"/>
      <c r="W487" s="24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4"/>
      <c r="T488" s="24"/>
      <c r="U488" s="24"/>
      <c r="V488" s="24"/>
      <c r="W488" s="24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4"/>
      <c r="T489" s="24"/>
      <c r="U489" s="24"/>
      <c r="V489" s="24"/>
      <c r="W489" s="24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4"/>
      <c r="T490" s="24"/>
      <c r="U490" s="24"/>
      <c r="V490" s="24"/>
      <c r="W490" s="24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4"/>
      <c r="T491" s="24"/>
      <c r="U491" s="24"/>
      <c r="V491" s="24"/>
      <c r="W491" s="24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4"/>
      <c r="T492" s="24"/>
      <c r="U492" s="24"/>
      <c r="V492" s="24"/>
      <c r="W492" s="24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4"/>
      <c r="T493" s="24"/>
      <c r="U493" s="24"/>
      <c r="V493" s="24"/>
      <c r="W493" s="24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4"/>
      <c r="T494" s="24"/>
      <c r="U494" s="24"/>
      <c r="V494" s="24"/>
      <c r="W494" s="24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4"/>
      <c r="T495" s="24"/>
      <c r="U495" s="24"/>
      <c r="V495" s="24"/>
      <c r="W495" s="24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4"/>
      <c r="T496" s="24"/>
      <c r="U496" s="24"/>
      <c r="V496" s="24"/>
      <c r="W496" s="24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4"/>
      <c r="T497" s="24"/>
      <c r="U497" s="24"/>
      <c r="V497" s="24"/>
      <c r="W497" s="24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4"/>
      <c r="T498" s="24"/>
      <c r="U498" s="24"/>
      <c r="V498" s="24"/>
      <c r="W498" s="24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4"/>
      <c r="T499" s="24"/>
      <c r="U499" s="24"/>
      <c r="V499" s="24"/>
      <c r="W499" s="24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4"/>
      <c r="T500" s="24"/>
      <c r="U500" s="24"/>
      <c r="V500" s="24"/>
      <c r="W500" s="24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4"/>
      <c r="T501" s="24"/>
      <c r="U501" s="24"/>
      <c r="V501" s="24"/>
      <c r="W501" s="24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4"/>
      <c r="T502" s="24"/>
      <c r="U502" s="24"/>
      <c r="V502" s="24"/>
      <c r="W502" s="24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4"/>
      <c r="T503" s="24"/>
      <c r="U503" s="24"/>
      <c r="V503" s="24"/>
      <c r="W503" s="24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4"/>
      <c r="T504" s="24"/>
      <c r="U504" s="24"/>
      <c r="V504" s="24"/>
      <c r="W504" s="24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4"/>
      <c r="T505" s="24"/>
      <c r="U505" s="24"/>
      <c r="V505" s="24"/>
      <c r="W505" s="24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4"/>
      <c r="T506" s="24"/>
      <c r="U506" s="24"/>
      <c r="V506" s="24"/>
      <c r="W506" s="24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4"/>
      <c r="T507" s="24"/>
      <c r="U507" s="24"/>
      <c r="V507" s="24"/>
      <c r="W507" s="24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4"/>
      <c r="T508" s="24"/>
      <c r="U508" s="24"/>
      <c r="V508" s="24"/>
      <c r="W508" s="24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4"/>
      <c r="T509" s="24"/>
      <c r="U509" s="24"/>
      <c r="V509" s="24"/>
      <c r="W509" s="24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4"/>
      <c r="T510" s="24"/>
      <c r="U510" s="24"/>
      <c r="V510" s="24"/>
      <c r="W510" s="24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4"/>
      <c r="T511" s="24"/>
      <c r="U511" s="24"/>
      <c r="V511" s="24"/>
      <c r="W511" s="24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4"/>
      <c r="T512" s="24"/>
      <c r="U512" s="24"/>
      <c r="V512" s="24"/>
      <c r="W512" s="24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4"/>
      <c r="T513" s="24"/>
      <c r="U513" s="24"/>
      <c r="V513" s="24"/>
      <c r="W513" s="24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4"/>
      <c r="T514" s="24"/>
      <c r="U514" s="24"/>
      <c r="V514" s="24"/>
      <c r="W514" s="24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4"/>
      <c r="T515" s="24"/>
      <c r="U515" s="24"/>
      <c r="V515" s="24"/>
      <c r="W515" s="24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4"/>
      <c r="T516" s="24"/>
      <c r="U516" s="24"/>
      <c r="V516" s="24"/>
      <c r="W516" s="24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4"/>
      <c r="T517" s="24"/>
      <c r="U517" s="24"/>
      <c r="V517" s="24"/>
      <c r="W517" s="24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4"/>
      <c r="T518" s="24"/>
      <c r="U518" s="24"/>
      <c r="V518" s="24"/>
      <c r="W518" s="24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4"/>
      <c r="T519" s="24"/>
      <c r="U519" s="24"/>
      <c r="V519" s="24"/>
      <c r="W519" s="24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4"/>
      <c r="T520" s="24"/>
      <c r="U520" s="24"/>
      <c r="V520" s="24"/>
      <c r="W520" s="24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4"/>
      <c r="T521" s="24"/>
      <c r="U521" s="24"/>
      <c r="V521" s="24"/>
      <c r="W521" s="24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4"/>
      <c r="T522" s="24"/>
      <c r="U522" s="24"/>
      <c r="V522" s="24"/>
      <c r="W522" s="24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4"/>
      <c r="T523" s="24"/>
      <c r="U523" s="24"/>
      <c r="V523" s="24"/>
      <c r="W523" s="24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4"/>
      <c r="T524" s="24"/>
      <c r="U524" s="24"/>
      <c r="V524" s="24"/>
      <c r="W524" s="24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4"/>
      <c r="T525" s="24"/>
      <c r="U525" s="24"/>
      <c r="V525" s="24"/>
      <c r="W525" s="24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4"/>
      <c r="T526" s="24"/>
      <c r="U526" s="24"/>
      <c r="V526" s="24"/>
      <c r="W526" s="24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4"/>
      <c r="T527" s="24"/>
      <c r="U527" s="24"/>
      <c r="V527" s="24"/>
      <c r="W527" s="24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4"/>
      <c r="T528" s="24"/>
      <c r="U528" s="24"/>
      <c r="V528" s="24"/>
      <c r="W528" s="24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4"/>
      <c r="T529" s="24"/>
      <c r="U529" s="24"/>
      <c r="V529" s="24"/>
      <c r="W529" s="24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4"/>
      <c r="T530" s="24"/>
      <c r="U530" s="24"/>
      <c r="V530" s="24"/>
      <c r="W530" s="24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4"/>
      <c r="T531" s="24"/>
      <c r="U531" s="24"/>
      <c r="V531" s="24"/>
      <c r="W531" s="24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4"/>
      <c r="T532" s="24"/>
      <c r="U532" s="24"/>
      <c r="V532" s="24"/>
      <c r="W532" s="24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4"/>
      <c r="T533" s="24"/>
      <c r="U533" s="24"/>
      <c r="V533" s="24"/>
      <c r="W533" s="24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4"/>
      <c r="T534" s="24"/>
      <c r="U534" s="24"/>
      <c r="V534" s="24"/>
      <c r="W534" s="24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4"/>
      <c r="T535" s="24"/>
      <c r="U535" s="24"/>
      <c r="V535" s="24"/>
      <c r="W535" s="24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4"/>
      <c r="T536" s="24"/>
      <c r="U536" s="24"/>
      <c r="V536" s="24"/>
      <c r="W536" s="24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4"/>
      <c r="T537" s="24"/>
      <c r="U537" s="24"/>
      <c r="V537" s="24"/>
      <c r="W537" s="24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4"/>
      <c r="T538" s="24"/>
      <c r="U538" s="24"/>
      <c r="V538" s="24"/>
      <c r="W538" s="24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4"/>
      <c r="T539" s="24"/>
      <c r="U539" s="24"/>
      <c r="V539" s="24"/>
      <c r="W539" s="24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4"/>
      <c r="T540" s="24"/>
      <c r="U540" s="24"/>
      <c r="V540" s="24"/>
      <c r="W540" s="24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4"/>
      <c r="T541" s="24"/>
      <c r="U541" s="24"/>
      <c r="V541" s="24"/>
      <c r="W541" s="24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4"/>
      <c r="T542" s="24"/>
      <c r="U542" s="24"/>
      <c r="V542" s="24"/>
      <c r="W542" s="24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4"/>
      <c r="T543" s="24"/>
      <c r="U543" s="24"/>
      <c r="V543" s="24"/>
      <c r="W543" s="24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4"/>
      <c r="T544" s="24"/>
      <c r="U544" s="24"/>
      <c r="V544" s="24"/>
      <c r="W544" s="24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4"/>
      <c r="T545" s="24"/>
      <c r="U545" s="24"/>
      <c r="V545" s="24"/>
      <c r="W545" s="24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4"/>
      <c r="T546" s="24"/>
      <c r="U546" s="24"/>
      <c r="V546" s="24"/>
      <c r="W546" s="24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4"/>
      <c r="T547" s="24"/>
      <c r="U547" s="24"/>
      <c r="V547" s="24"/>
      <c r="W547" s="24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4"/>
      <c r="T548" s="24"/>
      <c r="U548" s="24"/>
      <c r="V548" s="24"/>
      <c r="W548" s="24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4"/>
      <c r="T549" s="24"/>
      <c r="U549" s="24"/>
      <c r="V549" s="24"/>
      <c r="W549" s="24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4"/>
      <c r="T550" s="24"/>
      <c r="U550" s="24"/>
      <c r="V550" s="24"/>
      <c r="W550" s="24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4"/>
      <c r="T551" s="24"/>
      <c r="U551" s="24"/>
      <c r="V551" s="24"/>
      <c r="W551" s="24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4"/>
      <c r="T552" s="24"/>
      <c r="U552" s="24"/>
      <c r="V552" s="24"/>
      <c r="W552" s="24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4"/>
      <c r="T553" s="24"/>
      <c r="U553" s="24"/>
      <c r="V553" s="24"/>
      <c r="W553" s="24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4"/>
      <c r="T554" s="24"/>
      <c r="U554" s="24"/>
      <c r="V554" s="24"/>
      <c r="W554" s="24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4"/>
      <c r="T555" s="24"/>
      <c r="U555" s="24"/>
      <c r="V555" s="24"/>
      <c r="W555" s="24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4"/>
      <c r="T556" s="24"/>
      <c r="U556" s="24"/>
      <c r="V556" s="24"/>
      <c r="W556" s="24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4"/>
      <c r="T557" s="24"/>
      <c r="U557" s="24"/>
      <c r="V557" s="24"/>
      <c r="W557" s="24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4"/>
      <c r="T558" s="24"/>
      <c r="U558" s="24"/>
      <c r="V558" s="24"/>
      <c r="W558" s="24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4"/>
      <c r="T559" s="24"/>
      <c r="U559" s="24"/>
      <c r="V559" s="24"/>
      <c r="W559" s="24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4"/>
      <c r="T560" s="24"/>
      <c r="U560" s="24"/>
      <c r="V560" s="24"/>
      <c r="W560" s="24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4"/>
      <c r="T561" s="24"/>
      <c r="U561" s="24"/>
      <c r="V561" s="24"/>
      <c r="W561" s="24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4"/>
      <c r="T563" s="24"/>
      <c r="U563" s="24"/>
      <c r="V563" s="24"/>
      <c r="W563" s="24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4"/>
      <c r="T564" s="24"/>
      <c r="U564" s="24"/>
      <c r="V564" s="24"/>
      <c r="W564" s="24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4"/>
      <c r="T565" s="24"/>
      <c r="U565" s="24"/>
      <c r="V565" s="24"/>
      <c r="W565" s="24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4"/>
      <c r="T566" s="24"/>
      <c r="U566" s="24"/>
      <c r="V566" s="24"/>
      <c r="W566" s="24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4"/>
      <c r="T567" s="24"/>
      <c r="U567" s="24"/>
      <c r="V567" s="24"/>
      <c r="W567" s="24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4"/>
      <c r="T568" s="24"/>
      <c r="U568" s="24"/>
      <c r="V568" s="24"/>
      <c r="W568" s="24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4"/>
      <c r="T569" s="24"/>
      <c r="U569" s="24"/>
      <c r="V569" s="24"/>
      <c r="W569" s="24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4"/>
      <c r="T570" s="24"/>
      <c r="U570" s="24"/>
      <c r="V570" s="24"/>
      <c r="W570" s="24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4"/>
      <c r="T571" s="24"/>
      <c r="U571" s="24"/>
      <c r="V571" s="24"/>
      <c r="W571" s="24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4"/>
      <c r="T572" s="24"/>
      <c r="U572" s="24"/>
      <c r="V572" s="24"/>
      <c r="W572" s="24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4"/>
      <c r="T573" s="24"/>
      <c r="U573" s="24"/>
      <c r="V573" s="24"/>
      <c r="W573" s="24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4"/>
      <c r="T574" s="24"/>
      <c r="U574" s="24"/>
      <c r="V574" s="24"/>
      <c r="W574" s="24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4"/>
      <c r="T575" s="24"/>
      <c r="U575" s="24"/>
      <c r="V575" s="24"/>
      <c r="W575" s="24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4"/>
      <c r="T576" s="24"/>
      <c r="U576" s="24"/>
      <c r="V576" s="24"/>
      <c r="W576" s="24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4"/>
      <c r="T577" s="24"/>
      <c r="U577" s="24"/>
      <c r="V577" s="24"/>
      <c r="W577" s="24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4"/>
      <c r="T578" s="24"/>
      <c r="U578" s="24"/>
      <c r="V578" s="24"/>
      <c r="W578" s="24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4"/>
      <c r="T579" s="24"/>
      <c r="U579" s="24"/>
      <c r="V579" s="24"/>
      <c r="W579" s="24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4"/>
      <c r="T580" s="24"/>
      <c r="U580" s="24"/>
      <c r="V580" s="24"/>
      <c r="W580" s="24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4"/>
      <c r="T581" s="24"/>
      <c r="U581" s="24"/>
      <c r="V581" s="24"/>
      <c r="W581" s="24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4"/>
      <c r="T582" s="24"/>
      <c r="U582" s="24"/>
      <c r="V582" s="24"/>
      <c r="W582" s="24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4"/>
      <c r="T583" s="24"/>
      <c r="U583" s="24"/>
      <c r="V583" s="24"/>
      <c r="W583" s="24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4"/>
      <c r="T584" s="24"/>
      <c r="U584" s="24"/>
      <c r="V584" s="24"/>
      <c r="W584" s="24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4"/>
      <c r="T585" s="24"/>
      <c r="U585" s="24"/>
      <c r="V585" s="24"/>
      <c r="W585" s="24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4"/>
      <c r="T586" s="24"/>
      <c r="U586" s="24"/>
      <c r="V586" s="24"/>
      <c r="W586" s="24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4"/>
      <c r="T587" s="24"/>
      <c r="U587" s="24"/>
      <c r="V587" s="24"/>
      <c r="W587" s="24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4"/>
      <c r="T588" s="24"/>
      <c r="U588" s="24"/>
      <c r="V588" s="24"/>
      <c r="W588" s="24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4"/>
      <c r="T589" s="24"/>
      <c r="U589" s="24"/>
      <c r="V589" s="24"/>
      <c r="W589" s="24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4"/>
      <c r="T590" s="24"/>
      <c r="U590" s="24"/>
      <c r="V590" s="24"/>
      <c r="W590" s="24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4"/>
      <c r="T591" s="24"/>
      <c r="U591" s="24"/>
      <c r="V591" s="24"/>
      <c r="W591" s="24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4"/>
      <c r="T592" s="24"/>
      <c r="U592" s="24"/>
      <c r="V592" s="24"/>
      <c r="W592" s="24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4"/>
      <c r="T593" s="24"/>
      <c r="U593" s="24"/>
      <c r="V593" s="24"/>
      <c r="W593" s="24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4"/>
      <c r="T594" s="24"/>
      <c r="U594" s="24"/>
      <c r="V594" s="24"/>
      <c r="W594" s="24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4"/>
      <c r="T595" s="24"/>
      <c r="U595" s="24"/>
      <c r="V595" s="24"/>
      <c r="W595" s="24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4"/>
      <c r="T596" s="24"/>
      <c r="U596" s="24"/>
      <c r="V596" s="24"/>
      <c r="W596" s="24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4"/>
      <c r="T597" s="24"/>
      <c r="U597" s="24"/>
      <c r="V597" s="24"/>
      <c r="W597" s="24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4"/>
      <c r="T598" s="24"/>
      <c r="U598" s="24"/>
      <c r="V598" s="24"/>
      <c r="W598" s="24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4"/>
      <c r="T599" s="24"/>
      <c r="U599" s="24"/>
      <c r="V599" s="24"/>
      <c r="W599" s="24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4"/>
      <c r="T600" s="24"/>
      <c r="U600" s="24"/>
      <c r="V600" s="24"/>
      <c r="W600" s="24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4"/>
      <c r="T601" s="24"/>
      <c r="U601" s="24"/>
      <c r="V601" s="24"/>
      <c r="W601" s="24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4"/>
      <c r="T602" s="24"/>
      <c r="U602" s="24"/>
      <c r="V602" s="24"/>
      <c r="W602" s="24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4"/>
      <c r="T603" s="24"/>
      <c r="U603" s="24"/>
      <c r="V603" s="24"/>
      <c r="W603" s="24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4"/>
      <c r="T604" s="24"/>
      <c r="U604" s="24"/>
      <c r="V604" s="24"/>
      <c r="W604" s="24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4"/>
      <c r="T605" s="24"/>
      <c r="U605" s="24"/>
      <c r="V605" s="24"/>
      <c r="W605" s="24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4"/>
      <c r="T606" s="24"/>
      <c r="U606" s="24"/>
      <c r="V606" s="24"/>
      <c r="W606" s="24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4"/>
      <c r="T607" s="24"/>
      <c r="U607" s="24"/>
      <c r="V607" s="24"/>
      <c r="W607" s="24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4"/>
      <c r="T608" s="24"/>
      <c r="U608" s="24"/>
      <c r="V608" s="24"/>
      <c r="W608" s="24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4"/>
      <c r="T609" s="24"/>
      <c r="U609" s="24"/>
      <c r="V609" s="24"/>
      <c r="W609" s="24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4"/>
      <c r="T610" s="24"/>
      <c r="U610" s="24"/>
      <c r="V610" s="24"/>
      <c r="W610" s="24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4"/>
      <c r="T611" s="24"/>
      <c r="U611" s="24"/>
      <c r="V611" s="24"/>
      <c r="W611" s="24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4"/>
      <c r="T612" s="24"/>
      <c r="U612" s="24"/>
      <c r="V612" s="24"/>
      <c r="W612" s="24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4"/>
      <c r="T613" s="24"/>
      <c r="U613" s="24"/>
      <c r="V613" s="24"/>
      <c r="W613" s="24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4"/>
      <c r="T614" s="24"/>
      <c r="U614" s="24"/>
      <c r="V614" s="24"/>
      <c r="W614" s="24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4"/>
      <c r="T615" s="24"/>
      <c r="U615" s="24"/>
      <c r="V615" s="24"/>
      <c r="W615" s="24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4"/>
      <c r="T616" s="24"/>
      <c r="U616" s="24"/>
      <c r="V616" s="24"/>
      <c r="W616" s="24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4"/>
      <c r="T617" s="24"/>
      <c r="U617" s="24"/>
      <c r="V617" s="24"/>
      <c r="W617" s="24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4"/>
      <c r="T618" s="24"/>
      <c r="U618" s="24"/>
      <c r="V618" s="24"/>
      <c r="W618" s="24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4"/>
      <c r="T619" s="24"/>
      <c r="U619" s="24"/>
      <c r="V619" s="24"/>
      <c r="W619" s="24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4"/>
      <c r="T620" s="24"/>
      <c r="U620" s="24"/>
      <c r="V620" s="24"/>
      <c r="W620" s="24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4"/>
      <c r="T621" s="24"/>
      <c r="U621" s="24"/>
      <c r="V621" s="24"/>
      <c r="W621" s="24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4"/>
      <c r="T622" s="24"/>
      <c r="U622" s="24"/>
      <c r="V622" s="24"/>
      <c r="W622" s="24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4"/>
      <c r="T623" s="24"/>
      <c r="U623" s="24"/>
      <c r="V623" s="24"/>
      <c r="W623" s="24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4"/>
      <c r="T624" s="24"/>
      <c r="U624" s="24"/>
      <c r="V624" s="24"/>
      <c r="W624" s="24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4"/>
      <c r="T625" s="24"/>
      <c r="U625" s="24"/>
      <c r="V625" s="24"/>
      <c r="W625" s="24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4"/>
      <c r="T626" s="24"/>
      <c r="U626" s="24"/>
      <c r="V626" s="24"/>
      <c r="W626" s="24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4"/>
      <c r="T627" s="24"/>
      <c r="U627" s="24"/>
      <c r="V627" s="24"/>
      <c r="W627" s="24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4"/>
      <c r="T628" s="24"/>
      <c r="U628" s="24"/>
      <c r="V628" s="24"/>
      <c r="W628" s="24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4"/>
      <c r="T629" s="24"/>
      <c r="U629" s="24"/>
      <c r="V629" s="24"/>
      <c r="W629" s="24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4"/>
      <c r="T630" s="24"/>
      <c r="U630" s="24"/>
      <c r="V630" s="24"/>
      <c r="W630" s="24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4"/>
      <c r="T631" s="24"/>
      <c r="U631" s="24"/>
      <c r="V631" s="24"/>
      <c r="W631" s="24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4"/>
      <c r="T632" s="24"/>
      <c r="U632" s="24"/>
      <c r="V632" s="24"/>
      <c r="W632" s="24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4"/>
      <c r="T633" s="24"/>
      <c r="U633" s="24"/>
      <c r="V633" s="24"/>
      <c r="W633" s="24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4"/>
      <c r="T634" s="24"/>
      <c r="U634" s="24"/>
      <c r="V634" s="24"/>
      <c r="W634" s="24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4"/>
      <c r="T635" s="24"/>
      <c r="U635" s="24"/>
      <c r="V635" s="24"/>
      <c r="W635" s="24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4"/>
      <c r="T636" s="24"/>
      <c r="U636" s="24"/>
      <c r="V636" s="24"/>
      <c r="W636" s="24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4"/>
      <c r="T637" s="24"/>
      <c r="U637" s="24"/>
      <c r="V637" s="24"/>
      <c r="W637" s="24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4"/>
      <c r="T638" s="24"/>
      <c r="U638" s="24"/>
      <c r="V638" s="24"/>
      <c r="W638" s="24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4"/>
      <c r="T639" s="24"/>
      <c r="U639" s="24"/>
      <c r="V639" s="24"/>
      <c r="W639" s="24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4"/>
      <c r="T640" s="24"/>
      <c r="U640" s="24"/>
      <c r="V640" s="24"/>
      <c r="W640" s="24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4"/>
      <c r="T641" s="24"/>
      <c r="U641" s="24"/>
      <c r="V641" s="24"/>
      <c r="W641" s="24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4"/>
      <c r="T642" s="24"/>
      <c r="U642" s="24"/>
      <c r="V642" s="24"/>
      <c r="W642" s="24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4"/>
      <c r="T643" s="24"/>
      <c r="U643" s="24"/>
      <c r="V643" s="24"/>
      <c r="W643" s="24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4"/>
      <c r="T644" s="24"/>
      <c r="U644" s="24"/>
      <c r="V644" s="24"/>
      <c r="W644" s="24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4"/>
      <c r="T645" s="24"/>
      <c r="U645" s="24"/>
      <c r="V645" s="24"/>
      <c r="W645" s="24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4"/>
      <c r="T646" s="24"/>
      <c r="U646" s="24"/>
      <c r="V646" s="24"/>
      <c r="W646" s="24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4"/>
      <c r="T647" s="24"/>
      <c r="U647" s="24"/>
      <c r="V647" s="24"/>
      <c r="W647" s="24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4"/>
      <c r="T648" s="24"/>
      <c r="U648" s="24"/>
      <c r="V648" s="24"/>
      <c r="W648" s="24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4"/>
      <c r="T649" s="24"/>
      <c r="U649" s="24"/>
      <c r="V649" s="24"/>
      <c r="W649" s="24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4"/>
      <c r="T650" s="24"/>
      <c r="U650" s="24"/>
      <c r="V650" s="24"/>
      <c r="W650" s="24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4"/>
      <c r="T651" s="24"/>
      <c r="U651" s="24"/>
      <c r="V651" s="24"/>
      <c r="W651" s="24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2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  <c r="U1212" s="24"/>
      <c r="V1212" s="24"/>
    </row>
    <row r="1213" ht="20.25" spans="1:22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  <c r="U1213" s="24"/>
      <c r="V1213" s="24"/>
    </row>
    <row r="1214" ht="20.25" spans="1:22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  <c r="U1214" s="24"/>
      <c r="V1214" s="24"/>
    </row>
    <row r="1215" ht="20.25" spans="1:22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  <c r="U1215" s="24"/>
      <c r="V1215" s="24"/>
    </row>
    <row r="1216" ht="20.25" spans="1:22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  <c r="U1216" s="24"/>
      <c r="V1216" s="24"/>
    </row>
    <row r="1217" ht="20.25" spans="1:22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  <c r="U1217" s="24"/>
      <c r="V1217" s="24"/>
    </row>
    <row r="1218" ht="20.25" spans="1:22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  <c r="U1218" s="24"/>
      <c r="V1218" s="24"/>
    </row>
    <row r="1219" ht="20.25" spans="1:22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  <c r="U1219" s="24"/>
      <c r="V1219" s="24"/>
    </row>
    <row r="1220" ht="20.25" spans="1:22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  <c r="U1220" s="24"/>
      <c r="V1220" s="24"/>
    </row>
    <row r="1221" ht="20.25" spans="1:22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  <c r="U1221" s="24"/>
      <c r="V1221" s="24"/>
    </row>
    <row r="1222" ht="20.25" spans="1:2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  <c r="U1222" s="24"/>
      <c r="V1222" s="24"/>
    </row>
    <row r="1223" ht="20.25" spans="1:22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  <c r="U1223" s="24"/>
      <c r="V1223" s="24"/>
    </row>
    <row r="1224" ht="20.25" spans="1:22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  <c r="U1224" s="24"/>
      <c r="V1224" s="24"/>
    </row>
    <row r="1225" ht="20.25" spans="1:22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  <c r="U1225" s="24"/>
      <c r="V1225" s="24"/>
    </row>
    <row r="1226" ht="20.25" spans="1:22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  <c r="U1226" s="24"/>
      <c r="V1226" s="24"/>
    </row>
    <row r="1227" ht="20.25" spans="1:22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  <c r="U1227" s="24"/>
      <c r="V1227" s="24"/>
    </row>
    <row r="1228" ht="20.25" spans="1:22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  <c r="U1228" s="24"/>
      <c r="V1228" s="24"/>
    </row>
    <row r="1229" ht="20.25" spans="1:22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  <c r="U1229" s="24"/>
      <c r="V1229" s="24"/>
    </row>
    <row r="1230" ht="20.25" spans="1:22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  <c r="U1230" s="24"/>
      <c r="V1230" s="24"/>
    </row>
    <row r="1231" ht="20.25" spans="1:22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  <c r="U1231" s="24"/>
      <c r="V1231" s="24"/>
    </row>
    <row r="1232" ht="20.25" spans="1:22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  <c r="U1232" s="24"/>
      <c r="V1232" s="24"/>
    </row>
    <row r="1233" ht="20.25" spans="1:22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  <c r="U1233" s="24"/>
      <c r="V1233" s="24"/>
    </row>
    <row r="1234" ht="20.25" spans="1:22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  <c r="U1234" s="24"/>
      <c r="V1234" s="24"/>
    </row>
    <row r="1235" ht="20.25" spans="1:2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  <c r="U1235" s="24"/>
      <c r="V1235" s="24"/>
    </row>
    <row r="1236" ht="20.25" spans="1:22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  <c r="U1236" s="24"/>
      <c r="V1236" s="24"/>
    </row>
    <row r="1237" ht="20.25" spans="1:22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  <c r="U1237" s="24"/>
      <c r="V1237" s="24"/>
    </row>
    <row r="1238" ht="20.25" spans="1:22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  <c r="U1238" s="24"/>
      <c r="V1238" s="24"/>
    </row>
    <row r="1239" ht="20.25" spans="1:22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  <c r="U1239" s="24"/>
      <c r="V1239" s="24"/>
    </row>
    <row r="1240" ht="20.25" spans="1:22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  <c r="U1240" s="24"/>
      <c r="V1240" s="24"/>
    </row>
    <row r="1241" ht="20.25" spans="1:22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  <c r="U1241" s="24"/>
      <c r="V1241" s="24"/>
    </row>
    <row r="1242" ht="20.25" spans="1:22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  <c r="U1242" s="24"/>
      <c r="V1242" s="24"/>
    </row>
    <row r="1243" ht="20.25" spans="1:22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  <c r="U1243" s="24"/>
      <c r="V1243" s="24"/>
    </row>
    <row r="1244" ht="20.25" spans="1:22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  <c r="U1244" s="24"/>
      <c r="V1244" s="24"/>
    </row>
    <row r="1245" ht="20.25" spans="1:22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  <c r="U1245" s="24"/>
      <c r="V1245" s="24"/>
    </row>
    <row r="1246" ht="20.25" spans="1:22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  <c r="U1246" s="24"/>
      <c r="V1246" s="24"/>
    </row>
    <row r="1247" ht="20.25" spans="1:22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  <c r="U1247" s="24"/>
      <c r="V1247" s="24"/>
    </row>
    <row r="1248" ht="20.25" spans="1:22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  <c r="U1248" s="24"/>
      <c r="V1248" s="24"/>
    </row>
    <row r="1249" ht="20.25" spans="1:22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  <c r="U1249" s="24"/>
      <c r="V1249" s="24"/>
    </row>
    <row r="1250" ht="20.25" spans="1:22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  <c r="U1250" s="24"/>
      <c r="V1250" s="24"/>
    </row>
    <row r="1251" ht="20.25" spans="1:22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  <c r="U1251" s="24"/>
      <c r="V1251" s="24"/>
    </row>
    <row r="1252" ht="20.25" spans="1:22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  <c r="U1252" s="24"/>
      <c r="V1252" s="24"/>
    </row>
    <row r="1253" ht="20.25" spans="1:2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  <c r="U1253" s="24"/>
      <c r="V1253" s="24"/>
    </row>
    <row r="1254" ht="20.25" spans="1:22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  <c r="U1254" s="24"/>
      <c r="V1254" s="24"/>
    </row>
    <row r="1255" ht="20.25" spans="1:22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  <c r="U1255" s="24"/>
      <c r="V1255" s="24"/>
    </row>
    <row r="1256" ht="20.25" spans="1:22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  <c r="U1256" s="24"/>
      <c r="V1256" s="24"/>
    </row>
    <row r="1257" ht="20.25" spans="1:22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  <c r="U1257" s="24"/>
      <c r="V1257" s="24"/>
    </row>
    <row r="1258" ht="20.25" spans="1:22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  <c r="U1258" s="24"/>
      <c r="V1258" s="24"/>
    </row>
    <row r="1259" ht="20.25" spans="1:22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  <c r="U1259" s="24"/>
      <c r="V1259" s="24"/>
    </row>
    <row r="1260" ht="20.25" spans="1:22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  <c r="U1260" s="24"/>
      <c r="V1260" s="24"/>
    </row>
    <row r="1261" ht="20.25" spans="1:22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  <c r="U1261" s="24"/>
      <c r="V1261" s="24"/>
    </row>
    <row r="1262" ht="20.25" spans="1:22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  <c r="U1262" s="24"/>
      <c r="V1262" s="24"/>
    </row>
    <row r="1263" ht="20.25" spans="1:22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  <c r="U1263" s="24"/>
      <c r="V1263" s="24"/>
    </row>
    <row r="1264" ht="20.25" spans="1:22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  <c r="U1264" s="24"/>
      <c r="V1264" s="24"/>
    </row>
    <row r="1265" ht="20.25" spans="1:22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  <c r="U1265" s="24"/>
      <c r="V1265" s="24"/>
    </row>
    <row r="1266" ht="20.25" spans="1:22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  <c r="U1266" s="24"/>
      <c r="V1266" s="24"/>
    </row>
    <row r="1267" ht="20.25" spans="1:22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  <c r="U1267" s="24"/>
      <c r="V1267" s="24"/>
    </row>
    <row r="1268" ht="20.25" spans="1:22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  <c r="U1268" s="24"/>
      <c r="V1268" s="24"/>
    </row>
    <row r="1269" ht="20.25" spans="1:2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  <c r="U1269" s="24"/>
      <c r="V1269" s="24"/>
    </row>
    <row r="1270" ht="20.25" spans="1:22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  <c r="U1270" s="24"/>
      <c r="V1270" s="24"/>
    </row>
    <row r="1271" ht="20.25" spans="1:22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  <c r="U1271" s="24"/>
      <c r="V1271" s="24"/>
    </row>
    <row r="1272" ht="20.25" spans="1:22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  <c r="U1272" s="24"/>
      <c r="V1272" s="24"/>
    </row>
    <row r="1273" ht="20.25" spans="1:22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  <c r="U1273" s="24"/>
      <c r="V1273" s="24"/>
    </row>
    <row r="1274" ht="20.25" spans="1:22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  <c r="U1274" s="24"/>
      <c r="V1274" s="24"/>
    </row>
    <row r="1275" ht="20.25" spans="1:2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  <c r="U1275" s="24"/>
      <c r="V1275" s="24"/>
    </row>
    <row r="1276" ht="20.25" spans="1:22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  <c r="U1276" s="24"/>
      <c r="V1276" s="24"/>
    </row>
    <row r="1277" ht="20.25" spans="1:22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  <c r="U1277" s="24"/>
      <c r="V1277" s="24"/>
    </row>
    <row r="1278" ht="20.25" spans="1:22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  <c r="U1278" s="24"/>
      <c r="V1278" s="24"/>
    </row>
    <row r="1279" ht="20.25" spans="1:22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  <c r="U1279" s="24"/>
      <c r="V1279" s="24"/>
    </row>
    <row r="1280" ht="20.25" spans="1:22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  <c r="U1280" s="24"/>
      <c r="V1280" s="24"/>
    </row>
    <row r="1281" ht="20.25" spans="1:22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  <c r="U1281" s="24"/>
      <c r="V1281" s="24"/>
    </row>
    <row r="1282" ht="20.25" spans="1:22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  <c r="U1282" s="24"/>
      <c r="V1282" s="24"/>
    </row>
    <row r="1283" ht="20.25" spans="1:22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  <c r="U1283" s="24"/>
      <c r="V1283" s="24"/>
    </row>
    <row r="1284" ht="20.25" spans="1:22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  <c r="U1284" s="24"/>
      <c r="V1284" s="24"/>
    </row>
    <row r="1285" ht="20.25" spans="1:22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  <c r="U1285" s="24"/>
      <c r="V1285" s="24"/>
    </row>
    <row r="1286" ht="20.25" spans="1:22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  <c r="U1286" s="24"/>
      <c r="V1286" s="24"/>
    </row>
    <row r="1287" ht="20.25" spans="1:22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  <c r="U1287" s="24"/>
      <c r="V1287" s="24"/>
    </row>
    <row r="1288" ht="20.25" spans="1:22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  <c r="U1288" s="24"/>
      <c r="V1288" s="24"/>
    </row>
    <row r="1289" ht="20.25" spans="1:22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  <c r="U1289" s="24"/>
      <c r="V1289" s="24"/>
    </row>
    <row r="1290" ht="20.25" spans="1:22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  <c r="U1290" s="24"/>
      <c r="V1290" s="24"/>
    </row>
    <row r="1291" ht="20.25" spans="1:22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  <c r="U1291" s="24"/>
      <c r="V1291" s="24"/>
    </row>
    <row r="1292" ht="20.25" spans="1:2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  <c r="U1292" s="24"/>
      <c r="V1292" s="24"/>
    </row>
    <row r="1293" ht="20.25" spans="1:2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  <c r="U1293" s="24"/>
      <c r="V1293" s="24"/>
    </row>
    <row r="1294" ht="20.25" spans="1:2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  <c r="U1294" s="24"/>
      <c r="V1294" s="24"/>
    </row>
    <row r="1295" ht="20.25" spans="1:2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  <c r="U1295" s="24"/>
      <c r="V1295" s="24"/>
    </row>
    <row r="1296" ht="20.25" spans="1:22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  <c r="U1296" s="24"/>
      <c r="V1296" s="24"/>
    </row>
    <row r="1297" ht="20.25" spans="1:22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  <c r="U1297" s="24"/>
      <c r="V1297" s="24"/>
    </row>
    <row r="1298" ht="20.25" spans="1:22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  <c r="U1298" s="24"/>
      <c r="V1298" s="24"/>
    </row>
    <row r="1299" ht="20.25" spans="1:22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  <c r="U1299" s="24"/>
      <c r="V1299" s="24"/>
    </row>
    <row r="1300" ht="20.25" spans="1:22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  <c r="U1300" s="24"/>
      <c r="V1300" s="24"/>
    </row>
    <row r="1301" ht="20.25" spans="1:22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  <c r="U1301" s="24"/>
      <c r="V1301" s="24"/>
    </row>
    <row r="1302" ht="20.25" spans="1:22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  <c r="U1302" s="24"/>
      <c r="V1302" s="24"/>
    </row>
    <row r="1303" ht="20.25" spans="1:22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  <c r="U1303" s="24"/>
      <c r="V1303" s="24"/>
    </row>
    <row r="1304" ht="20.25" spans="1:22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  <c r="U1304" s="24"/>
      <c r="V1304" s="24"/>
    </row>
    <row r="1305" ht="20.25" spans="1:22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  <c r="U1305" s="24"/>
      <c r="V1305" s="24"/>
    </row>
    <row r="1306" ht="20.25" spans="1:22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  <c r="U1306" s="24"/>
      <c r="V1306" s="24"/>
    </row>
    <row r="1307" ht="20.25" spans="1:2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  <c r="U1307" s="24"/>
      <c r="V1307" s="24"/>
    </row>
    <row r="1308" ht="20.25" spans="1:22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  <c r="U1308" s="24"/>
      <c r="V1308" s="24"/>
    </row>
    <row r="1309" ht="20.25" spans="1:22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  <c r="U1309" s="24"/>
      <c r="V1309" s="24"/>
    </row>
    <row r="1310" ht="20.25" spans="1:22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  <c r="U1310" s="24"/>
      <c r="V1310" s="24"/>
    </row>
    <row r="1311" ht="20.25" spans="1:22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  <c r="U1311" s="24"/>
      <c r="V1311" s="24"/>
    </row>
    <row r="1312" ht="20.25" spans="1:22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  <c r="U1312" s="24"/>
      <c r="V1312" s="24"/>
    </row>
    <row r="1313" ht="20.25" spans="1:2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  <c r="U1313" s="24"/>
      <c r="V1313" s="24"/>
    </row>
    <row r="1314" ht="20.25" spans="1:22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  <c r="U1314" s="24"/>
      <c r="V1314" s="24"/>
    </row>
    <row r="1315" ht="20.25" spans="1:22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  <c r="U1315" s="24"/>
      <c r="V1315" s="24"/>
    </row>
    <row r="1316" ht="20.25" spans="1:22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  <c r="U1316" s="24"/>
      <c r="V1316" s="24"/>
    </row>
    <row r="1317" ht="20.25" spans="1:22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  <c r="U1317" s="24"/>
      <c r="V1317" s="24"/>
    </row>
    <row r="1318" ht="20.25" spans="1:22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  <c r="U1318" s="24"/>
      <c r="V1318" s="24"/>
    </row>
    <row r="1319" ht="20.25" spans="1:2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  <c r="U1319" s="24"/>
      <c r="V1319" s="24"/>
    </row>
    <row r="1320" ht="20.25" spans="1:22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  <c r="U1320" s="24"/>
      <c r="V1320" s="24"/>
    </row>
    <row r="1321" ht="20.25" spans="1:22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  <c r="U1321" s="24"/>
      <c r="V1321" s="24"/>
    </row>
    <row r="1322" ht="20.25" spans="1:22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  <c r="U1322" s="24"/>
      <c r="V1322" s="24"/>
    </row>
    <row r="1323" ht="20.25" spans="1:22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  <c r="U1323" s="24"/>
      <c r="V1323" s="24"/>
    </row>
    <row r="1324" ht="20.25" spans="1:22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  <c r="U1324" s="24"/>
      <c r="V1324" s="24"/>
    </row>
    <row r="1325" ht="20.25" spans="1:22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  <c r="U1325" s="24"/>
      <c r="V1325" s="24"/>
    </row>
    <row r="1326" ht="20.25" spans="1:22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  <c r="U1326" s="24"/>
      <c r="V1326" s="24"/>
    </row>
    <row r="1327" ht="20.25" spans="1:22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  <c r="U1327" s="24"/>
      <c r="V1327" s="24"/>
    </row>
    <row r="1328" ht="20.25" spans="1:22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  <c r="U1328" s="24"/>
      <c r="V1328" s="24"/>
    </row>
    <row r="1329" ht="20.25" spans="1:22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  <c r="U1329" s="24"/>
      <c r="V1329" s="24"/>
    </row>
    <row r="1330" ht="20.25" spans="1:22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  <c r="U1330" s="24"/>
      <c r="V1330" s="24"/>
    </row>
    <row r="1331" ht="20.25" spans="1:22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  <c r="U1331" s="24"/>
      <c r="V1331" s="24"/>
    </row>
    <row r="1332" ht="20.25" spans="1:22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  <c r="U1332" s="24"/>
      <c r="V1332" s="24"/>
    </row>
    <row r="1333" ht="20.25" spans="1:22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  <c r="U1333" s="24"/>
      <c r="V1333" s="24"/>
    </row>
    <row r="1334" ht="20.25" spans="1:22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  <c r="U1334" s="24"/>
      <c r="V1334" s="24"/>
    </row>
    <row r="1335" ht="20.25" spans="1:2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  <c r="U1335" s="24"/>
      <c r="V1335" s="24"/>
    </row>
    <row r="1336" ht="20.25" spans="1:22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  <c r="U1336" s="24"/>
      <c r="V1336" s="24"/>
    </row>
    <row r="1337" ht="20.25" spans="1:22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  <c r="U1337" s="24"/>
      <c r="V1337" s="24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1" t="s">
        <v>437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3" t="s">
        <v>83</v>
      </c>
      <c r="L2" s="13" t="s">
        <v>84</v>
      </c>
      <c r="M2" s="13" t="s">
        <v>85</v>
      </c>
      <c r="N2" s="13" t="s">
        <v>86</v>
      </c>
      <c r="O2" s="13" t="s">
        <v>87</v>
      </c>
      <c r="P2" s="13" t="s">
        <v>88</v>
      </c>
      <c r="Q2" s="13" t="s">
        <v>89</v>
      </c>
      <c r="R2" s="13" t="s">
        <v>90</v>
      </c>
    </row>
    <row r="3" ht="20.25" spans="1:18">
      <c r="A3" s="5" t="s">
        <v>438</v>
      </c>
      <c r="B3" s="5" t="s">
        <v>439</v>
      </c>
      <c r="C3" s="5">
        <v>11138.142</v>
      </c>
      <c r="D3" s="5">
        <v>23534.604</v>
      </c>
      <c r="E3" s="5">
        <v>1</v>
      </c>
      <c r="F3" s="6">
        <v>0</v>
      </c>
      <c r="G3" s="6">
        <v>0</v>
      </c>
      <c r="H3" s="6">
        <v>1</v>
      </c>
      <c r="I3" s="6">
        <v>1.512</v>
      </c>
      <c r="J3" s="6">
        <v>53.389</v>
      </c>
      <c r="K3" s="14">
        <v>3</v>
      </c>
      <c r="L3" s="14">
        <v>1</v>
      </c>
      <c r="M3" s="14">
        <v>0</v>
      </c>
      <c r="N3" s="14">
        <v>0</v>
      </c>
      <c r="O3" s="14">
        <v>0</v>
      </c>
      <c r="P3" s="14">
        <v>232.469</v>
      </c>
      <c r="Q3" s="14">
        <v>0</v>
      </c>
      <c r="R3" s="14">
        <v>1</v>
      </c>
    </row>
    <row r="4" ht="20.25" spans="1:18">
      <c r="A4" s="5" t="s">
        <v>440</v>
      </c>
      <c r="B4" s="5" t="s">
        <v>441</v>
      </c>
      <c r="C4" s="5">
        <v>4862.364</v>
      </c>
      <c r="D4" s="5">
        <v>5779.036</v>
      </c>
      <c r="E4" s="5">
        <v>1</v>
      </c>
      <c r="F4" s="7">
        <v>0</v>
      </c>
      <c r="G4" s="7">
        <v>0</v>
      </c>
      <c r="H4" s="7">
        <v>1</v>
      </c>
      <c r="I4" s="7">
        <v>1.901</v>
      </c>
      <c r="J4" s="7">
        <v>17.461</v>
      </c>
      <c r="K4" s="14">
        <v>1</v>
      </c>
      <c r="L4" s="14">
        <v>0</v>
      </c>
      <c r="M4" s="14">
        <v>0</v>
      </c>
      <c r="N4" s="14">
        <v>0</v>
      </c>
      <c r="O4" s="14">
        <v>0</v>
      </c>
      <c r="P4" s="14">
        <v>36.697</v>
      </c>
      <c r="Q4" s="14">
        <v>0</v>
      </c>
      <c r="R4" s="14">
        <v>1</v>
      </c>
    </row>
    <row r="5" ht="20.25" spans="1:18">
      <c r="A5" s="5" t="s">
        <v>442</v>
      </c>
      <c r="B5" s="5" t="s">
        <v>443</v>
      </c>
      <c r="C5" s="5">
        <v>422.066</v>
      </c>
      <c r="D5" s="5">
        <v>494.333</v>
      </c>
      <c r="E5" s="5">
        <v>1</v>
      </c>
      <c r="F5" s="7">
        <v>0</v>
      </c>
      <c r="G5" s="7">
        <v>0</v>
      </c>
      <c r="H5" s="7">
        <v>1</v>
      </c>
      <c r="I5" s="7">
        <v>1.252</v>
      </c>
      <c r="J5" s="7">
        <v>15.688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1.06</v>
      </c>
      <c r="Q5" s="14">
        <v>0</v>
      </c>
      <c r="R5" s="14">
        <v>1</v>
      </c>
    </row>
    <row r="6" ht="20.25" spans="1:18">
      <c r="A6" s="8" t="s">
        <v>444</v>
      </c>
      <c r="B6" s="8" t="s">
        <v>445</v>
      </c>
      <c r="C6" s="8">
        <v>11418.58</v>
      </c>
      <c r="D6" s="8">
        <v>13023.058</v>
      </c>
      <c r="E6" s="8">
        <v>0</v>
      </c>
      <c r="F6" s="8">
        <v>1</v>
      </c>
      <c r="G6" s="7">
        <v>0</v>
      </c>
      <c r="H6" s="7">
        <v>0</v>
      </c>
      <c r="I6" s="7">
        <v>0</v>
      </c>
      <c r="J6" s="7">
        <v>0.578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16.163</v>
      </c>
      <c r="Q6" s="14">
        <v>0</v>
      </c>
      <c r="R6" s="14">
        <v>0</v>
      </c>
    </row>
    <row r="7" ht="20.25" spans="1:18">
      <c r="A7" s="9" t="s">
        <v>446</v>
      </c>
      <c r="B7" s="9" t="s">
        <v>447</v>
      </c>
      <c r="C7" s="9">
        <v>898.386</v>
      </c>
      <c r="D7" s="9">
        <v>1108.246</v>
      </c>
      <c r="E7" s="9">
        <v>0</v>
      </c>
      <c r="F7" s="9">
        <v>0</v>
      </c>
      <c r="G7" s="9">
        <v>0</v>
      </c>
      <c r="H7" s="9">
        <v>1</v>
      </c>
      <c r="I7" s="6">
        <v>4.542</v>
      </c>
      <c r="J7" s="6">
        <v>22.618</v>
      </c>
      <c r="K7" s="14">
        <v>3</v>
      </c>
      <c r="L7" s="14">
        <v>1</v>
      </c>
      <c r="M7" s="14">
        <v>0</v>
      </c>
      <c r="N7" s="14">
        <v>0</v>
      </c>
      <c r="O7" s="14">
        <v>0</v>
      </c>
      <c r="P7" s="14">
        <v>2.657</v>
      </c>
      <c r="Q7" s="14">
        <v>0</v>
      </c>
      <c r="R7" s="14">
        <v>0</v>
      </c>
    </row>
    <row r="8" ht="20.25" spans="1:18">
      <c r="A8" s="9" t="s">
        <v>448</v>
      </c>
      <c r="B8" s="9" t="s">
        <v>449</v>
      </c>
      <c r="C8" s="9">
        <v>2356.561</v>
      </c>
      <c r="D8" s="9">
        <v>2922.124</v>
      </c>
      <c r="E8" s="9">
        <v>0</v>
      </c>
      <c r="F8" s="9">
        <v>0</v>
      </c>
      <c r="G8" s="9">
        <v>0</v>
      </c>
      <c r="H8" s="9">
        <v>1</v>
      </c>
      <c r="I8" s="6">
        <v>4.506</v>
      </c>
      <c r="J8" s="6">
        <v>22.988</v>
      </c>
      <c r="K8" s="14">
        <v>3</v>
      </c>
      <c r="L8" s="14">
        <v>2</v>
      </c>
      <c r="M8" s="14">
        <v>0</v>
      </c>
      <c r="N8" s="14">
        <v>1</v>
      </c>
      <c r="O8" s="14">
        <v>0</v>
      </c>
      <c r="P8" s="14">
        <v>6.875</v>
      </c>
      <c r="Q8" s="14">
        <v>0</v>
      </c>
      <c r="R8" s="14">
        <v>0</v>
      </c>
    </row>
    <row r="9" ht="20.25" spans="1:18">
      <c r="A9" s="9" t="s">
        <v>450</v>
      </c>
      <c r="B9" s="9" t="s">
        <v>451</v>
      </c>
      <c r="C9" s="9">
        <v>14764.517</v>
      </c>
      <c r="D9" s="9">
        <v>16402.057</v>
      </c>
      <c r="E9" s="9">
        <v>0</v>
      </c>
      <c r="F9" s="9">
        <v>0</v>
      </c>
      <c r="G9" s="9">
        <v>0</v>
      </c>
      <c r="H9" s="9">
        <v>1</v>
      </c>
      <c r="I9" s="6">
        <v>3.461</v>
      </c>
      <c r="J9" s="6">
        <v>13.099</v>
      </c>
      <c r="K9" s="14">
        <v>4</v>
      </c>
      <c r="L9" s="14">
        <v>1</v>
      </c>
      <c r="M9" s="14">
        <v>0</v>
      </c>
      <c r="N9" s="14">
        <v>1</v>
      </c>
      <c r="O9" s="14">
        <v>0</v>
      </c>
      <c r="P9" s="14">
        <v>-16.714</v>
      </c>
      <c r="Q9" s="14">
        <v>0</v>
      </c>
      <c r="R9" s="14">
        <v>0</v>
      </c>
    </row>
    <row r="10" ht="20.25" spans="1:18">
      <c r="A10" s="9" t="s">
        <v>452</v>
      </c>
      <c r="B10" s="9" t="s">
        <v>453</v>
      </c>
      <c r="C10" s="9">
        <v>283870.438</v>
      </c>
      <c r="D10" s="9">
        <v>405600.125</v>
      </c>
      <c r="E10" s="9">
        <v>0</v>
      </c>
      <c r="F10" s="9">
        <v>0</v>
      </c>
      <c r="G10" s="9">
        <v>0</v>
      </c>
      <c r="H10" s="9">
        <v>1</v>
      </c>
      <c r="I10" s="6">
        <v>11.251</v>
      </c>
      <c r="J10" s="6">
        <v>37.887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4504.174</v>
      </c>
      <c r="Q10" s="14">
        <v>0</v>
      </c>
      <c r="R10" s="14">
        <v>0</v>
      </c>
    </row>
    <row r="11" ht="20.25" spans="1:18">
      <c r="A11" s="9" t="s">
        <v>454</v>
      </c>
      <c r="B11" s="9" t="s">
        <v>455</v>
      </c>
      <c r="C11" s="9">
        <v>4018.337</v>
      </c>
      <c r="D11" s="9">
        <v>4401.364</v>
      </c>
      <c r="E11" s="9">
        <v>0</v>
      </c>
      <c r="F11" s="9">
        <v>0</v>
      </c>
      <c r="G11" s="9">
        <v>0</v>
      </c>
      <c r="H11" s="9">
        <v>1</v>
      </c>
      <c r="I11" s="6">
        <v>6.094</v>
      </c>
      <c r="J11" s="6">
        <v>14.266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-8.688</v>
      </c>
      <c r="Q11" s="14">
        <v>0</v>
      </c>
      <c r="R11" s="14">
        <v>0</v>
      </c>
    </row>
    <row r="12" ht="20.25" spans="1:18">
      <c r="A12" s="9" t="s">
        <v>456</v>
      </c>
      <c r="B12" s="9" t="s">
        <v>457</v>
      </c>
      <c r="C12" s="9">
        <v>3331.788</v>
      </c>
      <c r="D12" s="9">
        <v>3565.616</v>
      </c>
      <c r="E12" s="9">
        <v>0</v>
      </c>
      <c r="F12" s="9">
        <v>0</v>
      </c>
      <c r="G12" s="9">
        <v>0</v>
      </c>
      <c r="H12" s="9">
        <v>1</v>
      </c>
      <c r="I12" s="7">
        <v>0.318</v>
      </c>
      <c r="J12" s="7">
        <v>6.855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1.057</v>
      </c>
      <c r="Q12" s="14">
        <v>1</v>
      </c>
      <c r="R12" s="14">
        <v>0</v>
      </c>
    </row>
    <row r="13" ht="20.25" spans="1:18">
      <c r="A13" s="9" t="s">
        <v>458</v>
      </c>
      <c r="B13" s="9" t="s">
        <v>459</v>
      </c>
      <c r="C13" s="9">
        <v>2123.321</v>
      </c>
      <c r="D13" s="9">
        <v>2313.681</v>
      </c>
      <c r="E13" s="9">
        <v>0</v>
      </c>
      <c r="F13" s="9">
        <v>0</v>
      </c>
      <c r="G13" s="9">
        <v>0</v>
      </c>
      <c r="H13" s="9">
        <v>1</v>
      </c>
      <c r="I13" s="7">
        <v>2.868</v>
      </c>
      <c r="J13" s="7">
        <v>10.86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3.316</v>
      </c>
      <c r="Q13" s="14">
        <v>0</v>
      </c>
      <c r="R13" s="14">
        <v>0</v>
      </c>
    </row>
    <row r="14" ht="20.25" spans="1:18">
      <c r="A14" s="9" t="s">
        <v>460</v>
      </c>
      <c r="B14" s="9" t="s">
        <v>461</v>
      </c>
      <c r="C14" s="9">
        <v>2478.537</v>
      </c>
      <c r="D14" s="9">
        <v>2662.29</v>
      </c>
      <c r="E14" s="9">
        <v>0</v>
      </c>
      <c r="F14" s="9">
        <v>0</v>
      </c>
      <c r="G14" s="9">
        <v>0</v>
      </c>
      <c r="H14" s="9">
        <v>1</v>
      </c>
      <c r="I14" s="7">
        <v>1.324</v>
      </c>
      <c r="J14" s="7">
        <v>8.134</v>
      </c>
      <c r="K14" s="14">
        <v>4</v>
      </c>
      <c r="L14" s="14">
        <v>0</v>
      </c>
      <c r="M14" s="14">
        <v>-1</v>
      </c>
      <c r="N14" s="14">
        <v>1</v>
      </c>
      <c r="O14" s="14">
        <v>0</v>
      </c>
      <c r="P14" s="14">
        <v>2.404</v>
      </c>
      <c r="Q14" s="14">
        <v>0</v>
      </c>
      <c r="R14" s="14">
        <v>0</v>
      </c>
    </row>
    <row r="15" ht="20.25" spans="1:18">
      <c r="A15" s="9" t="s">
        <v>462</v>
      </c>
      <c r="B15" s="9" t="s">
        <v>463</v>
      </c>
      <c r="C15" s="9">
        <v>6304.929</v>
      </c>
      <c r="D15" s="9">
        <v>7441.472</v>
      </c>
      <c r="E15" s="9">
        <v>0</v>
      </c>
      <c r="F15" s="9">
        <v>0</v>
      </c>
      <c r="G15" s="9">
        <v>0</v>
      </c>
      <c r="H15" s="9">
        <v>1</v>
      </c>
      <c r="I15" s="7">
        <v>0.926</v>
      </c>
      <c r="J15" s="7">
        <v>16.057</v>
      </c>
      <c r="K15" s="14">
        <v>2</v>
      </c>
      <c r="L15" s="14">
        <v>2</v>
      </c>
      <c r="M15" s="14">
        <v>1</v>
      </c>
      <c r="N15" s="14">
        <v>-1</v>
      </c>
      <c r="O15" s="14">
        <v>0</v>
      </c>
      <c r="P15" s="14">
        <v>-2.711</v>
      </c>
      <c r="Q15" s="14">
        <v>-1</v>
      </c>
      <c r="R15" s="14">
        <v>0</v>
      </c>
    </row>
    <row r="16" ht="20.25" spans="1:18">
      <c r="A16" s="9" t="s">
        <v>464</v>
      </c>
      <c r="B16" s="9" t="s">
        <v>465</v>
      </c>
      <c r="C16" s="9">
        <v>3937.928</v>
      </c>
      <c r="D16" s="9">
        <v>4474.773</v>
      </c>
      <c r="E16" s="9">
        <v>0</v>
      </c>
      <c r="F16" s="9">
        <v>0</v>
      </c>
      <c r="G16" s="9">
        <v>0</v>
      </c>
      <c r="H16" s="9">
        <v>1</v>
      </c>
      <c r="I16" s="7">
        <v>1.48</v>
      </c>
      <c r="J16" s="7">
        <v>13.3</v>
      </c>
      <c r="K16" s="14">
        <v>3</v>
      </c>
      <c r="L16" s="14">
        <v>1</v>
      </c>
      <c r="M16" s="14">
        <v>0</v>
      </c>
      <c r="N16" s="14">
        <v>0</v>
      </c>
      <c r="O16" s="14">
        <v>0</v>
      </c>
      <c r="P16" s="14">
        <v>-5.549</v>
      </c>
      <c r="Q16" s="14">
        <v>0</v>
      </c>
      <c r="R16" s="14">
        <v>0</v>
      </c>
    </row>
    <row r="17" ht="20.25" spans="1:18">
      <c r="A17" s="9" t="s">
        <v>466</v>
      </c>
      <c r="B17" s="9" t="s">
        <v>467</v>
      </c>
      <c r="C17" s="9">
        <v>13333.742</v>
      </c>
      <c r="D17" s="9">
        <v>14795.003</v>
      </c>
      <c r="E17" s="9">
        <v>0</v>
      </c>
      <c r="F17" s="9">
        <v>0</v>
      </c>
      <c r="G17" s="9">
        <v>0</v>
      </c>
      <c r="H17" s="9">
        <v>1</v>
      </c>
      <c r="I17" s="7">
        <v>3.269</v>
      </c>
      <c r="J17" s="7">
        <v>12.823</v>
      </c>
      <c r="K17" s="14">
        <v>4</v>
      </c>
      <c r="L17" s="14">
        <v>1</v>
      </c>
      <c r="M17" s="14">
        <v>0</v>
      </c>
      <c r="N17" s="14">
        <v>0</v>
      </c>
      <c r="O17" s="14">
        <v>0</v>
      </c>
      <c r="P17" s="14">
        <v>0.925</v>
      </c>
      <c r="Q17" s="14">
        <v>0</v>
      </c>
      <c r="R17" s="14">
        <v>0</v>
      </c>
    </row>
    <row r="18" ht="20.25" spans="1:18">
      <c r="A18" s="9" t="s">
        <v>468</v>
      </c>
      <c r="B18" s="9" t="s">
        <v>469</v>
      </c>
      <c r="C18" s="9">
        <v>19632.271</v>
      </c>
      <c r="D18" s="9">
        <v>20977.238</v>
      </c>
      <c r="E18" s="9">
        <v>0</v>
      </c>
      <c r="F18" s="9">
        <v>0</v>
      </c>
      <c r="G18" s="9">
        <v>0</v>
      </c>
      <c r="H18" s="9">
        <v>1</v>
      </c>
      <c r="I18" s="7">
        <v>0.817</v>
      </c>
      <c r="J18" s="7">
        <v>7.176</v>
      </c>
      <c r="K18" s="14">
        <v>4</v>
      </c>
      <c r="L18" s="14">
        <v>2</v>
      </c>
      <c r="M18" s="14">
        <v>0</v>
      </c>
      <c r="N18" s="14">
        <v>0</v>
      </c>
      <c r="O18" s="14">
        <v>0</v>
      </c>
      <c r="P18" s="14">
        <v>-2.385</v>
      </c>
      <c r="Q18" s="14">
        <v>0</v>
      </c>
      <c r="R18" s="14">
        <v>0</v>
      </c>
    </row>
    <row r="19" ht="20.25" spans="1:18">
      <c r="A19" s="9" t="s">
        <v>470</v>
      </c>
      <c r="B19" s="9" t="s">
        <v>471</v>
      </c>
      <c r="C19" s="9">
        <v>1634.2</v>
      </c>
      <c r="D19" s="9">
        <v>1796.076</v>
      </c>
      <c r="E19" s="9">
        <v>0</v>
      </c>
      <c r="F19" s="9">
        <v>0</v>
      </c>
      <c r="G19" s="9">
        <v>0</v>
      </c>
      <c r="H19" s="9">
        <v>1</v>
      </c>
      <c r="I19" s="7">
        <v>2.757</v>
      </c>
      <c r="J19" s="7">
        <v>11.521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-0.384</v>
      </c>
      <c r="Q19" s="14">
        <v>0</v>
      </c>
      <c r="R19" s="14">
        <v>0</v>
      </c>
    </row>
    <row r="20" ht="20.25" spans="1:18">
      <c r="A20" s="9" t="s">
        <v>472</v>
      </c>
      <c r="B20" s="9" t="s">
        <v>473</v>
      </c>
      <c r="C20" s="9">
        <v>6646.874</v>
      </c>
      <c r="D20" s="9">
        <v>8061.607</v>
      </c>
      <c r="E20" s="9">
        <v>0</v>
      </c>
      <c r="F20" s="9">
        <v>0</v>
      </c>
      <c r="G20" s="9">
        <v>0</v>
      </c>
      <c r="H20" s="9">
        <v>1</v>
      </c>
      <c r="I20" s="7">
        <v>6.753</v>
      </c>
      <c r="J20" s="7">
        <v>23.117</v>
      </c>
      <c r="K20" s="14">
        <v>4</v>
      </c>
      <c r="L20" s="14">
        <v>0</v>
      </c>
      <c r="M20" s="14">
        <v>-1</v>
      </c>
      <c r="N20" s="14">
        <v>1</v>
      </c>
      <c r="O20" s="14">
        <v>0</v>
      </c>
      <c r="P20" s="14">
        <v>24.485</v>
      </c>
      <c r="Q20" s="14">
        <v>0</v>
      </c>
      <c r="R20" s="14">
        <v>0</v>
      </c>
    </row>
    <row r="21" ht="20.25" spans="1:18">
      <c r="A21" s="9" t="s">
        <v>474</v>
      </c>
      <c r="B21" s="9" t="s">
        <v>475</v>
      </c>
      <c r="C21" s="9">
        <v>6814.423</v>
      </c>
      <c r="D21" s="9">
        <v>8008.859</v>
      </c>
      <c r="E21" s="9">
        <v>0</v>
      </c>
      <c r="F21" s="9">
        <v>0</v>
      </c>
      <c r="G21" s="9">
        <v>0</v>
      </c>
      <c r="H21" s="9">
        <v>1</v>
      </c>
      <c r="I21" s="7">
        <v>6.125</v>
      </c>
      <c r="J21" s="7">
        <v>20.125</v>
      </c>
      <c r="K21" s="14">
        <v>4</v>
      </c>
      <c r="L21" s="14">
        <v>0</v>
      </c>
      <c r="M21" s="14">
        <v>-1</v>
      </c>
      <c r="N21" s="14">
        <v>1</v>
      </c>
      <c r="O21" s="14">
        <v>0</v>
      </c>
      <c r="P21" s="14">
        <v>22.495</v>
      </c>
      <c r="Q21" s="14">
        <v>0</v>
      </c>
      <c r="R21" s="14">
        <v>0</v>
      </c>
    </row>
    <row r="22" ht="20.25" spans="1:18">
      <c r="A22" s="9" t="s">
        <v>476</v>
      </c>
      <c r="B22" s="9" t="s">
        <v>477</v>
      </c>
      <c r="C22" s="9">
        <v>2863.255</v>
      </c>
      <c r="D22" s="9">
        <v>3418.735</v>
      </c>
      <c r="E22" s="9">
        <v>0</v>
      </c>
      <c r="F22" s="9">
        <v>0</v>
      </c>
      <c r="G22" s="9">
        <v>0</v>
      </c>
      <c r="H22" s="9">
        <v>1</v>
      </c>
      <c r="I22" s="7">
        <v>4.611</v>
      </c>
      <c r="J22" s="7">
        <v>20.11</v>
      </c>
      <c r="K22" s="14">
        <v>2</v>
      </c>
      <c r="L22" s="14">
        <v>2</v>
      </c>
      <c r="M22" s="14">
        <v>0</v>
      </c>
      <c r="N22" s="14">
        <v>0</v>
      </c>
      <c r="O22" s="14">
        <v>0</v>
      </c>
      <c r="P22" s="14">
        <v>8.271</v>
      </c>
      <c r="Q22" s="14">
        <v>0</v>
      </c>
      <c r="R22" s="14">
        <v>1</v>
      </c>
    </row>
    <row r="23" ht="20.25" spans="1:18">
      <c r="A23" s="9" t="s">
        <v>478</v>
      </c>
      <c r="B23" s="9" t="s">
        <v>479</v>
      </c>
      <c r="C23" s="9">
        <v>11891.183</v>
      </c>
      <c r="D23" s="9">
        <v>13308.534</v>
      </c>
      <c r="E23" s="9">
        <v>0</v>
      </c>
      <c r="F23" s="9">
        <v>0</v>
      </c>
      <c r="G23" s="9">
        <v>0</v>
      </c>
      <c r="H23" s="9">
        <v>1</v>
      </c>
      <c r="I23" s="7">
        <v>2.537</v>
      </c>
      <c r="J23" s="7">
        <v>12.917</v>
      </c>
      <c r="K23" s="14">
        <v>4</v>
      </c>
      <c r="L23" s="14">
        <v>2</v>
      </c>
      <c r="M23" s="14">
        <v>0</v>
      </c>
      <c r="N23" s="14">
        <v>0</v>
      </c>
      <c r="O23" s="14">
        <v>0</v>
      </c>
      <c r="P23" s="14">
        <v>-24.727</v>
      </c>
      <c r="Q23" s="14">
        <v>0</v>
      </c>
      <c r="R23" s="14">
        <v>0</v>
      </c>
    </row>
    <row r="24" ht="20.25" spans="1:18">
      <c r="A24" s="9" t="s">
        <v>480</v>
      </c>
      <c r="B24" s="9" t="s">
        <v>481</v>
      </c>
      <c r="C24" s="9">
        <v>80281.266</v>
      </c>
      <c r="D24" s="9">
        <v>153685.156</v>
      </c>
      <c r="E24" s="9">
        <v>0</v>
      </c>
      <c r="F24" s="9">
        <v>0</v>
      </c>
      <c r="G24" s="9">
        <v>0</v>
      </c>
      <c r="H24" s="9">
        <v>1</v>
      </c>
      <c r="I24" s="7">
        <v>12.699</v>
      </c>
      <c r="J24" s="7">
        <v>54.396</v>
      </c>
      <c r="K24" s="14">
        <v>2</v>
      </c>
      <c r="L24" s="14">
        <v>2</v>
      </c>
      <c r="M24" s="14">
        <v>0</v>
      </c>
      <c r="N24" s="14">
        <v>0</v>
      </c>
      <c r="O24" s="14">
        <v>0</v>
      </c>
      <c r="P24" s="14">
        <v>249.487</v>
      </c>
      <c r="Q24" s="14">
        <v>0</v>
      </c>
      <c r="R24" s="14">
        <v>0</v>
      </c>
    </row>
    <row r="25" ht="20.25" spans="1:18">
      <c r="A25" s="10" t="s">
        <v>482</v>
      </c>
      <c r="B25" s="10" t="s">
        <v>483</v>
      </c>
      <c r="C25" s="10">
        <v>2627.982</v>
      </c>
      <c r="D25" s="10">
        <v>3237.309</v>
      </c>
      <c r="E25" s="10">
        <v>0</v>
      </c>
      <c r="F25" s="10">
        <v>0</v>
      </c>
      <c r="G25" s="10">
        <v>1</v>
      </c>
      <c r="H25" s="7">
        <v>0</v>
      </c>
      <c r="I25" s="7">
        <v>0</v>
      </c>
      <c r="J25" s="7">
        <v>0</v>
      </c>
      <c r="K25" s="14">
        <v>2</v>
      </c>
      <c r="L25" s="14">
        <v>0</v>
      </c>
      <c r="M25" s="14">
        <v>1</v>
      </c>
      <c r="N25" s="14">
        <v>-1</v>
      </c>
      <c r="O25" s="14">
        <v>0</v>
      </c>
      <c r="P25" s="14">
        <v>7.748</v>
      </c>
      <c r="Q25" s="14">
        <v>0</v>
      </c>
      <c r="R25" s="14">
        <v>0</v>
      </c>
    </row>
    <row r="26" ht="20.25" spans="1:18">
      <c r="A26" s="10" t="s">
        <v>484</v>
      </c>
      <c r="B26" s="10" t="s">
        <v>485</v>
      </c>
      <c r="C26" s="10">
        <v>2544.073</v>
      </c>
      <c r="D26" s="10">
        <v>3003.527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4</v>
      </c>
      <c r="L26" s="14">
        <v>0</v>
      </c>
      <c r="M26" s="14">
        <v>0</v>
      </c>
      <c r="N26" s="14">
        <v>1</v>
      </c>
      <c r="O26" s="14">
        <v>0</v>
      </c>
      <c r="P26" s="14">
        <v>3.728</v>
      </c>
      <c r="Q26" s="14">
        <v>0</v>
      </c>
      <c r="R26" s="14">
        <v>0</v>
      </c>
    </row>
    <row r="27" ht="20.25" spans="1:18">
      <c r="A27" s="10" t="s">
        <v>486</v>
      </c>
      <c r="B27" s="10" t="s">
        <v>487</v>
      </c>
      <c r="C27" s="10">
        <v>2185.747</v>
      </c>
      <c r="D27" s="10">
        <v>2707.05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1</v>
      </c>
      <c r="L27" s="14">
        <v>2</v>
      </c>
      <c r="M27" s="14">
        <v>0</v>
      </c>
      <c r="N27" s="14">
        <v>1</v>
      </c>
      <c r="O27" s="14">
        <v>0</v>
      </c>
      <c r="P27" s="14">
        <v>-5.414</v>
      </c>
      <c r="Q27" s="14">
        <v>0</v>
      </c>
      <c r="R27" s="14">
        <v>0</v>
      </c>
    </row>
    <row r="28" ht="20.25" spans="1:18">
      <c r="A28" s="10" t="s">
        <v>488</v>
      </c>
      <c r="B28" s="10" t="s">
        <v>489</v>
      </c>
      <c r="C28" s="10">
        <v>967.581</v>
      </c>
      <c r="D28" s="10">
        <v>1188.864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5">
        <v>4</v>
      </c>
      <c r="L28" s="14">
        <v>0</v>
      </c>
      <c r="M28" s="14">
        <v>0</v>
      </c>
      <c r="N28" s="14">
        <v>0</v>
      </c>
      <c r="O28" s="14">
        <v>0</v>
      </c>
      <c r="P28" s="14">
        <v>3.163</v>
      </c>
      <c r="Q28" s="14">
        <v>0</v>
      </c>
      <c r="R28" s="14">
        <v>1</v>
      </c>
    </row>
    <row r="29" ht="20.25" spans="1:18">
      <c r="A29" s="10" t="s">
        <v>490</v>
      </c>
      <c r="B29" s="10" t="s">
        <v>491</v>
      </c>
      <c r="C29" s="10">
        <v>47863.156</v>
      </c>
      <c r="D29" s="10">
        <v>61288.219</v>
      </c>
      <c r="E29" s="10">
        <v>0</v>
      </c>
      <c r="F29" s="10">
        <v>0</v>
      </c>
      <c r="G29" s="10">
        <v>1</v>
      </c>
      <c r="H29" s="7">
        <v>0</v>
      </c>
      <c r="I29" s="7">
        <v>0</v>
      </c>
      <c r="J29" s="7">
        <v>0</v>
      </c>
      <c r="K29" s="15">
        <v>1</v>
      </c>
      <c r="L29" s="14">
        <v>2</v>
      </c>
      <c r="M29" s="14">
        <v>0</v>
      </c>
      <c r="N29" s="14">
        <v>-1</v>
      </c>
      <c r="O29" s="14">
        <v>0</v>
      </c>
      <c r="P29" s="14">
        <v>-96.043</v>
      </c>
      <c r="Q29" s="14">
        <v>0</v>
      </c>
      <c r="R29" s="14">
        <v>0</v>
      </c>
    </row>
    <row r="30" ht="20.25" spans="1:18">
      <c r="A30" s="6" t="s">
        <v>492</v>
      </c>
      <c r="B30" s="6" t="s">
        <v>493</v>
      </c>
      <c r="C30" s="6">
        <v>20297.545</v>
      </c>
      <c r="D30" s="6">
        <v>23247.957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10.643</v>
      </c>
      <c r="K30" s="15">
        <v>2</v>
      </c>
      <c r="L30" s="14">
        <v>2</v>
      </c>
      <c r="M30" s="14">
        <v>0</v>
      </c>
      <c r="N30" s="14">
        <v>1</v>
      </c>
      <c r="O30" s="14">
        <v>0</v>
      </c>
      <c r="P30" s="14">
        <v>31.095</v>
      </c>
      <c r="Q30" s="14">
        <v>0</v>
      </c>
      <c r="R30" s="14">
        <v>0</v>
      </c>
    </row>
    <row r="31" ht="20.25" spans="1:18">
      <c r="A31" s="6" t="s">
        <v>494</v>
      </c>
      <c r="B31" s="6" t="s">
        <v>495</v>
      </c>
      <c r="C31" s="6">
        <v>21243.52</v>
      </c>
      <c r="D31" s="6">
        <v>24556.104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10.798</v>
      </c>
      <c r="K31" s="15">
        <v>2</v>
      </c>
      <c r="L31" s="14">
        <v>2</v>
      </c>
      <c r="M31" s="14">
        <v>0</v>
      </c>
      <c r="N31" s="14">
        <v>0</v>
      </c>
      <c r="O31" s="14">
        <v>0</v>
      </c>
      <c r="P31" s="14">
        <v>49.88</v>
      </c>
      <c r="Q31" s="14">
        <v>0</v>
      </c>
      <c r="R31" s="14">
        <v>1</v>
      </c>
    </row>
    <row r="32" ht="20.25" spans="1:18">
      <c r="A32" s="6" t="s">
        <v>496</v>
      </c>
      <c r="B32" s="6" t="s">
        <v>497</v>
      </c>
      <c r="C32" s="6">
        <v>2559.117</v>
      </c>
      <c r="D32" s="6">
        <v>3027.1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6.806</v>
      </c>
      <c r="K32" s="15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-6.261</v>
      </c>
      <c r="Q32" s="14">
        <v>0</v>
      </c>
      <c r="R32" s="14">
        <v>0</v>
      </c>
    </row>
    <row r="33" ht="20.25" spans="1:18">
      <c r="A33" s="6" t="s">
        <v>498</v>
      </c>
      <c r="B33" s="6" t="s">
        <v>499</v>
      </c>
      <c r="C33" s="6">
        <v>10150.51</v>
      </c>
      <c r="D33" s="6">
        <v>12764.32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20.263</v>
      </c>
      <c r="K33" s="15">
        <v>2</v>
      </c>
      <c r="L33" s="14">
        <v>2</v>
      </c>
      <c r="M33" s="14">
        <v>1</v>
      </c>
      <c r="N33" s="14">
        <v>-1</v>
      </c>
      <c r="O33" s="14">
        <v>0</v>
      </c>
      <c r="P33" s="14">
        <v>7.172</v>
      </c>
      <c r="Q33" s="14">
        <v>0</v>
      </c>
      <c r="R33" s="14">
        <v>0</v>
      </c>
    </row>
    <row r="34" ht="20.25" spans="1:18">
      <c r="A34" s="6" t="s">
        <v>500</v>
      </c>
      <c r="B34" s="6" t="s">
        <v>501</v>
      </c>
      <c r="C34" s="6">
        <v>2878.319</v>
      </c>
      <c r="D34" s="6">
        <v>3416.808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14.539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2.472</v>
      </c>
      <c r="Q34" s="14">
        <v>0</v>
      </c>
      <c r="R34" s="14">
        <v>0</v>
      </c>
    </row>
    <row r="35" ht="20.25" spans="1:18">
      <c r="A35" s="6" t="s">
        <v>502</v>
      </c>
      <c r="B35" s="6" t="s">
        <v>503</v>
      </c>
      <c r="C35" s="6">
        <v>84624.672</v>
      </c>
      <c r="D35" s="6">
        <v>105121.289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18.261</v>
      </c>
      <c r="K35" s="15">
        <v>2</v>
      </c>
      <c r="L35" s="14">
        <v>2</v>
      </c>
      <c r="M35" s="14">
        <v>0</v>
      </c>
      <c r="N35" s="14">
        <v>1</v>
      </c>
      <c r="O35" s="14">
        <v>0</v>
      </c>
      <c r="P35" s="14">
        <v>179.931</v>
      </c>
      <c r="Q35" s="14">
        <v>0</v>
      </c>
      <c r="R35" s="14">
        <v>1</v>
      </c>
    </row>
    <row r="36" ht="20.25" spans="1:18">
      <c r="A36" s="6" t="s">
        <v>504</v>
      </c>
      <c r="B36" s="6" t="s">
        <v>505</v>
      </c>
      <c r="C36" s="6">
        <v>3193.431</v>
      </c>
      <c r="D36" s="6">
        <v>3362.696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0.887</v>
      </c>
      <c r="K36" s="15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2.934</v>
      </c>
      <c r="Q36" s="14">
        <v>0</v>
      </c>
      <c r="R36" s="14">
        <v>0</v>
      </c>
    </row>
    <row r="37" ht="20.25" spans="1:18">
      <c r="A37" s="6" t="s">
        <v>506</v>
      </c>
      <c r="B37" s="6" t="s">
        <v>507</v>
      </c>
      <c r="C37" s="6">
        <v>113461.961</v>
      </c>
      <c r="D37" s="6">
        <v>143730.141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19.118</v>
      </c>
      <c r="K37" s="15">
        <v>3</v>
      </c>
      <c r="L37" s="14">
        <v>2</v>
      </c>
      <c r="M37" s="14">
        <v>-1</v>
      </c>
      <c r="N37" s="14">
        <v>1</v>
      </c>
      <c r="O37" s="14">
        <v>0</v>
      </c>
      <c r="P37" s="14">
        <v>133.393</v>
      </c>
      <c r="Q37" s="14">
        <v>0</v>
      </c>
      <c r="R37" s="14">
        <v>0</v>
      </c>
    </row>
    <row r="38" ht="20.25" spans="1:18">
      <c r="A38" s="6" t="s">
        <v>508</v>
      </c>
      <c r="B38" s="6" t="s">
        <v>509</v>
      </c>
      <c r="C38" s="6">
        <v>3949.4</v>
      </c>
      <c r="D38" s="6">
        <v>4333.372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4.834</v>
      </c>
      <c r="K38" s="15">
        <v>0</v>
      </c>
      <c r="L38" s="14">
        <v>2</v>
      </c>
      <c r="M38" s="14">
        <v>0</v>
      </c>
      <c r="N38" s="14">
        <v>0</v>
      </c>
      <c r="O38" s="14">
        <v>0</v>
      </c>
      <c r="P38" s="14">
        <v>-3.539</v>
      </c>
      <c r="Q38" s="14">
        <v>0</v>
      </c>
      <c r="R38" s="14">
        <v>-1</v>
      </c>
    </row>
    <row r="39" ht="20.25" spans="1:18">
      <c r="A39" s="6" t="s">
        <v>510</v>
      </c>
      <c r="B39" s="6" t="s">
        <v>511</v>
      </c>
      <c r="C39" s="6">
        <v>15982.631</v>
      </c>
      <c r="D39" s="6">
        <v>17905.113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4.837</v>
      </c>
      <c r="K39" s="15">
        <v>0</v>
      </c>
      <c r="L39" s="14">
        <v>1</v>
      </c>
      <c r="M39" s="14">
        <v>0</v>
      </c>
      <c r="N39" s="14">
        <v>0</v>
      </c>
      <c r="O39" s="14">
        <v>0</v>
      </c>
      <c r="P39" s="14">
        <v>18.158</v>
      </c>
      <c r="Q39" s="14">
        <v>0</v>
      </c>
      <c r="R39" s="14">
        <v>0</v>
      </c>
    </row>
    <row r="40" ht="20.25" spans="1:18">
      <c r="A40" s="6" t="s">
        <v>512</v>
      </c>
      <c r="B40" s="6" t="s">
        <v>513</v>
      </c>
      <c r="C40" s="6">
        <v>3030.237</v>
      </c>
      <c r="D40" s="6">
        <v>3202.052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1.424</v>
      </c>
      <c r="K40" s="15">
        <v>0</v>
      </c>
      <c r="L40" s="14">
        <v>0</v>
      </c>
      <c r="M40" s="14">
        <v>0</v>
      </c>
      <c r="N40" s="14">
        <v>0</v>
      </c>
      <c r="O40" s="14">
        <v>0</v>
      </c>
      <c r="P40" s="14">
        <v>3.326</v>
      </c>
      <c r="Q40" s="14">
        <v>0</v>
      </c>
      <c r="R40" s="14">
        <v>0</v>
      </c>
    </row>
    <row r="41" ht="20.25" spans="1:18">
      <c r="A41" s="6" t="s">
        <v>514</v>
      </c>
      <c r="B41" s="6" t="s">
        <v>515</v>
      </c>
      <c r="C41" s="6">
        <v>5175.827</v>
      </c>
      <c r="D41" s="6">
        <v>5696.133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1.225</v>
      </c>
      <c r="K41" s="15">
        <v>0</v>
      </c>
      <c r="L41" s="14">
        <v>2</v>
      </c>
      <c r="M41" s="14">
        <v>0</v>
      </c>
      <c r="N41" s="14">
        <v>0</v>
      </c>
      <c r="O41" s="14">
        <v>0</v>
      </c>
      <c r="P41" s="14">
        <v>-3.471</v>
      </c>
      <c r="Q41" s="14">
        <v>0</v>
      </c>
      <c r="R41" s="14">
        <v>-1</v>
      </c>
    </row>
    <row r="42" ht="20.25" spans="1:18">
      <c r="A42" s="6" t="s">
        <v>516</v>
      </c>
      <c r="B42" s="6" t="s">
        <v>517</v>
      </c>
      <c r="C42" s="6">
        <v>12519.716</v>
      </c>
      <c r="D42" s="6">
        <v>14300.154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11.864</v>
      </c>
      <c r="K42" s="15">
        <v>4</v>
      </c>
      <c r="L42" s="14">
        <v>2</v>
      </c>
      <c r="M42" s="14">
        <v>0</v>
      </c>
      <c r="N42" s="14">
        <v>1</v>
      </c>
      <c r="O42" s="14">
        <v>0</v>
      </c>
      <c r="P42" s="14">
        <v>12.589</v>
      </c>
      <c r="Q42" s="14">
        <v>0</v>
      </c>
      <c r="R42" s="14">
        <v>0</v>
      </c>
    </row>
    <row r="43" ht="20.25" spans="1:18">
      <c r="A43" s="6" t="s">
        <v>518</v>
      </c>
      <c r="B43" s="6" t="s">
        <v>519</v>
      </c>
      <c r="C43" s="6">
        <v>2988.14</v>
      </c>
      <c r="D43" s="6">
        <v>3477.764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10.802</v>
      </c>
      <c r="K43" s="15">
        <v>2</v>
      </c>
      <c r="L43" s="14">
        <v>1</v>
      </c>
      <c r="M43" s="14">
        <v>0</v>
      </c>
      <c r="N43" s="14">
        <v>0</v>
      </c>
      <c r="O43" s="14">
        <v>0</v>
      </c>
      <c r="P43" s="14">
        <v>3.638</v>
      </c>
      <c r="Q43" s="14">
        <v>0</v>
      </c>
      <c r="R43" s="14">
        <v>0</v>
      </c>
    </row>
    <row r="44" ht="20.25" spans="1:18">
      <c r="A44" s="6" t="s">
        <v>520</v>
      </c>
      <c r="B44" s="6" t="s">
        <v>521</v>
      </c>
      <c r="C44" s="6">
        <v>22148.021</v>
      </c>
      <c r="D44" s="6">
        <v>25226.795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9.526</v>
      </c>
      <c r="K44" s="15">
        <v>3</v>
      </c>
      <c r="L44" s="14">
        <v>2</v>
      </c>
      <c r="M44" s="14">
        <v>0</v>
      </c>
      <c r="N44" s="14">
        <v>1</v>
      </c>
      <c r="O44" s="14">
        <v>0</v>
      </c>
      <c r="P44" s="14">
        <v>34.724</v>
      </c>
      <c r="Q44" s="14">
        <v>0</v>
      </c>
      <c r="R44" s="14">
        <v>0</v>
      </c>
    </row>
    <row r="45" ht="20.25" spans="1:18">
      <c r="A45" s="7" t="s">
        <v>522</v>
      </c>
      <c r="B45" s="7" t="s">
        <v>523</v>
      </c>
      <c r="C45" s="7">
        <v>136.426</v>
      </c>
      <c r="D45" s="7">
        <v>151.973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7.193</v>
      </c>
      <c r="K45" s="15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-0.006</v>
      </c>
      <c r="Q45" s="14">
        <v>0</v>
      </c>
      <c r="R45" s="14">
        <v>0</v>
      </c>
    </row>
    <row r="46" ht="20.25" spans="1:18">
      <c r="A46" s="7" t="s">
        <v>524</v>
      </c>
      <c r="B46" s="7" t="s">
        <v>525</v>
      </c>
      <c r="C46" s="7">
        <v>5390.54</v>
      </c>
      <c r="D46" s="7">
        <v>6185.519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12.349</v>
      </c>
      <c r="K46" s="15">
        <v>0</v>
      </c>
      <c r="L46" s="14">
        <v>2</v>
      </c>
      <c r="M46" s="14">
        <v>1</v>
      </c>
      <c r="N46" s="14">
        <v>-1</v>
      </c>
      <c r="O46" s="14">
        <v>0</v>
      </c>
      <c r="P46" s="14">
        <v>6.61</v>
      </c>
      <c r="Q46" s="14">
        <v>0</v>
      </c>
      <c r="R46" s="14">
        <v>0</v>
      </c>
    </row>
    <row r="47" ht="20.25" spans="1:18">
      <c r="A47" s="7" t="s">
        <v>526</v>
      </c>
      <c r="B47" s="7" t="s">
        <v>527</v>
      </c>
      <c r="C47" s="7">
        <v>3633.234</v>
      </c>
      <c r="D47" s="7">
        <v>4193.691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1.618</v>
      </c>
      <c r="K47" s="15">
        <v>0</v>
      </c>
      <c r="L47" s="14">
        <v>2</v>
      </c>
      <c r="M47" s="14">
        <v>1</v>
      </c>
      <c r="N47" s="14">
        <v>0</v>
      </c>
      <c r="O47" s="14">
        <v>0</v>
      </c>
      <c r="P47" s="14">
        <v>-0.035</v>
      </c>
      <c r="Q47" s="14">
        <v>0</v>
      </c>
      <c r="R47" s="14">
        <v>0</v>
      </c>
    </row>
    <row r="48" ht="20.25" spans="1:18">
      <c r="A48" s="7" t="s">
        <v>528</v>
      </c>
      <c r="B48" s="7" t="s">
        <v>529</v>
      </c>
      <c r="C48" s="7">
        <v>1249.581</v>
      </c>
      <c r="D48" s="7">
        <v>1305.584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3.246</v>
      </c>
      <c r="K48" s="15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0.946</v>
      </c>
      <c r="Q48" s="14">
        <v>0</v>
      </c>
      <c r="R48" s="14">
        <v>0</v>
      </c>
    </row>
    <row r="49" ht="20.25" spans="1:18">
      <c r="A49" s="7" t="s">
        <v>530</v>
      </c>
      <c r="B49" s="7" t="s">
        <v>531</v>
      </c>
      <c r="C49" s="7">
        <v>6296.968</v>
      </c>
      <c r="D49" s="7">
        <v>7107.87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5.066</v>
      </c>
      <c r="K49" s="15">
        <v>0</v>
      </c>
      <c r="L49" s="14">
        <v>2</v>
      </c>
      <c r="M49" s="14">
        <v>1</v>
      </c>
      <c r="N49" s="14">
        <v>-1</v>
      </c>
      <c r="O49" s="14">
        <v>0</v>
      </c>
      <c r="P49" s="14">
        <v>-3.092</v>
      </c>
      <c r="Q49" s="14">
        <v>0</v>
      </c>
      <c r="R49" s="14">
        <v>0</v>
      </c>
    </row>
    <row r="50" ht="20.25" spans="1:18">
      <c r="A50" s="7" t="s">
        <v>532</v>
      </c>
      <c r="B50" s="7" t="s">
        <v>533</v>
      </c>
      <c r="C50" s="7">
        <v>6136.336</v>
      </c>
      <c r="D50" s="7">
        <v>6817.157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7.599</v>
      </c>
      <c r="K50" s="15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-5.943</v>
      </c>
      <c r="Q50" s="14">
        <v>0</v>
      </c>
      <c r="R50" s="14">
        <v>0</v>
      </c>
    </row>
    <row r="51" ht="20.25" spans="1:18">
      <c r="A51" s="7" t="s">
        <v>534</v>
      </c>
      <c r="B51" s="7" t="s">
        <v>535</v>
      </c>
      <c r="C51" s="7">
        <v>4514.626</v>
      </c>
      <c r="D51" s="7">
        <v>5159.76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7.145</v>
      </c>
      <c r="K51" s="15">
        <v>1</v>
      </c>
      <c r="L51" s="14">
        <v>0</v>
      </c>
      <c r="M51" s="14">
        <v>1</v>
      </c>
      <c r="N51" s="14">
        <v>-1</v>
      </c>
      <c r="O51" s="14">
        <v>0</v>
      </c>
      <c r="P51" s="14">
        <v>-9.545</v>
      </c>
      <c r="Q51" s="14">
        <v>0</v>
      </c>
      <c r="R51" s="14">
        <v>0</v>
      </c>
    </row>
    <row r="52" ht="20.25" spans="1:18">
      <c r="A52" s="7" t="s">
        <v>536</v>
      </c>
      <c r="B52" s="7" t="s">
        <v>537</v>
      </c>
      <c r="C52" s="7">
        <v>740.31</v>
      </c>
      <c r="D52" s="7">
        <v>817.976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0.696</v>
      </c>
      <c r="K52" s="15">
        <v>0</v>
      </c>
      <c r="L52" s="14">
        <v>1</v>
      </c>
      <c r="M52" s="14">
        <v>0</v>
      </c>
      <c r="N52" s="14">
        <v>0</v>
      </c>
      <c r="O52" s="14">
        <v>0</v>
      </c>
      <c r="P52" s="14">
        <v>0.759</v>
      </c>
      <c r="Q52" s="14">
        <v>0</v>
      </c>
      <c r="R52" s="14">
        <v>0</v>
      </c>
    </row>
    <row r="53" ht="20.25" spans="1:18">
      <c r="A53" s="7" t="s">
        <v>538</v>
      </c>
      <c r="B53" s="7" t="s">
        <v>539</v>
      </c>
      <c r="C53" s="7">
        <v>1591.146</v>
      </c>
      <c r="D53" s="7">
        <v>1930.482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2.053</v>
      </c>
      <c r="K53" s="15">
        <v>0</v>
      </c>
      <c r="L53" s="14">
        <v>0</v>
      </c>
      <c r="M53" s="14">
        <v>0</v>
      </c>
      <c r="N53" s="14">
        <v>0</v>
      </c>
      <c r="O53" s="14">
        <v>0</v>
      </c>
      <c r="P53" s="14">
        <v>-1.523</v>
      </c>
      <c r="Q53" s="14">
        <v>0</v>
      </c>
      <c r="R53" s="14">
        <v>0</v>
      </c>
    </row>
    <row r="54" ht="20.25" spans="1:18">
      <c r="A54" s="7" t="s">
        <v>540</v>
      </c>
      <c r="B54" s="7" t="s">
        <v>541</v>
      </c>
      <c r="C54" s="7">
        <v>3130.062</v>
      </c>
      <c r="D54" s="7">
        <v>3526.476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4.192</v>
      </c>
      <c r="K54" s="15">
        <v>2</v>
      </c>
      <c r="L54" s="14">
        <v>2</v>
      </c>
      <c r="M54" s="14">
        <v>-1</v>
      </c>
      <c r="N54" s="14">
        <v>0</v>
      </c>
      <c r="O54" s="14">
        <v>0</v>
      </c>
      <c r="P54" s="14">
        <v>2.596</v>
      </c>
      <c r="Q54" s="14">
        <v>0</v>
      </c>
      <c r="R54" s="14">
        <v>0</v>
      </c>
    </row>
    <row r="55" ht="20.25" spans="1:18">
      <c r="A55" s="7" t="s">
        <v>542</v>
      </c>
      <c r="B55" s="7" t="s">
        <v>543</v>
      </c>
      <c r="C55" s="7">
        <v>1017.268</v>
      </c>
      <c r="D55" s="7">
        <v>1376.396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5.634</v>
      </c>
      <c r="K55" s="15">
        <v>0</v>
      </c>
      <c r="L55" s="14">
        <v>2</v>
      </c>
      <c r="M55" s="14">
        <v>1</v>
      </c>
      <c r="N55" s="14">
        <v>0</v>
      </c>
      <c r="O55" s="14">
        <v>0</v>
      </c>
      <c r="P55" s="14">
        <v>-1.242</v>
      </c>
      <c r="Q55" s="14">
        <v>0</v>
      </c>
      <c r="R55" s="14">
        <v>0</v>
      </c>
    </row>
    <row r="56" ht="20.25" spans="1:18">
      <c r="A56" s="7" t="s">
        <v>544</v>
      </c>
      <c r="B56" s="7" t="s">
        <v>545</v>
      </c>
      <c r="C56" s="7">
        <v>6289.37</v>
      </c>
      <c r="D56" s="7">
        <v>7121.691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5.181</v>
      </c>
      <c r="K56" s="15">
        <v>0</v>
      </c>
      <c r="L56" s="14">
        <v>2</v>
      </c>
      <c r="M56" s="14">
        <v>1</v>
      </c>
      <c r="N56" s="14">
        <v>-1</v>
      </c>
      <c r="O56" s="14">
        <v>0</v>
      </c>
      <c r="P56" s="14">
        <v>-1.194</v>
      </c>
      <c r="Q56" s="14">
        <v>0</v>
      </c>
      <c r="R56" s="14">
        <v>0</v>
      </c>
    </row>
    <row r="57" ht="20.25" spans="1:18">
      <c r="A57" s="7" t="s">
        <v>546</v>
      </c>
      <c r="B57" s="7" t="s">
        <v>547</v>
      </c>
      <c r="C57" s="7">
        <v>752.37</v>
      </c>
      <c r="D57" s="7">
        <v>834.777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5.777</v>
      </c>
      <c r="K57" s="15">
        <v>2</v>
      </c>
      <c r="L57" s="14">
        <v>0</v>
      </c>
      <c r="M57" s="14">
        <v>0</v>
      </c>
      <c r="N57" s="14">
        <v>1</v>
      </c>
      <c r="O57" s="14">
        <v>0</v>
      </c>
      <c r="P57" s="14">
        <v>0.389</v>
      </c>
      <c r="Q57" s="14">
        <v>0</v>
      </c>
      <c r="R57" s="14">
        <v>0</v>
      </c>
    </row>
    <row r="58" ht="20.25" spans="1:18">
      <c r="A58" s="7" t="s">
        <v>548</v>
      </c>
      <c r="B58" s="7" t="s">
        <v>549</v>
      </c>
      <c r="C58" s="7">
        <v>2691.146</v>
      </c>
      <c r="D58" s="7">
        <v>2893.784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4.772</v>
      </c>
      <c r="K58" s="15">
        <v>3</v>
      </c>
      <c r="L58" s="14">
        <v>0</v>
      </c>
      <c r="M58" s="14">
        <v>0</v>
      </c>
      <c r="N58" s="14">
        <v>1</v>
      </c>
      <c r="O58" s="14">
        <v>0</v>
      </c>
      <c r="P58" s="14">
        <v>-0.614</v>
      </c>
      <c r="Q58" s="14">
        <v>0</v>
      </c>
      <c r="R58" s="14">
        <v>0</v>
      </c>
    </row>
    <row r="59" ht="20.25" spans="1:18">
      <c r="A59" s="7" t="s">
        <v>550</v>
      </c>
      <c r="B59" s="7" t="s">
        <v>551</v>
      </c>
      <c r="C59" s="7">
        <v>8242.282</v>
      </c>
      <c r="D59" s="7">
        <v>9361.887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6.252</v>
      </c>
      <c r="K59" s="15">
        <v>0</v>
      </c>
      <c r="L59" s="14">
        <v>2</v>
      </c>
      <c r="M59" s="14">
        <v>1</v>
      </c>
      <c r="N59" s="14">
        <v>-1</v>
      </c>
      <c r="O59" s="14">
        <v>0</v>
      </c>
      <c r="P59" s="14">
        <v>11.725</v>
      </c>
      <c r="Q59" s="14">
        <v>0</v>
      </c>
      <c r="R59" s="14">
        <v>0</v>
      </c>
    </row>
    <row r="60" ht="20.25" spans="1:18">
      <c r="A60" s="7" t="s">
        <v>552</v>
      </c>
      <c r="B60" s="7" t="s">
        <v>553</v>
      </c>
      <c r="C60" s="7">
        <v>6123.498</v>
      </c>
      <c r="D60" s="7">
        <v>6876.743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7.793</v>
      </c>
      <c r="K60" s="15">
        <v>0</v>
      </c>
      <c r="L60" s="14">
        <v>2</v>
      </c>
      <c r="M60" s="14">
        <v>1</v>
      </c>
      <c r="N60" s="14">
        <v>0</v>
      </c>
      <c r="O60" s="14">
        <v>0</v>
      </c>
      <c r="P60" s="14">
        <v>-7.701</v>
      </c>
      <c r="Q60" s="14">
        <v>-1</v>
      </c>
      <c r="R60" s="14">
        <v>0</v>
      </c>
    </row>
    <row r="61" ht="20.25" spans="1:18">
      <c r="A61" s="7" t="s">
        <v>554</v>
      </c>
      <c r="B61" s="7" t="s">
        <v>555</v>
      </c>
      <c r="C61" s="7">
        <v>3531.766</v>
      </c>
      <c r="D61" s="7">
        <v>3639.157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2.787</v>
      </c>
      <c r="K61" s="15">
        <v>4</v>
      </c>
      <c r="L61" s="14">
        <v>1</v>
      </c>
      <c r="M61" s="14">
        <v>0</v>
      </c>
      <c r="N61" s="14">
        <v>1</v>
      </c>
      <c r="O61" s="14">
        <v>0</v>
      </c>
      <c r="P61" s="14">
        <v>0.891</v>
      </c>
      <c r="Q61" s="14">
        <v>0</v>
      </c>
      <c r="R61" s="14">
        <v>0</v>
      </c>
    </row>
    <row r="62" ht="20.25" spans="1:18">
      <c r="A62" s="7" t="s">
        <v>556</v>
      </c>
      <c r="B62" s="7" t="s">
        <v>557</v>
      </c>
      <c r="C62" s="7">
        <v>4480.075</v>
      </c>
      <c r="D62" s="7">
        <v>5153.959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6.704</v>
      </c>
      <c r="K62" s="15">
        <v>3</v>
      </c>
      <c r="L62" s="14">
        <v>2</v>
      </c>
      <c r="M62" s="14">
        <v>0</v>
      </c>
      <c r="N62" s="14">
        <v>-1</v>
      </c>
      <c r="O62" s="14">
        <v>0</v>
      </c>
      <c r="P62" s="14">
        <v>-8.926</v>
      </c>
      <c r="Q62" s="14">
        <v>0</v>
      </c>
      <c r="R62" s="14">
        <v>0</v>
      </c>
    </row>
    <row r="63" ht="20.25" spans="1:18">
      <c r="A63" s="7" t="s">
        <v>558</v>
      </c>
      <c r="B63" s="7" t="s">
        <v>559</v>
      </c>
      <c r="C63" s="7">
        <v>7701.853</v>
      </c>
      <c r="D63" s="7">
        <v>8276.105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6.303</v>
      </c>
      <c r="K63" s="15">
        <v>0</v>
      </c>
      <c r="L63" s="14">
        <v>2</v>
      </c>
      <c r="M63" s="14">
        <v>0</v>
      </c>
      <c r="N63" s="14">
        <v>0</v>
      </c>
      <c r="O63" s="14">
        <v>0</v>
      </c>
      <c r="P63" s="14">
        <v>3.755</v>
      </c>
      <c r="Q63" s="14">
        <v>0</v>
      </c>
      <c r="R63" s="14">
        <v>0</v>
      </c>
    </row>
    <row r="64" ht="20.25" spans="1:18">
      <c r="A64" s="7" t="s">
        <v>560</v>
      </c>
      <c r="B64" s="7" t="s">
        <v>561</v>
      </c>
      <c r="C64" s="7">
        <v>8741.225</v>
      </c>
      <c r="D64" s="7">
        <v>9936.236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10.438</v>
      </c>
      <c r="K64" s="15">
        <v>4</v>
      </c>
      <c r="L64" s="14">
        <v>0</v>
      </c>
      <c r="M64" s="14">
        <v>-1</v>
      </c>
      <c r="N64" s="14">
        <v>1</v>
      </c>
      <c r="O64" s="14">
        <v>0</v>
      </c>
      <c r="P64" s="14">
        <v>-8.067</v>
      </c>
      <c r="Q64" s="14">
        <v>0</v>
      </c>
      <c r="R64" s="14">
        <v>0</v>
      </c>
    </row>
    <row r="65" ht="20.25" spans="1:18">
      <c r="A65" s="7" t="s">
        <v>562</v>
      </c>
      <c r="B65" s="7" t="s">
        <v>563</v>
      </c>
      <c r="C65" s="7">
        <v>8739.171</v>
      </c>
      <c r="D65" s="7">
        <v>10684.577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0.522</v>
      </c>
      <c r="K65" s="15">
        <v>2</v>
      </c>
      <c r="L65" s="14">
        <v>0</v>
      </c>
      <c r="M65" s="14">
        <v>0</v>
      </c>
      <c r="N65" s="14">
        <v>1</v>
      </c>
      <c r="O65" s="14">
        <v>0</v>
      </c>
      <c r="P65" s="14">
        <v>-21.287</v>
      </c>
      <c r="Q65" s="14">
        <v>0</v>
      </c>
      <c r="R65" s="14">
        <v>0</v>
      </c>
    </row>
    <row r="66" ht="20.25" spans="1:18">
      <c r="A66" s="7" t="s">
        <v>564</v>
      </c>
      <c r="B66" s="7" t="s">
        <v>565</v>
      </c>
      <c r="C66" s="7">
        <v>1021.297</v>
      </c>
      <c r="D66" s="7">
        <v>1261.809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2.734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-0.556</v>
      </c>
      <c r="Q66" s="14">
        <v>0</v>
      </c>
      <c r="R66" s="14">
        <v>0</v>
      </c>
    </row>
    <row r="67" ht="20.25" spans="1:18">
      <c r="A67" s="7" t="s">
        <v>566</v>
      </c>
      <c r="B67" s="7" t="s">
        <v>567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7" t="s">
        <v>568</v>
      </c>
      <c r="B68" s="7" t="s">
        <v>569</v>
      </c>
      <c r="C68" s="7">
        <v>2042.332</v>
      </c>
      <c r="D68" s="7">
        <v>2388.588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8.003</v>
      </c>
      <c r="K68" s="15">
        <v>0</v>
      </c>
      <c r="L68" s="14">
        <v>2</v>
      </c>
      <c r="M68" s="14">
        <v>1</v>
      </c>
      <c r="N68" s="14">
        <v>-1</v>
      </c>
      <c r="O68" s="14">
        <v>0</v>
      </c>
      <c r="P68" s="14">
        <v>0.52</v>
      </c>
      <c r="Q68" s="14">
        <v>0</v>
      </c>
      <c r="R68" s="14">
        <v>0</v>
      </c>
    </row>
    <row r="69" ht="20.25" spans="1:18">
      <c r="A69" s="7" t="s">
        <v>570</v>
      </c>
      <c r="B69" s="7" t="s">
        <v>571</v>
      </c>
      <c r="C69" s="7">
        <v>8766.698</v>
      </c>
      <c r="D69" s="7">
        <v>9747.362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4.875</v>
      </c>
      <c r="K69" s="15">
        <v>2</v>
      </c>
      <c r="L69" s="14">
        <v>2</v>
      </c>
      <c r="M69" s="14">
        <v>0</v>
      </c>
      <c r="N69" s="14">
        <v>0</v>
      </c>
      <c r="O69" s="14">
        <v>0</v>
      </c>
      <c r="P69" s="14">
        <v>0.911</v>
      </c>
      <c r="Q69" s="14">
        <v>0</v>
      </c>
      <c r="R69" s="14">
        <v>0</v>
      </c>
    </row>
    <row r="70" ht="20.25" spans="1:18">
      <c r="A70" s="7" t="s">
        <v>572</v>
      </c>
      <c r="B70" s="7" t="s">
        <v>573</v>
      </c>
      <c r="C70" s="7">
        <v>6126.405</v>
      </c>
      <c r="D70" s="7">
        <v>6771.337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7.984</v>
      </c>
      <c r="K70" s="15">
        <v>0</v>
      </c>
      <c r="L70" s="14">
        <v>0</v>
      </c>
      <c r="M70" s="14">
        <v>0</v>
      </c>
      <c r="N70" s="14">
        <v>0</v>
      </c>
      <c r="O70" s="14">
        <v>0</v>
      </c>
      <c r="P70" s="14">
        <v>-1.341</v>
      </c>
      <c r="Q70" s="14">
        <v>0</v>
      </c>
      <c r="R70" s="14">
        <v>0</v>
      </c>
    </row>
    <row r="71" ht="20.25" spans="1:18">
      <c r="A71" s="7" t="s">
        <v>574</v>
      </c>
      <c r="B71" s="7" t="s">
        <v>575</v>
      </c>
      <c r="C71" s="7">
        <v>7623.731</v>
      </c>
      <c r="D71" s="7">
        <v>8102.949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3.375</v>
      </c>
      <c r="K71" s="15">
        <v>0</v>
      </c>
      <c r="L71" s="14">
        <v>0</v>
      </c>
      <c r="M71" s="14">
        <v>0</v>
      </c>
      <c r="N71" s="14">
        <v>-1</v>
      </c>
      <c r="O71" s="14">
        <v>0</v>
      </c>
      <c r="P71" s="14">
        <v>-5.139</v>
      </c>
      <c r="Q71" s="14">
        <v>0</v>
      </c>
      <c r="R71" s="14">
        <v>0</v>
      </c>
    </row>
    <row r="72" ht="20.25" spans="1:18">
      <c r="A72" s="7" t="s">
        <v>576</v>
      </c>
      <c r="B72" s="7" t="s">
        <v>577</v>
      </c>
      <c r="C72" s="7">
        <v>5730.115</v>
      </c>
      <c r="D72" s="7">
        <v>6476.14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8.024</v>
      </c>
      <c r="K72" s="15">
        <v>0</v>
      </c>
      <c r="L72" s="14">
        <v>2</v>
      </c>
      <c r="M72" s="14">
        <v>1</v>
      </c>
      <c r="N72" s="14">
        <v>-1</v>
      </c>
      <c r="O72" s="14">
        <v>0</v>
      </c>
      <c r="P72" s="14">
        <v>-1.612</v>
      </c>
      <c r="Q72" s="14">
        <v>0</v>
      </c>
      <c r="R72" s="14">
        <v>0</v>
      </c>
    </row>
    <row r="73" ht="20.25" spans="1:18">
      <c r="A73" s="7" t="s">
        <v>578</v>
      </c>
      <c r="B73" s="7" t="s">
        <v>579</v>
      </c>
      <c r="C73" s="7">
        <v>2242.509</v>
      </c>
      <c r="D73" s="7">
        <v>2821.127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7" t="s">
        <v>580</v>
      </c>
      <c r="B74" s="7" t="s">
        <v>581</v>
      </c>
      <c r="C74" s="7">
        <v>5603.072</v>
      </c>
      <c r="D74" s="7">
        <v>6244.677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9.041</v>
      </c>
      <c r="K74" s="15">
        <v>2</v>
      </c>
      <c r="L74" s="14">
        <v>2</v>
      </c>
      <c r="M74" s="14">
        <v>1</v>
      </c>
      <c r="N74" s="14">
        <v>0</v>
      </c>
      <c r="O74" s="14">
        <v>0</v>
      </c>
      <c r="P74" s="14">
        <v>-2.313</v>
      </c>
      <c r="Q74" s="14">
        <v>0</v>
      </c>
      <c r="R74" s="14">
        <v>0</v>
      </c>
    </row>
    <row r="75" ht="20.25" spans="1:18">
      <c r="A75" s="7" t="s">
        <v>582</v>
      </c>
      <c r="B75" s="7" t="s">
        <v>583</v>
      </c>
      <c r="C75" s="7">
        <v>6601.515</v>
      </c>
      <c r="D75" s="7">
        <v>7580.179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10.839</v>
      </c>
      <c r="K75" s="15">
        <v>2</v>
      </c>
      <c r="L75" s="14">
        <v>2</v>
      </c>
      <c r="M75" s="14">
        <v>0</v>
      </c>
      <c r="N75" s="14">
        <v>0</v>
      </c>
      <c r="O75" s="14">
        <v>0</v>
      </c>
      <c r="P75" s="14">
        <v>0.322</v>
      </c>
      <c r="Q75" s="14">
        <v>0</v>
      </c>
      <c r="R75" s="14">
        <v>1</v>
      </c>
    </row>
    <row r="76" ht="20.25" spans="1:18">
      <c r="A76" s="7" t="s">
        <v>584</v>
      </c>
      <c r="B76" s="7" t="s">
        <v>585</v>
      </c>
      <c r="C76" s="7">
        <v>2235.749</v>
      </c>
      <c r="D76" s="7">
        <v>2503.784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1.812</v>
      </c>
      <c r="K76" s="15">
        <v>0</v>
      </c>
      <c r="L76" s="14">
        <v>0</v>
      </c>
      <c r="M76" s="14">
        <v>0</v>
      </c>
      <c r="N76" s="14">
        <v>0</v>
      </c>
      <c r="O76" s="14">
        <v>0</v>
      </c>
      <c r="P76" s="14">
        <v>-0.504</v>
      </c>
      <c r="Q76" s="14">
        <v>0</v>
      </c>
      <c r="R76" s="14">
        <v>0</v>
      </c>
    </row>
    <row r="77" ht="20.25" spans="1:18">
      <c r="A77" s="7" t="s">
        <v>586</v>
      </c>
      <c r="B77" s="7" t="s">
        <v>587</v>
      </c>
      <c r="C77" s="7">
        <v>1123.209</v>
      </c>
      <c r="D77" s="7">
        <v>1308.698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5.454</v>
      </c>
      <c r="K77" s="15">
        <v>0</v>
      </c>
      <c r="L77" s="14">
        <v>2</v>
      </c>
      <c r="M77" s="14">
        <v>0</v>
      </c>
      <c r="N77" s="14">
        <v>0</v>
      </c>
      <c r="O77" s="14">
        <v>0</v>
      </c>
      <c r="P77" s="14">
        <v>0.578</v>
      </c>
      <c r="Q77" s="14">
        <v>0</v>
      </c>
      <c r="R77" s="14">
        <v>1</v>
      </c>
    </row>
    <row r="78" ht="20.25" spans="1:18">
      <c r="A78" s="7" t="s">
        <v>588</v>
      </c>
      <c r="B78" s="7" t="s">
        <v>589</v>
      </c>
      <c r="C78" s="7">
        <v>5345.368</v>
      </c>
      <c r="D78" s="7">
        <v>5853.129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6.647</v>
      </c>
      <c r="K78" s="15">
        <v>0</v>
      </c>
      <c r="L78" s="14">
        <v>2</v>
      </c>
      <c r="M78" s="14">
        <v>0</v>
      </c>
      <c r="N78" s="14">
        <v>0</v>
      </c>
      <c r="O78" s="14">
        <v>0</v>
      </c>
      <c r="P78" s="14">
        <v>33.401</v>
      </c>
      <c r="Q78" s="14">
        <v>0</v>
      </c>
      <c r="R78" s="14">
        <v>0</v>
      </c>
    </row>
    <row r="79" ht="20.25" spans="1:18">
      <c r="A79" s="7" t="s">
        <v>590</v>
      </c>
      <c r="B79" s="7" t="s">
        <v>591</v>
      </c>
      <c r="C79" s="7">
        <v>5652.32</v>
      </c>
      <c r="D79" s="7">
        <v>6074.81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6.201</v>
      </c>
      <c r="K79" s="15">
        <v>2</v>
      </c>
      <c r="L79" s="14">
        <v>2</v>
      </c>
      <c r="M79" s="14">
        <v>0</v>
      </c>
      <c r="N79" s="14">
        <v>0</v>
      </c>
      <c r="O79" s="14">
        <v>0</v>
      </c>
      <c r="P79" s="14">
        <v>30.304</v>
      </c>
      <c r="Q79" s="14">
        <v>0</v>
      </c>
      <c r="R79" s="14">
        <v>1</v>
      </c>
    </row>
    <row r="80" ht="20.25" spans="1:18">
      <c r="A80" s="7" t="s">
        <v>592</v>
      </c>
      <c r="B80" s="7" t="s">
        <v>593</v>
      </c>
      <c r="C80" s="7">
        <v>5093.055</v>
      </c>
      <c r="D80" s="7">
        <v>5397.317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3.778</v>
      </c>
      <c r="K80" s="15">
        <v>3</v>
      </c>
      <c r="L80" s="14">
        <v>2</v>
      </c>
      <c r="M80" s="14">
        <v>0</v>
      </c>
      <c r="N80" s="14">
        <v>1</v>
      </c>
      <c r="O80" s="14">
        <v>0</v>
      </c>
      <c r="P80" s="14">
        <v>-1.197</v>
      </c>
      <c r="Q80" s="14">
        <v>0</v>
      </c>
      <c r="R80" s="14">
        <v>0</v>
      </c>
    </row>
    <row r="81" ht="20.25" spans="1:18">
      <c r="A81" s="7" t="s">
        <v>594</v>
      </c>
      <c r="B81" s="7" t="s">
        <v>595</v>
      </c>
      <c r="C81" s="7">
        <v>4547.379</v>
      </c>
      <c r="D81" s="7">
        <v>5273.66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13.515</v>
      </c>
      <c r="K81" s="15">
        <v>3</v>
      </c>
      <c r="L81" s="14">
        <v>2</v>
      </c>
      <c r="M81" s="14">
        <v>0</v>
      </c>
      <c r="N81" s="14">
        <v>0</v>
      </c>
      <c r="O81" s="14">
        <v>0</v>
      </c>
      <c r="P81" s="14">
        <v>-1.819</v>
      </c>
      <c r="Q81" s="14">
        <v>0</v>
      </c>
      <c r="R81" s="14">
        <v>0</v>
      </c>
    </row>
    <row r="82" ht="20.25" spans="1:18">
      <c r="A82" s="7" t="s">
        <v>596</v>
      </c>
      <c r="B82" s="7" t="s">
        <v>597</v>
      </c>
      <c r="C82" s="7">
        <v>2972.018</v>
      </c>
      <c r="D82" s="7">
        <v>3698.927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2.557</v>
      </c>
      <c r="K82" s="15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7" t="s">
        <v>598</v>
      </c>
      <c r="B83" s="7" t="s">
        <v>599</v>
      </c>
      <c r="C83" s="7">
        <v>4371.263</v>
      </c>
      <c r="D83" s="7">
        <v>4773.314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7.267</v>
      </c>
      <c r="K83" s="15">
        <v>2</v>
      </c>
      <c r="L83" s="14">
        <v>1</v>
      </c>
      <c r="M83" s="14">
        <v>0</v>
      </c>
      <c r="N83" s="14">
        <v>0</v>
      </c>
      <c r="O83" s="14">
        <v>1</v>
      </c>
      <c r="P83" s="14">
        <v>2.059</v>
      </c>
      <c r="Q83" s="14">
        <v>0</v>
      </c>
      <c r="R83" s="14">
        <v>-1</v>
      </c>
    </row>
    <row r="84" ht="20.25" spans="1:18">
      <c r="A84" s="7" t="s">
        <v>600</v>
      </c>
      <c r="B84" s="7" t="s">
        <v>601</v>
      </c>
      <c r="C84" s="7">
        <v>2916.265</v>
      </c>
      <c r="D84" s="7">
        <v>3136.226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4.24</v>
      </c>
      <c r="K84" s="15">
        <v>1</v>
      </c>
      <c r="L84" s="14">
        <v>1</v>
      </c>
      <c r="M84" s="14">
        <v>0</v>
      </c>
      <c r="N84" s="14">
        <v>-1</v>
      </c>
      <c r="O84" s="14">
        <v>0</v>
      </c>
      <c r="P84" s="14">
        <v>-0.725</v>
      </c>
      <c r="Q84" s="14">
        <v>0</v>
      </c>
      <c r="R84" s="14">
        <v>0</v>
      </c>
    </row>
    <row r="85" ht="20.25" spans="1:18">
      <c r="A85" s="7" t="s">
        <v>602</v>
      </c>
      <c r="B85" s="7" t="s">
        <v>603</v>
      </c>
      <c r="C85" s="7">
        <v>107.564</v>
      </c>
      <c r="D85" s="7">
        <v>108.66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0.767</v>
      </c>
      <c r="K85" s="15">
        <v>3</v>
      </c>
      <c r="L85" s="14">
        <v>1</v>
      </c>
      <c r="M85" s="14">
        <v>0</v>
      </c>
      <c r="N85" s="14">
        <v>-1</v>
      </c>
      <c r="O85" s="14">
        <v>0</v>
      </c>
      <c r="P85" s="14">
        <v>-0.017</v>
      </c>
      <c r="Q85" s="14">
        <v>0</v>
      </c>
      <c r="R85" s="14">
        <v>0</v>
      </c>
    </row>
    <row r="86" ht="20.25" spans="1:18">
      <c r="A86" s="7" t="s">
        <v>604</v>
      </c>
      <c r="B86" s="7" t="s">
        <v>605</v>
      </c>
      <c r="C86" s="7">
        <v>105.617</v>
      </c>
      <c r="D86" s="7">
        <v>106.338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0.366</v>
      </c>
      <c r="K86" s="15">
        <v>2</v>
      </c>
      <c r="L86" s="14">
        <v>0</v>
      </c>
      <c r="M86" s="14">
        <v>0</v>
      </c>
      <c r="N86" s="14">
        <v>-1</v>
      </c>
      <c r="O86" s="14">
        <v>0</v>
      </c>
      <c r="P86" s="14">
        <v>-0.008</v>
      </c>
      <c r="Q86" s="14">
        <v>0</v>
      </c>
      <c r="R86" s="14">
        <v>0</v>
      </c>
    </row>
    <row r="87" ht="20.25" spans="1:18">
      <c r="A87" s="7" t="s">
        <v>606</v>
      </c>
      <c r="B87" s="7" t="s">
        <v>607</v>
      </c>
      <c r="C87" s="7">
        <v>111.144</v>
      </c>
      <c r="D87" s="7">
        <v>116.69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0.826</v>
      </c>
      <c r="K87" s="15">
        <v>0</v>
      </c>
      <c r="L87" s="14">
        <v>2</v>
      </c>
      <c r="M87" s="14">
        <v>0</v>
      </c>
      <c r="N87" s="14">
        <v>-1</v>
      </c>
      <c r="O87" s="14">
        <v>0</v>
      </c>
      <c r="P87" s="14">
        <v>-0.089</v>
      </c>
      <c r="Q87" s="14">
        <v>0</v>
      </c>
      <c r="R87" s="14">
        <v>0</v>
      </c>
    </row>
    <row r="88" ht="20.25" spans="1:18">
      <c r="A88" s="7" t="s">
        <v>608</v>
      </c>
      <c r="B88" s="7" t="s">
        <v>609</v>
      </c>
      <c r="C88" s="7">
        <v>102.351</v>
      </c>
      <c r="D88" s="7">
        <v>102.638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0.102</v>
      </c>
      <c r="K88" s="15">
        <v>0</v>
      </c>
      <c r="L88" s="14">
        <v>0</v>
      </c>
      <c r="M88" s="14">
        <v>0</v>
      </c>
      <c r="N88" s="14">
        <v>0</v>
      </c>
      <c r="O88" s="14">
        <v>0</v>
      </c>
      <c r="P88" s="14">
        <v>-0.002</v>
      </c>
      <c r="Q88" s="14">
        <v>0</v>
      </c>
      <c r="R88" s="14">
        <v>0</v>
      </c>
    </row>
    <row r="89" ht="20.25" spans="1:18">
      <c r="A89" s="7" t="s">
        <v>610</v>
      </c>
      <c r="B89" s="7" t="s">
        <v>611</v>
      </c>
      <c r="C89" s="7">
        <v>73301.906</v>
      </c>
      <c r="D89" s="7">
        <v>92976.328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20.272</v>
      </c>
      <c r="K89" s="15">
        <v>4</v>
      </c>
      <c r="L89" s="14">
        <v>0</v>
      </c>
      <c r="M89" s="14">
        <v>0</v>
      </c>
      <c r="N89" s="14">
        <v>1</v>
      </c>
      <c r="O89" s="14">
        <v>0</v>
      </c>
      <c r="P89" s="14">
        <v>264.487</v>
      </c>
      <c r="Q89" s="14">
        <v>0</v>
      </c>
      <c r="R89" s="14">
        <v>1</v>
      </c>
    </row>
    <row r="90" ht="20.25" spans="1:18">
      <c r="A90" s="7" t="s">
        <v>612</v>
      </c>
      <c r="B90" s="7" t="s">
        <v>613</v>
      </c>
      <c r="C90" s="7">
        <v>905.114</v>
      </c>
      <c r="D90" s="7">
        <v>1288.255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26.077</v>
      </c>
      <c r="K90" s="15">
        <v>3</v>
      </c>
      <c r="L90" s="14">
        <v>0</v>
      </c>
      <c r="M90" s="14">
        <v>0</v>
      </c>
      <c r="N90" s="14">
        <v>0</v>
      </c>
      <c r="O90" s="14">
        <v>0</v>
      </c>
      <c r="P90" s="14">
        <v>-6.04</v>
      </c>
      <c r="Q90" s="14">
        <v>0</v>
      </c>
      <c r="R90" s="14">
        <v>0</v>
      </c>
    </row>
    <row r="91" ht="20.25" spans="1:18">
      <c r="A91" s="7" t="s">
        <v>614</v>
      </c>
      <c r="B91" s="7" t="s">
        <v>615</v>
      </c>
      <c r="C91" s="7">
        <v>8198.755</v>
      </c>
      <c r="D91" s="7">
        <v>9464.896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2.338</v>
      </c>
      <c r="K91" s="15">
        <v>0</v>
      </c>
      <c r="L91" s="14">
        <v>0</v>
      </c>
      <c r="M91" s="14">
        <v>0</v>
      </c>
      <c r="N91" s="14">
        <v>-1</v>
      </c>
      <c r="O91" s="14">
        <v>0</v>
      </c>
      <c r="P91" s="14">
        <v>18.351</v>
      </c>
      <c r="Q91" s="14">
        <v>0</v>
      </c>
      <c r="R91" s="14">
        <v>0</v>
      </c>
    </row>
    <row r="92" ht="20.25" spans="1:18">
      <c r="A92" s="7" t="s">
        <v>616</v>
      </c>
      <c r="B92" s="7" t="s">
        <v>617</v>
      </c>
      <c r="C92" s="7">
        <v>366.76</v>
      </c>
      <c r="D92" s="7">
        <v>540.815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21.101</v>
      </c>
      <c r="K92" s="15">
        <v>1</v>
      </c>
      <c r="L92" s="14">
        <v>0</v>
      </c>
      <c r="M92" s="14">
        <v>0</v>
      </c>
      <c r="N92" s="14">
        <v>0</v>
      </c>
      <c r="O92" s="14">
        <v>0</v>
      </c>
      <c r="P92" s="14">
        <v>2.439</v>
      </c>
      <c r="Q92" s="14">
        <v>0</v>
      </c>
      <c r="R92" s="14">
        <v>0</v>
      </c>
    </row>
    <row r="93" ht="20.25" spans="1:18">
      <c r="A93" s="7" t="s">
        <v>618</v>
      </c>
      <c r="B93" s="7" t="s">
        <v>619</v>
      </c>
      <c r="C93" s="7">
        <v>426.403</v>
      </c>
      <c r="D93" s="7">
        <v>676.278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31.639</v>
      </c>
      <c r="K93" s="15">
        <v>1</v>
      </c>
      <c r="L93" s="14">
        <v>0</v>
      </c>
      <c r="M93" s="14">
        <v>-1</v>
      </c>
      <c r="N93" s="14">
        <v>1</v>
      </c>
      <c r="O93" s="14">
        <v>0</v>
      </c>
      <c r="P93" s="14">
        <v>5.6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2026-02-27T16:17:25Z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9D085ED95D3844609D1E8FD0332A1BFB_13</vt:lpwstr>
  </property>
  <property fmtid="{D5CDD505-2E9C-101B-9397-08002B2CF9AE}" pid="3" name="KSOProductBuildVer">
    <vt:lpwstr>2052-12.1.0.15712</vt:lpwstr>
  </property>
</Properties>
</file>