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<sst xmlns="http://schemas.openxmlformats.org/spreadsheetml/2006/main" count="616" uniqueCount="579">
  <si>
    <t>强转弱</t>
  </si>
  <si>
    <t>弱转强</t>
  </si>
  <si>
    <t>代码</t>
  </si>
  <si>
    <t>简称</t>
  </si>
  <si>
    <t>总市值</t>
  </si>
  <si>
    <t>银行</t>
  </si>
  <si>
    <t>105312.27亿</t>
  </si>
  <si>
    <t>破净资产</t>
  </si>
  <si>
    <t>158106.36亿</t>
  </si>
  <si>
    <t>酿酒</t>
  </si>
  <si>
    <t>32277.04亿</t>
  </si>
  <si>
    <t>低市净率</t>
  </si>
  <si>
    <t>141673.92亿</t>
  </si>
  <si>
    <t>活跃股</t>
  </si>
  <si>
    <t>12513.36亿</t>
  </si>
  <si>
    <t>红利指数</t>
  </si>
  <si>
    <t>124636.75亿</t>
  </si>
  <si>
    <t>次新预增</t>
  </si>
  <si>
    <t>680.69亿</t>
  </si>
  <si>
    <t>全指可选</t>
  </si>
  <si>
    <t>55591.51亿</t>
  </si>
  <si>
    <t>成份Ｂ指</t>
  </si>
  <si>
    <t>312.24亿</t>
  </si>
  <si>
    <t>医药</t>
  </si>
  <si>
    <t>44173.25亿</t>
  </si>
  <si>
    <t>国证服务</t>
  </si>
  <si>
    <t>--</t>
  </si>
  <si>
    <t>定增股</t>
  </si>
  <si>
    <t>40537.47亿</t>
  </si>
  <si>
    <t>中证银行</t>
  </si>
  <si>
    <t>证券</t>
  </si>
  <si>
    <t>34963.45亿</t>
  </si>
  <si>
    <t>电力</t>
  </si>
  <si>
    <t>33983.87亿</t>
  </si>
  <si>
    <t>白酒概念</t>
  </si>
  <si>
    <t>33077.14亿</t>
  </si>
  <si>
    <t>贵州板块</t>
  </si>
  <si>
    <t>22469.18亿</t>
  </si>
  <si>
    <t>医疗保健</t>
  </si>
  <si>
    <t>20364.88亿</t>
  </si>
  <si>
    <t>食品饮料</t>
  </si>
  <si>
    <t>17170.03亿</t>
  </si>
  <si>
    <t>仿制药</t>
  </si>
  <si>
    <t>16623.59亿</t>
  </si>
  <si>
    <t>中小银行</t>
  </si>
  <si>
    <t>16230.08亿</t>
  </si>
  <si>
    <t>重庆板块</t>
  </si>
  <si>
    <t>12406.62亿</t>
  </si>
  <si>
    <t>农林牧渔</t>
  </si>
  <si>
    <t>11637.00亿</t>
  </si>
  <si>
    <t>含B股</t>
  </si>
  <si>
    <t>11619.66亿</t>
  </si>
  <si>
    <t>科创板次新</t>
  </si>
  <si>
    <t>10792.37亿</t>
  </si>
  <si>
    <t>近端次新</t>
  </si>
  <si>
    <t>10174.21亿</t>
  </si>
  <si>
    <t>维生素</t>
  </si>
  <si>
    <t>8340.16亿</t>
  </si>
  <si>
    <t>即将解禁</t>
  </si>
  <si>
    <t>7645.56亿</t>
  </si>
  <si>
    <t>仓储物流</t>
  </si>
  <si>
    <t>7532.70亿</t>
  </si>
  <si>
    <t>风险提示</t>
  </si>
  <si>
    <t>5414.94亿</t>
  </si>
  <si>
    <t>吉林板块</t>
  </si>
  <si>
    <t>4159.04亿</t>
  </si>
  <si>
    <t>鸡肉</t>
  </si>
  <si>
    <t>3071.82亿</t>
  </si>
  <si>
    <t>粮食概念</t>
  </si>
  <si>
    <t>3044.28亿</t>
  </si>
  <si>
    <t>水务</t>
  </si>
  <si>
    <t>1475.44亿</t>
  </si>
  <si>
    <t>种业</t>
  </si>
  <si>
    <t>865.26亿</t>
  </si>
  <si>
    <t>Ｂ股指数</t>
  </si>
  <si>
    <t>689.13亿</t>
  </si>
  <si>
    <t>公共交通</t>
  </si>
  <si>
    <t>382.83亿</t>
  </si>
  <si>
    <t>金融科技</t>
  </si>
  <si>
    <t>绿色电力</t>
  </si>
  <si>
    <t>大盘价值</t>
  </si>
  <si>
    <t>珠三角</t>
  </si>
  <si>
    <t>国证红利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</si>
  <si>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</si>
  <si>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</si>
  <si>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</si>
  <si>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</si>
  <si>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</si>
  <si>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</si>
  <si>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</si>
  <si>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</si>
  <si>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</si>
  <si>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</si>
  <si>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</si>
  <si>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</si>
  <si>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</si>
  <si>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</si>
  <si>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</si>
  <si>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</si>
  <si>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</si>
  <si>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</si>
  <si>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</si>
  <si>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</si>
  <si>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</si>
  <si>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</si>
  <si>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全R成长</t>
  </si>
  <si>
    <t>沪企债30</t>
  </si>
  <si>
    <t>380信息</t>
  </si>
  <si>
    <t>380成长</t>
  </si>
  <si>
    <t>上证100</t>
  </si>
  <si>
    <t>科创材料</t>
  </si>
  <si>
    <t>科创新能</t>
  </si>
  <si>
    <t>科大湾区</t>
  </si>
  <si>
    <t>细分机械</t>
  </si>
  <si>
    <t>500信息</t>
  </si>
  <si>
    <t>深证300</t>
  </si>
  <si>
    <t>创业200</t>
  </si>
  <si>
    <t>碳科技60</t>
  </si>
  <si>
    <t>综企指数</t>
  </si>
  <si>
    <t>深新基建</t>
  </si>
  <si>
    <t>创科技</t>
  </si>
  <si>
    <t>成长40</t>
  </si>
  <si>
    <t>深证300R</t>
  </si>
  <si>
    <t>中小成长</t>
  </si>
  <si>
    <t>深证可选</t>
  </si>
  <si>
    <t>中创500</t>
  </si>
  <si>
    <t>1000成长</t>
  </si>
  <si>
    <t>创业基础</t>
  </si>
  <si>
    <t>中小高贝</t>
  </si>
  <si>
    <t>创业成长</t>
  </si>
  <si>
    <t>深互联EW</t>
  </si>
  <si>
    <t>深成可选</t>
  </si>
  <si>
    <t>深证节能</t>
  </si>
  <si>
    <t>深证中游</t>
  </si>
  <si>
    <t>中证军工</t>
  </si>
  <si>
    <t>智能家居</t>
  </si>
  <si>
    <t>创业板指(港币)(CNH)</t>
  </si>
  <si>
    <t>创业板指（美元）（CNH988007</t>
  </si>
  <si>
    <t>创业板R(港币)(CNH)</t>
  </si>
  <si>
    <t>创业板R（美元）（CNH?88107</t>
  </si>
  <si>
    <t>企债指数</t>
  </si>
  <si>
    <t>上证指数</t>
  </si>
  <si>
    <t>Ａ股指数</t>
  </si>
  <si>
    <t>工业指数</t>
  </si>
  <si>
    <t>上证380</t>
  </si>
  <si>
    <t>国债指数</t>
  </si>
  <si>
    <t>新综指</t>
  </si>
  <si>
    <t>治理指数</t>
  </si>
  <si>
    <t>沪公司债</t>
  </si>
  <si>
    <t>180资源</t>
  </si>
  <si>
    <t>上证能源</t>
  </si>
  <si>
    <t>上证材料</t>
  </si>
  <si>
    <t>上证电信</t>
  </si>
  <si>
    <t>上证小盘</t>
  </si>
  <si>
    <t>上证中小</t>
  </si>
  <si>
    <t>上证全指</t>
  </si>
  <si>
    <t>上证地企</t>
  </si>
  <si>
    <t>上证国企</t>
  </si>
  <si>
    <t>全指成长</t>
  </si>
  <si>
    <t>上证龙头</t>
  </si>
  <si>
    <t>上证商品</t>
  </si>
  <si>
    <t>上证资源</t>
  </si>
  <si>
    <t>能源等权</t>
  </si>
  <si>
    <t>材料等权</t>
  </si>
  <si>
    <t>工业等权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</si>
  <si>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</si>
  <si>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</si>
  <si>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</si>
  <si>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</si>
  <si>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</si>
  <si>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</si>
  <si>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</si>
  <si>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</si>
  <si>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</si>
  <si>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</si>
  <si>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</si>
  <si>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</si>
  <si>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</si>
  <si>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</si>
  <si>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380等权</t>
  </si>
  <si>
    <t>信用100</t>
  </si>
  <si>
    <t>380价值</t>
  </si>
  <si>
    <t>380R成长</t>
  </si>
  <si>
    <t>380R价值</t>
  </si>
  <si>
    <t>农业主题</t>
  </si>
  <si>
    <t>380基本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</si>
  <si>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</si>
  <si>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</si>
  <si>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</si>
  <si>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</si>
  <si>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</si>
  <si>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</si>
  <si>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</si>
  <si>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</si>
  <si>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</si>
  <si>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</si>
  <si>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</si>
  <si>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</si>
  <si>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</si>
  <si>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50AH优选</t>
  </si>
  <si>
    <t>中证A500</t>
  </si>
  <si>
    <t>科创高装</t>
  </si>
  <si>
    <t>科创机械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</si>
  <si>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</si>
  <si>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</si>
  <si>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</si>
  <si>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</si>
  <si>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</si>
  <si>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</si>
  <si>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</si>
  <si>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</si>
  <si>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</si>
  <si>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</si>
  <si>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</si>
  <si>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</si>
  <si>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CSSW丝路</t>
  </si>
  <si>
    <t>500原料</t>
  </si>
  <si>
    <t>500工业</t>
  </si>
  <si>
    <t>国企一带一路</t>
  </si>
  <si>
    <t>结构调整</t>
  </si>
  <si>
    <t>央企创新</t>
  </si>
  <si>
    <t>HK银行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</si>
  <si>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</si>
  <si>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</si>
  <si>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</si>
  <si>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</si>
  <si>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</si>
  <si>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</si>
  <si>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</si>
  <si>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300能源</t>
  </si>
  <si>
    <t>300材料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</si>
  <si>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</si>
  <si>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</si>
  <si>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</si>
  <si>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</si>
  <si>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</si>
  <si>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</si>
  <si>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</si>
  <si>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</si>
  <si>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</si>
  <si>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</si>
  <si>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</si>
  <si>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</si>
  <si>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</si>
  <si>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</si>
  <si>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</si>
  <si>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</si>
  <si>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深证成指</t>
  </si>
  <si>
    <t>深成指R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</si>
  <si>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</si>
  <si>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</si>
  <si>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</si>
  <si>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</si>
  <si>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</si>
  <si>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</si>
  <si>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</si>
  <si>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</si>
  <si>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</si>
  <si>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</si>
  <si>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</si>
  <si>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</si>
  <si>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</si>
  <si>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</si>
  <si>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</si>
  <si>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</si>
  <si>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</si>
  <si>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水电指数</t>
  </si>
  <si>
    <t>建筑指数</t>
  </si>
  <si>
    <t>商务指数</t>
  </si>
  <si>
    <t>文化指数</t>
  </si>
  <si>
    <t>创业数字</t>
  </si>
  <si>
    <t>专精特新</t>
  </si>
  <si>
    <t>深小巨人</t>
  </si>
  <si>
    <t>长江100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</si>
  <si>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</si>
  <si>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</si>
  <si>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</si>
  <si>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</si>
  <si>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</si>
  <si>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</si>
  <si>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</si>
  <si>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</si>
  <si>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</si>
  <si>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</si>
  <si>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</si>
  <si>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</si>
  <si>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</si>
  <si>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</si>
  <si>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</si>
  <si>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</si>
  <si>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</si>
  <si>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深证央企</t>
  </si>
  <si>
    <t>深证价值</t>
  </si>
  <si>
    <t>能源金属</t>
  </si>
  <si>
    <t>国证成长</t>
  </si>
  <si>
    <t>国证价值</t>
  </si>
  <si>
    <t>中盘成长</t>
  </si>
  <si>
    <t>中盘价值</t>
  </si>
  <si>
    <t>小盘成长</t>
  </si>
  <si>
    <t>小盘价值</t>
  </si>
  <si>
    <t>1000能源</t>
  </si>
  <si>
    <t>1000材料</t>
  </si>
  <si>
    <t>1000工业</t>
  </si>
  <si>
    <t>国证通信</t>
  </si>
  <si>
    <t>投资时钟</t>
  </si>
  <si>
    <t>国证有色</t>
  </si>
  <si>
    <t>国证文化</t>
  </si>
  <si>
    <t>绩效指数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</si>
  <si>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</si>
  <si>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</si>
  <si>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</si>
  <si>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</si>
  <si>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</si>
  <si>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</si>
  <si>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</si>
  <si>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</si>
  <si>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</si>
  <si>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</si>
  <si>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</si>
  <si>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</si>
  <si>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</si>
  <si>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数字传媒</t>
  </si>
  <si>
    <t>国证油气</t>
  </si>
  <si>
    <t>国证钢铁</t>
  </si>
  <si>
    <t>央视50</t>
  </si>
  <si>
    <t>央视创新</t>
  </si>
  <si>
    <t>央视治理</t>
  </si>
  <si>
    <t>央视文化</t>
  </si>
  <si>
    <t>中小价值</t>
  </si>
  <si>
    <t>深证能源</t>
  </si>
  <si>
    <t>深证材料</t>
  </si>
  <si>
    <t>深证工业</t>
  </si>
  <si>
    <t>深证电信</t>
  </si>
  <si>
    <t>中小基础</t>
  </si>
  <si>
    <t>中创400</t>
  </si>
  <si>
    <t>中创价值</t>
  </si>
  <si>
    <t>700成长</t>
  </si>
  <si>
    <t>700价值</t>
  </si>
  <si>
    <t>1000价值</t>
  </si>
  <si>
    <t>深300EW</t>
  </si>
  <si>
    <t>中小等权</t>
  </si>
  <si>
    <t>创业板EW</t>
  </si>
  <si>
    <t>深证大宗</t>
  </si>
  <si>
    <t>深证时钟</t>
  </si>
  <si>
    <t>深证GDP</t>
  </si>
  <si>
    <t>中小红利</t>
  </si>
  <si>
    <t>深证文化</t>
  </si>
  <si>
    <t>深证绩效</t>
  </si>
  <si>
    <t>300绩效</t>
  </si>
  <si>
    <t>中小绩效</t>
  </si>
  <si>
    <t>深成指EW</t>
  </si>
  <si>
    <t>深证低波</t>
  </si>
  <si>
    <t>深证高贝</t>
  </si>
  <si>
    <t>中小低波</t>
  </si>
  <si>
    <t>中创低波</t>
  </si>
  <si>
    <t>中创高贝</t>
  </si>
  <si>
    <t>深红利50</t>
  </si>
  <si>
    <t>深次新股</t>
  </si>
  <si>
    <t>深证200R</t>
  </si>
  <si>
    <t>深成能源</t>
  </si>
  <si>
    <t>深成材料</t>
  </si>
  <si>
    <t>深成工业</t>
  </si>
  <si>
    <t>创业高贝</t>
  </si>
  <si>
    <t>深证创投</t>
  </si>
  <si>
    <t>中关村60</t>
  </si>
  <si>
    <t>优势成长</t>
  </si>
  <si>
    <t>深证F120</t>
  </si>
  <si>
    <t>深证F200</t>
  </si>
  <si>
    <t>深证上游</t>
  </si>
  <si>
    <t>500深市</t>
  </si>
  <si>
    <t>环境治理</t>
  </si>
  <si>
    <t>CSSW传媒</t>
  </si>
  <si>
    <t>中证国安</t>
  </si>
  <si>
    <t>中证 500</t>
  </si>
  <si>
    <t>军工指数</t>
  </si>
  <si>
    <t>中证传媒</t>
  </si>
  <si>
    <t>中证国防</t>
  </si>
  <si>
    <t>国企改革</t>
  </si>
  <si>
    <t>一带一路</t>
  </si>
  <si>
    <t>CSWD并购</t>
  </si>
  <si>
    <t>卫星通信</t>
  </si>
  <si>
    <t>化肥农药</t>
  </si>
  <si>
    <t>蓝色100</t>
  </si>
  <si>
    <t>自由现金流</t>
  </si>
  <si>
    <t>180基建</t>
  </si>
  <si>
    <t>上证银行</t>
  </si>
  <si>
    <t>优势消费</t>
  </si>
  <si>
    <t>300公用</t>
  </si>
  <si>
    <t>中证消费</t>
  </si>
  <si>
    <t>全指消费</t>
  </si>
  <si>
    <t>深证Ｂ指</t>
  </si>
  <si>
    <t>农林指数</t>
  </si>
  <si>
    <t>生物50</t>
  </si>
  <si>
    <t>国证基建</t>
  </si>
  <si>
    <t>1000消费</t>
  </si>
  <si>
    <t>国证食品</t>
  </si>
  <si>
    <t>深证消费</t>
  </si>
  <si>
    <t>深成消费</t>
  </si>
  <si>
    <t>中证酒</t>
  </si>
  <si>
    <t>中证白酒</t>
  </si>
  <si>
    <t>【数据引擎：奇衡DK阿赖耶识系统】情绪值</t>
  </si>
  <si>
    <t>CS00</t>
  </si>
  <si>
    <t>淀粉连续</t>
  </si>
  <si>
    <t>PG00</t>
  </si>
  <si>
    <t>液化气连续</t>
  </si>
  <si>
    <t>T00</t>
  </si>
  <si>
    <t>10年国债连续</t>
  </si>
  <si>
    <t>AU00</t>
  </si>
  <si>
    <t>黄金连续</t>
  </si>
  <si>
    <t>BR00</t>
  </si>
  <si>
    <t>丁二烯橡胶连续</t>
  </si>
  <si>
    <t>RU00</t>
  </si>
  <si>
    <t>橡胶连续</t>
  </si>
  <si>
    <t>AX00</t>
  </si>
  <si>
    <t>豆一连续</t>
  </si>
  <si>
    <t>C00</t>
  </si>
  <si>
    <t>玉米连续</t>
  </si>
  <si>
    <t>EB00</t>
  </si>
  <si>
    <t>苯乙烯连续</t>
  </si>
  <si>
    <t>CF00</t>
  </si>
  <si>
    <t>棉花连续</t>
  </si>
  <si>
    <t>UR00</t>
  </si>
  <si>
    <t>尿素连续</t>
  </si>
  <si>
    <t>IC00</t>
  </si>
  <si>
    <t>500股指连续</t>
  </si>
  <si>
    <t>IM00</t>
  </si>
  <si>
    <t>1000股指连续</t>
  </si>
  <si>
    <t>NR00</t>
  </si>
  <si>
    <t>20号胶连续</t>
  </si>
  <si>
    <t>LC00</t>
  </si>
  <si>
    <t>碳酸锂连续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</si>
  <si>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</si>
  <si>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</si>
  <si>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</si>
  <si>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</si>
  <si>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</si>
  <si>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</si>
  <si>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</si>
  <si>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</si>
  <si>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</si>
  <si>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</si>
  <si>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</si>
  <si>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</si>
  <si>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</si>
  <si>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</si>
  <si>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</si>
  <si>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</si>
  <si>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</si>
  <si>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</si>
  <si>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</si>
  <si>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</si>
  <si>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</si>
  <si>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</si>
  <si>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</si>
  <si>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</si>
  <si>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</si>
  <si>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</si>
  <si>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</si>
  <si>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</si>
  <si>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</si>
  <si>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</si>
  <si>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</si>
  <si>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</si>
  <si>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</si>
  <si>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</si>
  <si>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</si>
  <si>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</si>
  <si>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</si>
  <si>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</si>
  <si>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</si>
  <si>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</si>
  <si>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</si>
  <si>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</si>
  <si>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</si>
  <si>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</si>
  <si>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</si>
  <si>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</si>
  <si>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BZ00</t>
  </si>
  <si>
    <t>纯苯连续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</si>
  <si>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</si>
  <si>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</si>
  <si>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</si>
  <si>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</si>
  <si>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</si>
  <si>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</si>
  <si>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</si>
  <si>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</si>
  <si>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</si>
  <si>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</si>
  <si>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</si>
  <si>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</si>
  <si>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</si>
  <si>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</si>
  <si>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</si>
  <si>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</si>
  <si>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</si>
  <si>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</si>
  <si>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</si>
  <si>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</si>
  <si>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</si>
  <si>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</si>
  <si>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</si>
  <si>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</si>
  <si>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</si>
  <si>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</si>
  <si>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</si>
  <si>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</si>
  <si>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</si>
  <si>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</si>
  <si>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</si>
  <si>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</si>
  <si>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</si>
  <si>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</si>
  <si>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</si>
  <si>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</si>
  <si>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</si>
  <si>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</si>
  <si>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</si>
  <si>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</si>
  <si>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</si>
  <si>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</si>
  <si>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</si>
  <si>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</si>
  <si>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</si>
  <si>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</si>
  <si>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</si>
  <si>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</si>
  <si>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</si>
  <si>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</si>
  <si>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</si>
  <si>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</si>
  <si>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</si>
  <si>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</si>
  <si>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</si>
  <si>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</si>
  <si>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</si>
  <si>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</si>
  <si>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</si>
  <si>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</si>
  <si>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</si>
  <si>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</si>
  <si>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</si>
  <si>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</si>
  <si>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</si>
  <si>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</si>
  <si>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</si>
  <si>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</si>
  <si>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</si>
  <si>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</si>
  <si>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</si>
  <si>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</si>
  <si>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</si>
  <si>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</si>
  <si>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</si>
  <si>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</si>
  <si>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</si>
  <si>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</si>
  <si>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IF00</t>
  </si>
  <si>
    <t>300股指连续</t>
  </si>
  <si>
    <t>IH00</t>
  </si>
  <si>
    <t>50股指连续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</si>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</sst>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9" sqref="B9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"880471"</f>
        <v>880471</v>
      </c>
      <c r="B3" s="37" t="s">
        <v>5</v>
      </c>
      <c r="C3" s="36" t="s">
        <v>6</v>
      </c>
      <c r="D3" s="38" t="str">
        <f>"880846"</f>
        <v>880846</v>
      </c>
      <c r="E3" s="38" t="s">
        <v>7</v>
      </c>
      <c r="F3" s="38" t="s">
        <v>8</v>
      </c>
    </row>
    <row r="4" ht="13.5" spans="1:6">
      <c r="A4" s="36" t="str">
        <f>"880380"</f>
        <v>880380</v>
      </c>
      <c r="B4" s="37" t="s">
        <v>9</v>
      </c>
      <c r="C4" s="36" t="s">
        <v>10</v>
      </c>
      <c r="D4" s="38" t="str">
        <f>"880829"</f>
        <v>880829</v>
      </c>
      <c r="E4" s="38" t="s">
        <v>11</v>
      </c>
      <c r="F4" s="38" t="s">
        <v>12</v>
      </c>
    </row>
    <row r="5" ht="13.5" spans="1:6">
      <c r="A5" s="36" t="str">
        <f>"880837"</f>
        <v>880837</v>
      </c>
      <c r="B5" s="36" t="s">
        <v>13</v>
      </c>
      <c r="C5" s="36" t="s">
        <v>14</v>
      </c>
      <c r="D5" s="38" t="str">
        <f>"000015"</f>
        <v>000015</v>
      </c>
      <c r="E5" s="38" t="s">
        <v>15</v>
      </c>
      <c r="F5" s="38" t="s">
        <v>16</v>
      </c>
    </row>
    <row r="6" ht="13.5" spans="1:6">
      <c r="A6" s="36" t="str">
        <f>"880778"</f>
        <v>880778</v>
      </c>
      <c r="B6" s="36" t="s">
        <v>17</v>
      </c>
      <c r="C6" s="36" t="s">
        <v>18</v>
      </c>
      <c r="D6" s="38" t="str">
        <f>"000989"</f>
        <v>000989</v>
      </c>
      <c r="E6" s="38" t="s">
        <v>19</v>
      </c>
      <c r="F6" s="38" t="s">
        <v>20</v>
      </c>
    </row>
    <row r="7" ht="13.5" spans="1:6">
      <c r="A7" s="36" t="str">
        <f>"399003"</f>
        <v>399003</v>
      </c>
      <c r="B7" s="36" t="s">
        <v>21</v>
      </c>
      <c r="C7" s="36" t="s">
        <v>22</v>
      </c>
      <c r="D7" s="38" t="str">
        <f>"880400"</f>
        <v>880400</v>
      </c>
      <c r="E7" s="38" t="s">
        <v>23</v>
      </c>
      <c r="F7" s="38" t="s">
        <v>24</v>
      </c>
    </row>
    <row r="8" ht="13.5" spans="1:6">
      <c r="A8" s="36" t="str">
        <f>"399320"</f>
        <v>399320</v>
      </c>
      <c r="B8" s="36" t="s">
        <v>25</v>
      </c>
      <c r="C8" s="36" t="s">
        <v>26</v>
      </c>
      <c r="D8" s="38" t="str">
        <f>"880856"</f>
        <v>880856</v>
      </c>
      <c r="E8" s="38" t="s">
        <v>27</v>
      </c>
      <c r="F8" s="38" t="s">
        <v>28</v>
      </c>
    </row>
    <row r="9" ht="13.5" spans="1:6">
      <c r="A9" s="36" t="str">
        <f>"399986"</f>
        <v>399986</v>
      </c>
      <c r="B9" s="37" t="s">
        <v>29</v>
      </c>
      <c r="C9" s="36" t="s">
        <v>26</v>
      </c>
      <c r="D9" s="38" t="str">
        <f>"880472"</f>
        <v>880472</v>
      </c>
      <c r="E9" s="38" t="s">
        <v>30</v>
      </c>
      <c r="F9" s="38" t="s">
        <v>31</v>
      </c>
    </row>
    <row r="10" ht="13.5" spans="1:6">
      <c r="A10" s="39"/>
      <c r="B10" s="39"/>
      <c r="C10" s="39"/>
      <c r="D10" s="38" t="str">
        <f>"880305"</f>
        <v>880305</v>
      </c>
      <c r="E10" s="38" t="s">
        <v>32</v>
      </c>
      <c r="F10" s="38" t="s">
        <v>33</v>
      </c>
    </row>
    <row r="11" ht="13.5" spans="1:6">
      <c r="A11" s="39"/>
      <c r="B11" s="39"/>
      <c r="C11" s="39"/>
      <c r="D11" s="38" t="str">
        <f>"880564"</f>
        <v>880564</v>
      </c>
      <c r="E11" s="40" t="s">
        <v>34</v>
      </c>
      <c r="F11" s="38" t="s">
        <v>35</v>
      </c>
    </row>
    <row r="12" ht="13.5" spans="1:6">
      <c r="A12" s="39"/>
      <c r="B12" s="39"/>
      <c r="C12" s="39"/>
      <c r="D12" s="38" t="str">
        <f>"880229"</f>
        <v>880229</v>
      </c>
      <c r="E12" s="38" t="s">
        <v>36</v>
      </c>
      <c r="F12" s="38" t="s">
        <v>37</v>
      </c>
    </row>
    <row r="13" ht="13.5" spans="1:6">
      <c r="A13" s="39"/>
      <c r="B13" s="39"/>
      <c r="C13" s="39"/>
      <c r="D13" s="38" t="str">
        <f>"880398"</f>
        <v>880398</v>
      </c>
      <c r="E13" s="38" t="s">
        <v>38</v>
      </c>
      <c r="F13" s="38" t="s">
        <v>39</v>
      </c>
    </row>
    <row r="14" ht="13.5" spans="1:6">
      <c r="A14" s="39"/>
      <c r="B14" s="39"/>
      <c r="C14" s="39"/>
      <c r="D14" s="38" t="str">
        <f>"880372"</f>
        <v>880372</v>
      </c>
      <c r="E14" s="38" t="s">
        <v>40</v>
      </c>
      <c r="F14" s="38" t="s">
        <v>41</v>
      </c>
    </row>
    <row r="15" ht="13.5" spans="1:6">
      <c r="A15" s="41"/>
      <c r="B15" s="41"/>
      <c r="C15" s="41"/>
      <c r="D15" s="38" t="str">
        <f>"880960"</f>
        <v>880960</v>
      </c>
      <c r="E15" s="38" t="s">
        <v>42</v>
      </c>
      <c r="F15" s="38" t="s">
        <v>43</v>
      </c>
    </row>
    <row r="16" ht="16.5" spans="1:6">
      <c r="A16" s="25"/>
      <c r="B16" s="25"/>
      <c r="C16" s="25"/>
      <c r="D16" s="38" t="str">
        <f>"880875"</f>
        <v>880875</v>
      </c>
      <c r="E16" s="40" t="s">
        <v>44</v>
      </c>
      <c r="F16" s="38" t="s">
        <v>45</v>
      </c>
    </row>
    <row r="17" ht="16.5" spans="1:6">
      <c r="A17" s="25"/>
      <c r="B17" s="25"/>
      <c r="C17" s="25"/>
      <c r="D17" s="38" t="str">
        <f>"880225"</f>
        <v>880225</v>
      </c>
      <c r="E17" s="38" t="s">
        <v>46</v>
      </c>
      <c r="F17" s="38" t="s">
        <v>47</v>
      </c>
    </row>
    <row r="18" ht="16.5" spans="1:6">
      <c r="A18" s="25"/>
      <c r="B18" s="25"/>
      <c r="C18" s="25"/>
      <c r="D18" s="38" t="str">
        <f>"880360"</f>
        <v>880360</v>
      </c>
      <c r="E18" s="38" t="s">
        <v>48</v>
      </c>
      <c r="F18" s="38" t="s">
        <v>49</v>
      </c>
    </row>
    <row r="19" ht="16.5" spans="1:6">
      <c r="A19" s="25"/>
      <c r="B19" s="25"/>
      <c r="C19" s="25"/>
      <c r="D19" s="38" t="str">
        <f>"880502"</f>
        <v>880502</v>
      </c>
      <c r="E19" s="38" t="s">
        <v>50</v>
      </c>
      <c r="F19" s="38" t="s">
        <v>51</v>
      </c>
    </row>
    <row r="20" ht="16.5" spans="1:6">
      <c r="A20" s="25"/>
      <c r="B20" s="25"/>
      <c r="C20" s="25"/>
      <c r="D20" s="38" t="str">
        <f>"880554"</f>
        <v>880554</v>
      </c>
      <c r="E20" s="38" t="s">
        <v>52</v>
      </c>
      <c r="F20" s="38" t="s">
        <v>53</v>
      </c>
    </row>
    <row r="21" ht="16.5" spans="1:6">
      <c r="A21" s="25"/>
      <c r="B21" s="25"/>
      <c r="C21" s="25"/>
      <c r="D21" s="38" t="str">
        <f>"880885"</f>
        <v>880885</v>
      </c>
      <c r="E21" s="38" t="s">
        <v>54</v>
      </c>
      <c r="F21" s="38" t="s">
        <v>55</v>
      </c>
    </row>
    <row r="22" ht="16.5" spans="1:6">
      <c r="A22" s="25"/>
      <c r="B22" s="25"/>
      <c r="C22" s="25"/>
      <c r="D22" s="38" t="str">
        <f>"880929"</f>
        <v>880929</v>
      </c>
      <c r="E22" s="38" t="s">
        <v>56</v>
      </c>
      <c r="F22" s="38" t="s">
        <v>57</v>
      </c>
    </row>
    <row r="23" ht="16.5" spans="1:6">
      <c r="A23" s="25"/>
      <c r="B23" s="25"/>
      <c r="C23" s="25"/>
      <c r="D23" s="38" t="str">
        <f>"880897"</f>
        <v>880897</v>
      </c>
      <c r="E23" s="38" t="s">
        <v>58</v>
      </c>
      <c r="F23" s="38" t="s">
        <v>59</v>
      </c>
    </row>
    <row r="24" ht="16.5" spans="1:6">
      <c r="A24" s="25"/>
      <c r="B24" s="25"/>
      <c r="C24" s="25"/>
      <c r="D24" s="38" t="str">
        <f>"880464"</f>
        <v>880464</v>
      </c>
      <c r="E24" s="38" t="s">
        <v>60</v>
      </c>
      <c r="F24" s="38" t="s">
        <v>61</v>
      </c>
    </row>
    <row r="25" ht="16.5" spans="1:6">
      <c r="A25" s="25"/>
      <c r="B25" s="25"/>
      <c r="C25" s="25"/>
      <c r="D25" s="38" t="str">
        <f>"880896"</f>
        <v>880896</v>
      </c>
      <c r="E25" s="38" t="s">
        <v>62</v>
      </c>
      <c r="F25" s="38" t="s">
        <v>63</v>
      </c>
    </row>
    <row r="26" ht="16.5" spans="1:6">
      <c r="A26" s="25"/>
      <c r="B26" s="25"/>
      <c r="C26" s="25"/>
      <c r="D26" s="38" t="str">
        <f>"880203"</f>
        <v>880203</v>
      </c>
      <c r="E26" s="38" t="s">
        <v>64</v>
      </c>
      <c r="F26" s="38" t="s">
        <v>65</v>
      </c>
    </row>
    <row r="27" ht="16.5" spans="1:6">
      <c r="A27" s="25"/>
      <c r="B27" s="25"/>
      <c r="C27" s="25"/>
      <c r="D27" s="38" t="str">
        <f>"880764"</f>
        <v>880764</v>
      </c>
      <c r="E27" s="38" t="s">
        <v>66</v>
      </c>
      <c r="F27" s="38" t="s">
        <v>67</v>
      </c>
    </row>
    <row r="28" ht="16.5" spans="1:6">
      <c r="A28" s="25"/>
      <c r="B28" s="25"/>
      <c r="C28" s="25"/>
      <c r="D28" s="38" t="str">
        <f>"880626"</f>
        <v>880626</v>
      </c>
      <c r="E28" s="38" t="s">
        <v>68</v>
      </c>
      <c r="F28" s="38" t="s">
        <v>69</v>
      </c>
    </row>
    <row r="29" ht="16.5" spans="1:6">
      <c r="A29" s="25"/>
      <c r="B29" s="25"/>
      <c r="C29" s="25"/>
      <c r="D29" s="38" t="str">
        <f>"880454"</f>
        <v>880454</v>
      </c>
      <c r="E29" s="38" t="s">
        <v>70</v>
      </c>
      <c r="F29" s="38" t="s">
        <v>71</v>
      </c>
    </row>
    <row r="30" ht="16.5" spans="1:6">
      <c r="A30" s="25"/>
      <c r="B30" s="25"/>
      <c r="C30" s="25"/>
      <c r="D30" s="38" t="str">
        <f>"880710"</f>
        <v>880710</v>
      </c>
      <c r="E30" s="38" t="s">
        <v>72</v>
      </c>
      <c r="F30" s="38" t="s">
        <v>73</v>
      </c>
    </row>
    <row r="31" ht="16.5" spans="1:6">
      <c r="A31" s="25"/>
      <c r="B31" s="25"/>
      <c r="C31" s="25"/>
      <c r="D31" s="38" t="str">
        <f>"000003"</f>
        <v>000003</v>
      </c>
      <c r="E31" s="38" t="s">
        <v>74</v>
      </c>
      <c r="F31" s="38" t="s">
        <v>75</v>
      </c>
    </row>
    <row r="32" ht="16.5" spans="1:6">
      <c r="A32" s="25"/>
      <c r="B32" s="25"/>
      <c r="C32" s="25"/>
      <c r="D32" s="38" t="str">
        <f>"880453"</f>
        <v>880453</v>
      </c>
      <c r="E32" s="38" t="s">
        <v>76</v>
      </c>
      <c r="F32" s="38" t="s">
        <v>77</v>
      </c>
    </row>
    <row r="33" ht="16.5" spans="1:6">
      <c r="A33" s="25"/>
      <c r="B33" s="25"/>
      <c r="C33" s="25"/>
      <c r="D33" s="38" t="str">
        <f>"399699"</f>
        <v>399699</v>
      </c>
      <c r="E33" s="38" t="s">
        <v>78</v>
      </c>
      <c r="F33" s="38" t="s">
        <v>26</v>
      </c>
    </row>
    <row r="34" ht="16.5" spans="1:6">
      <c r="A34" s="25"/>
      <c r="B34" s="25"/>
      <c r="C34" s="25"/>
      <c r="D34" s="38" t="str">
        <f>"399438"</f>
        <v>399438</v>
      </c>
      <c r="E34" s="38" t="s">
        <v>79</v>
      </c>
      <c r="F34" s="38" t="s">
        <v>26</v>
      </c>
    </row>
    <row r="35" ht="16.5" spans="1:6">
      <c r="A35" s="25"/>
      <c r="B35" s="25"/>
      <c r="C35" s="25"/>
      <c r="D35" s="38" t="str">
        <f>"399373"</f>
        <v>399373</v>
      </c>
      <c r="E35" s="38" t="s">
        <v>80</v>
      </c>
      <c r="F35" s="38" t="s">
        <v>26</v>
      </c>
    </row>
    <row r="36" ht="16.5" spans="1:6">
      <c r="A36" s="25"/>
      <c r="B36" s="25"/>
      <c r="C36" s="25"/>
      <c r="D36" s="38" t="str">
        <f>"399356"</f>
        <v>399356</v>
      </c>
      <c r="E36" s="38" t="s">
        <v>81</v>
      </c>
      <c r="F36" s="38" t="s">
        <v>26</v>
      </c>
    </row>
    <row r="37" ht="16.5" spans="1:6">
      <c r="A37" s="25"/>
      <c r="B37" s="25"/>
      <c r="C37" s="25"/>
      <c r="D37" s="38" t="str">
        <f>"399321"</f>
        <v>399321</v>
      </c>
      <c r="E37" s="38" t="s">
        <v>82</v>
      </c>
      <c r="F37" s="38" t="s">
        <v>26</v>
      </c>
    </row>
    <row r="38" ht="16.5" spans="1:6">
      <c r="A38" s="25"/>
      <c r="B38" s="25"/>
      <c r="C38" s="25"/>
      <c r="D38" s="38" t="str">
        <f>"000011"</f>
        <v>000011</v>
      </c>
      <c r="E38" s="38" t="s">
        <v>83</v>
      </c>
      <c r="F38" s="38" t="s">
        <v>26</v>
      </c>
    </row>
    <row r="39" ht="16.5" spans="1:6">
      <c r="A39" s="25"/>
      <c r="B39" s="25"/>
      <c r="C39" s="25"/>
      <c r="D39" s="38" t="str">
        <f>"999997"</f>
        <v>999997</v>
      </c>
      <c r="E39" s="38" t="s">
        <v>74</v>
      </c>
      <c r="F39" s="38" t="s">
        <v>26</v>
      </c>
    </row>
    <row r="40" ht="16.5" spans="1:6">
      <c r="A40" s="25"/>
      <c r="B40" s="25"/>
      <c r="C40" s="25"/>
      <c r="D40" s="41"/>
      <c r="E40" s="41"/>
      <c r="F40" s="41"/>
    </row>
    <row r="41" ht="16.5" spans="1:6">
      <c r="A41" s="25"/>
      <c r="B41" s="25"/>
      <c r="C41" s="25"/>
      <c r="D41" s="41"/>
      <c r="E41" s="41"/>
      <c r="F41" s="41"/>
    </row>
    <row r="42" ht="16.5" spans="1:6">
      <c r="A42" s="25"/>
      <c r="B42" s="25"/>
      <c r="C42" s="25"/>
      <c r="D42" s="41"/>
      <c r="E42" s="41"/>
      <c r="F42" s="41"/>
    </row>
    <row r="43" ht="16.5" spans="1:6">
      <c r="A43" s="25"/>
      <c r="B43" s="25"/>
      <c r="C43" s="25"/>
      <c r="D43" s="41"/>
      <c r="E43" s="41"/>
      <c r="F43" s="41"/>
    </row>
    <row r="44" ht="16.5" spans="1:6">
      <c r="A44" s="25"/>
      <c r="B44" s="25"/>
      <c r="C44" s="25"/>
      <c r="D44" s="41"/>
      <c r="E44" s="41"/>
      <c r="F44" s="41"/>
    </row>
    <row r="45" ht="16.5" spans="1:6">
      <c r="A45" s="25"/>
      <c r="B45" s="25"/>
      <c r="C45" s="25"/>
      <c r="D45" s="41"/>
      <c r="E45" s="41"/>
      <c r="F45" s="41"/>
    </row>
    <row r="46" ht="16.5" spans="1:6">
      <c r="A46" s="25"/>
      <c r="B46" s="25"/>
      <c r="C46" s="25"/>
      <c r="D46" s="41"/>
      <c r="E46" s="41"/>
      <c r="F46" s="41"/>
    </row>
    <row r="47" ht="16.5" spans="1:6">
      <c r="A47" s="25"/>
      <c r="B47" s="25"/>
      <c r="C47" s="25"/>
      <c r="D47" s="41"/>
      <c r="E47" s="41"/>
      <c r="F47" s="41"/>
    </row>
    <row r="48" ht="16.5" spans="1:6">
      <c r="A48" s="25"/>
      <c r="B48" s="25"/>
      <c r="C48" s="25"/>
      <c r="D48" s="41"/>
      <c r="E48" s="41"/>
      <c r="F48" s="41"/>
    </row>
    <row r="49" ht="16.5" spans="1:6">
      <c r="A49" s="25"/>
      <c r="B49" s="25"/>
      <c r="C49" s="25"/>
      <c r="D49" s="41"/>
      <c r="E49" s="41"/>
      <c r="F49" s="41"/>
    </row>
    <row r="50" ht="16.5" spans="1:6">
      <c r="A50" s="25"/>
      <c r="B50" s="25"/>
      <c r="C50" s="25"/>
      <c r="D50" s="41"/>
      <c r="E50" s="41"/>
      <c r="F50" s="41"/>
    </row>
    <row r="51" ht="16.5" spans="1:6">
      <c r="A51" s="25"/>
      <c r="B51" s="25"/>
      <c r="C51" s="25"/>
      <c r="D51" s="41"/>
      <c r="E51" s="41"/>
      <c r="F51" s="41"/>
    </row>
    <row r="52" ht="16.5" spans="1:6">
      <c r="A52" s="25"/>
      <c r="B52" s="25"/>
      <c r="C52" s="25"/>
      <c r="D52" s="41"/>
      <c r="E52" s="41"/>
      <c r="F52" s="41"/>
    </row>
    <row r="53" ht="16.5" spans="1:6">
      <c r="A53" s="25"/>
      <c r="B53" s="25"/>
      <c r="C53" s="25"/>
      <c r="D53" s="41"/>
      <c r="E53" s="41"/>
      <c r="F53" s="41"/>
    </row>
    <row r="54" ht="16.5" spans="1:6">
      <c r="A54" s="25"/>
      <c r="B54" s="25"/>
      <c r="C54" s="25"/>
      <c r="D54" s="41"/>
      <c r="E54" s="41"/>
      <c r="F54" s="41"/>
    </row>
    <row r="55" ht="16.5" spans="1:6">
      <c r="A55" s="25"/>
      <c r="B55" s="25"/>
      <c r="C55" s="25"/>
      <c r="D55" s="41"/>
      <c r="E55" s="41"/>
      <c r="F55" s="41"/>
    </row>
    <row r="56" ht="16.5" spans="1:6">
      <c r="A56" s="25"/>
      <c r="B56" s="25"/>
      <c r="C56" s="25"/>
      <c r="D56" s="41"/>
      <c r="E56" s="41"/>
      <c r="F56" s="41"/>
    </row>
    <row r="57" ht="16.5" spans="1:6">
      <c r="A57" s="25"/>
      <c r="B57" s="25"/>
      <c r="C57" s="25"/>
      <c r="D57" s="41"/>
      <c r="E57" s="41"/>
      <c r="F57" s="41"/>
    </row>
    <row r="58" ht="16.5" spans="1:6">
      <c r="A58" s="25"/>
      <c r="B58" s="25"/>
      <c r="C58" s="25"/>
      <c r="D58" s="41"/>
      <c r="E58" s="41"/>
      <c r="F58" s="41"/>
    </row>
    <row r="59" ht="16.5" spans="1:6">
      <c r="A59" s="25"/>
      <c r="B59" s="25"/>
      <c r="C59" s="25"/>
      <c r="D59" s="41"/>
      <c r="E59" s="41"/>
      <c r="F59" s="41"/>
    </row>
    <row r="60" ht="16.5" spans="1:6">
      <c r="A60" s="25"/>
      <c r="B60" s="25"/>
      <c r="C60" s="25"/>
      <c r="D60" s="41"/>
      <c r="E60" s="41"/>
      <c r="F60" s="41"/>
    </row>
    <row r="61" ht="16.5" spans="1:6">
      <c r="A61" s="25"/>
      <c r="B61" s="25"/>
      <c r="C61" s="25"/>
      <c r="D61" s="41"/>
      <c r="E61" s="41"/>
      <c r="F61" s="41"/>
    </row>
    <row r="62" ht="16.5" spans="1:6">
      <c r="A62" s="25"/>
      <c r="B62" s="25"/>
      <c r="C62" s="25"/>
      <c r="D62" s="41"/>
      <c r="E62" s="41"/>
      <c r="F62" s="41"/>
    </row>
    <row r="63" ht="16.5" spans="1:6">
      <c r="A63" s="25"/>
      <c r="B63" s="25"/>
      <c r="C63" s="25"/>
      <c r="D63" s="41"/>
      <c r="E63" s="41"/>
      <c r="F63" s="41"/>
    </row>
    <row r="64" ht="16.5" spans="1:6">
      <c r="A64" s="25"/>
      <c r="B64" s="25"/>
      <c r="C64" s="25"/>
      <c r="D64" s="41"/>
      <c r="E64" s="41"/>
      <c r="F64" s="41"/>
    </row>
    <row r="65" ht="16.5" spans="1:6">
      <c r="A65" s="25"/>
      <c r="B65" s="25"/>
      <c r="C65" s="25"/>
      <c r="D65" s="41"/>
      <c r="E65" s="41"/>
      <c r="F65" s="41"/>
    </row>
    <row r="66" ht="16.5" spans="1:6">
      <c r="A66" s="25"/>
      <c r="B66" s="25"/>
      <c r="C66" s="25"/>
      <c r="D66" s="41"/>
      <c r="E66" s="41"/>
      <c r="F66" s="41"/>
    </row>
    <row r="67" ht="16.5" spans="1:6">
      <c r="A67" s="25"/>
      <c r="B67" s="25"/>
      <c r="C67" s="25"/>
      <c r="D67" s="41"/>
      <c r="E67" s="41"/>
      <c r="F67" s="41"/>
    </row>
    <row r="68" ht="16.5" spans="1:6">
      <c r="A68" s="25"/>
      <c r="B68" s="25"/>
      <c r="C68" s="25"/>
      <c r="D68" s="41"/>
      <c r="E68" s="41"/>
      <c r="F68" s="41"/>
    </row>
    <row r="69" ht="16.5" spans="1:6">
      <c r="A69" s="25"/>
      <c r="B69" s="25"/>
      <c r="C69" s="25"/>
      <c r="D69" s="41"/>
      <c r="E69" s="41"/>
      <c r="F69" s="41"/>
    </row>
    <row r="70" ht="16.5" spans="1:6">
      <c r="A70" s="25"/>
      <c r="B70" s="25"/>
      <c r="C70" s="25"/>
      <c r="D70" s="41"/>
      <c r="E70" s="41"/>
      <c r="F70" s="41"/>
    </row>
    <row r="71" ht="16.5" spans="1:6">
      <c r="A71" s="25"/>
      <c r="B71" s="25"/>
      <c r="C71" s="25"/>
      <c r="D71" s="41"/>
      <c r="E71" s="41"/>
      <c r="F71" s="41"/>
    </row>
    <row r="72" ht="16.5" spans="1:6">
      <c r="A72" s="25"/>
      <c r="B72" s="25"/>
      <c r="C72" s="25"/>
      <c r="D72" s="41"/>
      <c r="E72" s="41"/>
      <c r="F72" s="41"/>
    </row>
    <row r="73" ht="16.5" spans="1:6">
      <c r="A73" s="25"/>
      <c r="B73" s="25"/>
      <c r="C73" s="25"/>
      <c r="D73" s="41"/>
      <c r="E73" s="41"/>
      <c r="F73" s="41"/>
    </row>
    <row r="74" ht="16.5" spans="1:6">
      <c r="A74" s="25"/>
      <c r="B74" s="25"/>
      <c r="C74" s="25"/>
      <c r="D74" s="41"/>
      <c r="E74" s="41"/>
      <c r="F74" s="41"/>
    </row>
    <row r="75" ht="16.5" spans="1:6">
      <c r="A75" s="25"/>
      <c r="B75" s="25"/>
      <c r="C75" s="25"/>
      <c r="D75" s="41"/>
      <c r="E75" s="41"/>
      <c r="F75" s="41"/>
    </row>
    <row r="76" ht="16.5" spans="1:6">
      <c r="A76" s="25"/>
      <c r="B76" s="25"/>
      <c r="C76" s="25"/>
      <c r="D76" s="41"/>
      <c r="E76" s="41"/>
      <c r="F76" s="41"/>
    </row>
    <row r="77" ht="16.5" spans="1:6">
      <c r="A77" s="25"/>
      <c r="B77" s="25"/>
      <c r="C77" s="25"/>
      <c r="D77" s="41"/>
      <c r="E77" s="41"/>
      <c r="F77" s="41"/>
    </row>
    <row r="78" ht="16.5" spans="1:6">
      <c r="A78" s="25"/>
      <c r="B78" s="25"/>
      <c r="C78" s="25"/>
      <c r="D78" s="41"/>
      <c r="E78" s="41"/>
      <c r="F78" s="41"/>
    </row>
    <row r="79" ht="16.5" spans="1:6">
      <c r="A79" s="25"/>
      <c r="B79" s="25"/>
      <c r="C79" s="25"/>
      <c r="D79" s="41"/>
      <c r="E79" s="41"/>
      <c r="F79" s="41"/>
    </row>
    <row r="80" ht="16.5" spans="1:6">
      <c r="A80" s="25"/>
      <c r="B80" s="25"/>
      <c r="C80" s="25"/>
      <c r="D80" s="41"/>
      <c r="E80" s="41"/>
      <c r="F80" s="41"/>
    </row>
    <row r="81" ht="16.5" spans="1:6">
      <c r="A81" s="25"/>
      <c r="B81" s="25"/>
      <c r="C81" s="25"/>
      <c r="D81" s="41"/>
      <c r="E81" s="41"/>
      <c r="F81" s="41"/>
    </row>
    <row r="82" ht="16.5" spans="1:6">
      <c r="A82" s="25"/>
      <c r="B82" s="25"/>
      <c r="C82" s="25"/>
      <c r="D82" s="41"/>
      <c r="E82" s="41"/>
      <c r="F82" s="41"/>
    </row>
    <row r="83" ht="16.5" spans="1:6">
      <c r="A83" s="25"/>
      <c r="B83" s="25"/>
      <c r="C83" s="25"/>
      <c r="D83" s="41"/>
      <c r="E83" s="41"/>
      <c r="F83" s="41"/>
    </row>
    <row r="84" ht="16.5" spans="1:6">
      <c r="A84" s="25"/>
      <c r="B84" s="25"/>
      <c r="C84" s="25"/>
      <c r="D84" s="41"/>
      <c r="E84" s="41"/>
      <c r="F84" s="41"/>
    </row>
    <row r="85" ht="16.5" spans="1:6">
      <c r="A85" s="25"/>
      <c r="B85" s="25"/>
      <c r="C85" s="25"/>
      <c r="D85" s="41"/>
      <c r="E85" s="41"/>
      <c r="F85" s="41"/>
    </row>
    <row r="86" ht="16.5" spans="1:6">
      <c r="A86" s="25"/>
      <c r="B86" s="25"/>
      <c r="C86" s="25"/>
      <c r="D86" s="41"/>
      <c r="E86" s="41"/>
      <c r="F86" s="41"/>
    </row>
    <row r="87" ht="16.5" spans="1:6">
      <c r="A87" s="25"/>
      <c r="B87" s="25"/>
      <c r="C87" s="25"/>
      <c r="D87" s="41"/>
      <c r="E87" s="41"/>
      <c r="F87" s="41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0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1" t="s">
        <v>85</v>
      </c>
      <c r="L1" s="1"/>
      <c r="M1" s="1"/>
      <c r="N1" s="1"/>
      <c r="O1" s="1"/>
      <c r="P1" s="1"/>
      <c r="Q1" s="1"/>
      <c r="R1" s="1"/>
    </row>
    <row r="2" ht="22.5" spans="1:18">
      <c r="A2" s="3" t="s">
        <v>86</v>
      </c>
      <c r="B2" s="4" t="s">
        <v>87</v>
      </c>
      <c r="C2" s="4" t="s">
        <v>88</v>
      </c>
      <c r="D2" s="4" t="s">
        <v>89</v>
      </c>
      <c r="E2" s="4" t="s">
        <v>90</v>
      </c>
      <c r="F2" s="4" t="s">
        <v>91</v>
      </c>
      <c r="G2" s="4" t="s">
        <v>92</v>
      </c>
      <c r="H2" s="4" t="s">
        <v>93</v>
      </c>
      <c r="I2" s="4" t="s">
        <v>94</v>
      </c>
      <c r="J2" s="4" t="s">
        <v>95</v>
      </c>
      <c r="K2" s="12" t="s">
        <v>96</v>
      </c>
      <c r="L2" s="12" t="s">
        <v>97</v>
      </c>
      <c r="M2" s="12" t="s">
        <v>98</v>
      </c>
      <c r="N2" s="12" t="s">
        <v>99</v>
      </c>
      <c r="O2" s="12" t="s">
        <v>100</v>
      </c>
      <c r="P2" s="12" t="s">
        <v>101</v>
      </c>
      <c r="Q2" s="12" t="s">
        <v>102</v>
      </c>
      <c r="R2" s="12" t="s">
        <v>103</v>
      </c>
    </row>
    <row r="3" ht="16.5" spans="1:23">
      <c r="A3" s="17">
        <v>20</v>
      </c>
      <c r="B3" s="17" t="s">
        <v>104</v>
      </c>
      <c r="C3" s="17">
        <v>1549.799</v>
      </c>
      <c r="D3" s="17">
        <v>1808.348</v>
      </c>
      <c r="E3" s="17">
        <v>1</v>
      </c>
      <c r="F3" s="18">
        <v>0</v>
      </c>
      <c r="G3" s="18">
        <v>0</v>
      </c>
      <c r="H3" s="18">
        <v>1</v>
      </c>
      <c r="I3" s="18">
        <v>0.516</v>
      </c>
      <c r="J3" s="18">
        <v>14.74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0.956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59</v>
      </c>
      <c r="B4" s="17" t="s">
        <v>105</v>
      </c>
      <c r="C4" s="17">
        <v>3146.798</v>
      </c>
      <c r="D4" s="17">
        <v>3570.104</v>
      </c>
      <c r="E4" s="17">
        <v>1</v>
      </c>
      <c r="F4" s="18">
        <v>0</v>
      </c>
      <c r="G4" s="18">
        <v>0</v>
      </c>
      <c r="H4" s="18">
        <v>1</v>
      </c>
      <c r="I4" s="18">
        <v>0.671</v>
      </c>
      <c r="J4" s="18">
        <v>12.449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1.004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61</v>
      </c>
      <c r="B5" s="17" t="s">
        <v>106</v>
      </c>
      <c r="C5" s="17">
        <v>177.604</v>
      </c>
      <c r="D5" s="17">
        <v>178.29</v>
      </c>
      <c r="E5" s="17">
        <v>1</v>
      </c>
      <c r="F5" s="18">
        <v>0</v>
      </c>
      <c r="G5" s="18">
        <v>0</v>
      </c>
      <c r="H5" s="18">
        <v>1</v>
      </c>
      <c r="I5" s="18">
        <v>0.021</v>
      </c>
      <c r="J5" s="18">
        <v>0.406</v>
      </c>
      <c r="K5" s="22">
        <v>4</v>
      </c>
      <c r="L5" s="22">
        <v>1</v>
      </c>
      <c r="M5" s="22">
        <v>-1</v>
      </c>
      <c r="N5" s="22">
        <v>1</v>
      </c>
      <c r="O5" s="22">
        <v>0</v>
      </c>
      <c r="P5" s="22">
        <v>0.143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111</v>
      </c>
      <c r="B6" s="17" t="s">
        <v>107</v>
      </c>
      <c r="C6" s="17">
        <v>8851.27</v>
      </c>
      <c r="D6" s="17">
        <v>11247.719</v>
      </c>
      <c r="E6" s="17">
        <v>1</v>
      </c>
      <c r="F6" s="18">
        <v>0</v>
      </c>
      <c r="G6" s="18">
        <v>0</v>
      </c>
      <c r="H6" s="18">
        <v>1</v>
      </c>
      <c r="I6" s="18">
        <v>2.204</v>
      </c>
      <c r="J6" s="18">
        <v>23.04</v>
      </c>
      <c r="K6" s="22">
        <v>4</v>
      </c>
      <c r="L6" s="22">
        <v>0</v>
      </c>
      <c r="M6" s="22">
        <v>-1</v>
      </c>
      <c r="N6" s="22">
        <v>1</v>
      </c>
      <c r="O6" s="22">
        <v>0</v>
      </c>
      <c r="P6" s="22">
        <v>4.374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7">
        <v>117</v>
      </c>
      <c r="B7" s="17" t="s">
        <v>108</v>
      </c>
      <c r="C7" s="17">
        <v>4001.312</v>
      </c>
      <c r="D7" s="17">
        <v>4653.596</v>
      </c>
      <c r="E7" s="17">
        <v>1</v>
      </c>
      <c r="F7" s="18">
        <v>0</v>
      </c>
      <c r="G7" s="18">
        <v>0</v>
      </c>
      <c r="H7" s="18">
        <v>1</v>
      </c>
      <c r="I7" s="18">
        <v>0.79</v>
      </c>
      <c r="J7" s="18">
        <v>14.696</v>
      </c>
      <c r="K7" s="22">
        <v>4</v>
      </c>
      <c r="L7" s="22">
        <v>0</v>
      </c>
      <c r="M7" s="22">
        <v>0</v>
      </c>
      <c r="N7" s="22">
        <v>1</v>
      </c>
      <c r="O7" s="22">
        <v>0</v>
      </c>
      <c r="P7" s="22">
        <v>-4.509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132</v>
      </c>
      <c r="B8" s="17" t="s">
        <v>109</v>
      </c>
      <c r="C8" s="17">
        <v>5627.505</v>
      </c>
      <c r="D8" s="17">
        <v>6455.16</v>
      </c>
      <c r="E8" s="17">
        <v>1</v>
      </c>
      <c r="F8" s="18">
        <v>0</v>
      </c>
      <c r="G8" s="18">
        <v>0</v>
      </c>
      <c r="H8" s="18">
        <v>1</v>
      </c>
      <c r="I8" s="18">
        <v>0.408</v>
      </c>
      <c r="J8" s="18">
        <v>13.177</v>
      </c>
      <c r="K8" s="22">
        <v>4</v>
      </c>
      <c r="L8" s="22">
        <v>0</v>
      </c>
      <c r="M8" s="22">
        <v>0</v>
      </c>
      <c r="N8" s="22">
        <v>0</v>
      </c>
      <c r="O8" s="22">
        <v>0</v>
      </c>
      <c r="P8" s="22">
        <v>-8.489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7">
        <v>689</v>
      </c>
      <c r="B9" s="17" t="s">
        <v>110</v>
      </c>
      <c r="C9" s="17">
        <v>1080.901</v>
      </c>
      <c r="D9" s="17">
        <v>1346.474</v>
      </c>
      <c r="E9" s="17">
        <v>1</v>
      </c>
      <c r="F9" s="18">
        <v>0</v>
      </c>
      <c r="G9" s="18">
        <v>0</v>
      </c>
      <c r="H9" s="18">
        <v>1</v>
      </c>
      <c r="I9" s="18">
        <v>0.274</v>
      </c>
      <c r="J9" s="18">
        <v>19.944</v>
      </c>
      <c r="K9" s="22">
        <v>4</v>
      </c>
      <c r="L9" s="22">
        <v>0</v>
      </c>
      <c r="M9" s="22">
        <v>0</v>
      </c>
      <c r="N9" s="22">
        <v>0</v>
      </c>
      <c r="O9" s="22">
        <v>-1</v>
      </c>
      <c r="P9" s="22">
        <v>-6.737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7">
        <v>692</v>
      </c>
      <c r="B10" s="17" t="s">
        <v>111</v>
      </c>
      <c r="C10" s="17">
        <v>1077.183</v>
      </c>
      <c r="D10" s="17">
        <v>1354.239</v>
      </c>
      <c r="E10" s="17">
        <v>1</v>
      </c>
      <c r="F10" s="18">
        <v>0</v>
      </c>
      <c r="G10" s="18">
        <v>0</v>
      </c>
      <c r="H10" s="18">
        <v>1</v>
      </c>
      <c r="I10" s="18">
        <v>0.077</v>
      </c>
      <c r="J10" s="18">
        <v>20.52</v>
      </c>
      <c r="K10" s="22">
        <v>4</v>
      </c>
      <c r="L10" s="22">
        <v>0</v>
      </c>
      <c r="M10" s="22">
        <v>0</v>
      </c>
      <c r="N10" s="22">
        <v>1</v>
      </c>
      <c r="O10" s="22">
        <v>0</v>
      </c>
      <c r="P10" s="22">
        <v>-3.917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7">
        <v>697</v>
      </c>
      <c r="B11" s="17" t="s">
        <v>112</v>
      </c>
      <c r="C11" s="17">
        <v>1205.824</v>
      </c>
      <c r="D11" s="17">
        <v>1472.539</v>
      </c>
      <c r="E11" s="17">
        <v>1</v>
      </c>
      <c r="F11" s="18">
        <v>0</v>
      </c>
      <c r="G11" s="18">
        <v>0</v>
      </c>
      <c r="H11" s="18">
        <v>1</v>
      </c>
      <c r="I11" s="18">
        <v>0.707</v>
      </c>
      <c r="J11" s="18">
        <v>18.692</v>
      </c>
      <c r="K11" s="22">
        <v>4</v>
      </c>
      <c r="L11" s="22">
        <v>0</v>
      </c>
      <c r="M11" s="22">
        <v>-1</v>
      </c>
      <c r="N11" s="22">
        <v>0</v>
      </c>
      <c r="O11" s="22">
        <v>0</v>
      </c>
      <c r="P11" s="22">
        <v>10.233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7">
        <v>812</v>
      </c>
      <c r="B12" s="17" t="s">
        <v>113</v>
      </c>
      <c r="C12" s="17">
        <v>7244.451</v>
      </c>
      <c r="D12" s="17">
        <v>8359.879</v>
      </c>
      <c r="E12" s="17">
        <v>1</v>
      </c>
      <c r="F12" s="18">
        <v>0</v>
      </c>
      <c r="G12" s="18">
        <v>0</v>
      </c>
      <c r="H12" s="18">
        <v>1</v>
      </c>
      <c r="I12" s="18">
        <v>1.241</v>
      </c>
      <c r="J12" s="18">
        <v>14.418</v>
      </c>
      <c r="K12" s="22">
        <v>4</v>
      </c>
      <c r="L12" s="22">
        <v>0</v>
      </c>
      <c r="M12" s="22">
        <v>-1</v>
      </c>
      <c r="N12" s="22">
        <v>1</v>
      </c>
      <c r="O12" s="22">
        <v>0</v>
      </c>
      <c r="P12" s="22">
        <v>7.217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7">
        <v>858</v>
      </c>
      <c r="B13" s="17" t="s">
        <v>114</v>
      </c>
      <c r="C13" s="17">
        <v>9140.062</v>
      </c>
      <c r="D13" s="17">
        <v>11743.442</v>
      </c>
      <c r="E13" s="17">
        <v>1</v>
      </c>
      <c r="F13" s="18">
        <v>0</v>
      </c>
      <c r="G13" s="18">
        <v>0</v>
      </c>
      <c r="H13" s="18">
        <v>1</v>
      </c>
      <c r="I13" s="18">
        <v>1.075</v>
      </c>
      <c r="J13" s="18">
        <v>23.006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0.94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7">
        <v>399007</v>
      </c>
      <c r="B14" s="17" t="s">
        <v>115</v>
      </c>
      <c r="C14" s="17">
        <v>5245.242</v>
      </c>
      <c r="D14" s="17">
        <v>5946.713</v>
      </c>
      <c r="E14" s="17">
        <v>1</v>
      </c>
      <c r="F14" s="18">
        <v>0</v>
      </c>
      <c r="G14" s="18">
        <v>0</v>
      </c>
      <c r="H14" s="18">
        <v>1</v>
      </c>
      <c r="I14" s="18">
        <v>0.03</v>
      </c>
      <c r="J14" s="18">
        <v>11.822</v>
      </c>
      <c r="K14" s="22">
        <v>2</v>
      </c>
      <c r="L14" s="22">
        <v>2</v>
      </c>
      <c r="M14" s="22">
        <v>-1</v>
      </c>
      <c r="N14" s="22">
        <v>1</v>
      </c>
      <c r="O14" s="22">
        <v>0</v>
      </c>
      <c r="P14" s="22">
        <v>-0.003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7">
        <v>399019</v>
      </c>
      <c r="B15" s="17" t="s">
        <v>116</v>
      </c>
      <c r="C15" s="17">
        <v>4169.345</v>
      </c>
      <c r="D15" s="17">
        <v>4905.888</v>
      </c>
      <c r="E15" s="17">
        <v>1</v>
      </c>
      <c r="F15" s="18">
        <v>0</v>
      </c>
      <c r="G15" s="18">
        <v>0</v>
      </c>
      <c r="H15" s="18">
        <v>1</v>
      </c>
      <c r="I15" s="18">
        <v>1.02</v>
      </c>
      <c r="J15" s="18">
        <v>15.88</v>
      </c>
      <c r="K15" s="22">
        <v>1</v>
      </c>
      <c r="L15" s="22">
        <v>2</v>
      </c>
      <c r="M15" s="22">
        <v>0</v>
      </c>
      <c r="N15" s="22">
        <v>1</v>
      </c>
      <c r="O15" s="22">
        <v>0</v>
      </c>
      <c r="P15" s="22">
        <v>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7">
        <v>399060</v>
      </c>
      <c r="B16" s="17" t="s">
        <v>117</v>
      </c>
      <c r="C16" s="17">
        <v>3206.599</v>
      </c>
      <c r="D16" s="17">
        <v>3619.328</v>
      </c>
      <c r="E16" s="17">
        <v>1</v>
      </c>
      <c r="F16" s="18">
        <v>0</v>
      </c>
      <c r="G16" s="18">
        <v>0</v>
      </c>
      <c r="H16" s="18">
        <v>1</v>
      </c>
      <c r="I16" s="18">
        <v>0.514</v>
      </c>
      <c r="J16" s="18">
        <v>11.859</v>
      </c>
      <c r="K16" s="22">
        <v>4</v>
      </c>
      <c r="L16" s="22">
        <v>0</v>
      </c>
      <c r="M16" s="22">
        <v>-1</v>
      </c>
      <c r="N16" s="22">
        <v>1</v>
      </c>
      <c r="O16" s="22">
        <v>0</v>
      </c>
      <c r="P16" s="22">
        <v>-0.336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7">
        <v>399249</v>
      </c>
      <c r="B17" s="17" t="s">
        <v>118</v>
      </c>
      <c r="C17" s="17">
        <v>2365.72</v>
      </c>
      <c r="D17" s="17">
        <v>3203.439</v>
      </c>
      <c r="E17" s="17">
        <v>1</v>
      </c>
      <c r="F17" s="18">
        <v>0</v>
      </c>
      <c r="G17" s="18">
        <v>0</v>
      </c>
      <c r="H17" s="18">
        <v>1</v>
      </c>
      <c r="I17" s="18">
        <v>0.588</v>
      </c>
      <c r="J17" s="18">
        <v>26.585</v>
      </c>
      <c r="K17" s="22">
        <v>4</v>
      </c>
      <c r="L17" s="22">
        <v>0</v>
      </c>
      <c r="M17" s="22">
        <v>-1</v>
      </c>
      <c r="N17" s="22">
        <v>1</v>
      </c>
      <c r="O17" s="22">
        <v>0</v>
      </c>
      <c r="P17" s="22">
        <v>0.093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7">
        <v>399274</v>
      </c>
      <c r="B18" s="17" t="s">
        <v>119</v>
      </c>
      <c r="C18" s="17">
        <v>5207.862</v>
      </c>
      <c r="D18" s="17">
        <v>6310.718</v>
      </c>
      <c r="E18" s="17">
        <v>1</v>
      </c>
      <c r="F18" s="18">
        <v>0</v>
      </c>
      <c r="G18" s="18">
        <v>0</v>
      </c>
      <c r="H18" s="18">
        <v>1</v>
      </c>
      <c r="I18" s="18">
        <v>0.208</v>
      </c>
      <c r="J18" s="18">
        <v>17.647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0.807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7">
        <v>399276</v>
      </c>
      <c r="B19" s="17" t="s">
        <v>120</v>
      </c>
      <c r="C19" s="17">
        <v>7044.004</v>
      </c>
      <c r="D19" s="17">
        <v>8561.91</v>
      </c>
      <c r="E19" s="17">
        <v>1</v>
      </c>
      <c r="F19" s="18">
        <v>0</v>
      </c>
      <c r="G19" s="18">
        <v>0</v>
      </c>
      <c r="H19" s="18">
        <v>1</v>
      </c>
      <c r="I19" s="18">
        <v>1.56</v>
      </c>
      <c r="J19" s="18">
        <v>19.012</v>
      </c>
      <c r="K19" s="22">
        <v>3</v>
      </c>
      <c r="L19" s="22">
        <v>0</v>
      </c>
      <c r="M19" s="22">
        <v>0</v>
      </c>
      <c r="N19" s="22">
        <v>1</v>
      </c>
      <c r="O19" s="22">
        <v>0</v>
      </c>
      <c r="P19" s="22">
        <v>-8.493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7">
        <v>399326</v>
      </c>
      <c r="B20" s="17" t="s">
        <v>121</v>
      </c>
      <c r="C20" s="17">
        <v>5392.224</v>
      </c>
      <c r="D20" s="17">
        <v>6555.998</v>
      </c>
      <c r="E20" s="17">
        <v>1</v>
      </c>
      <c r="F20" s="18">
        <v>0</v>
      </c>
      <c r="G20" s="18">
        <v>0</v>
      </c>
      <c r="H20" s="18">
        <v>1</v>
      </c>
      <c r="I20" s="18">
        <v>0.99</v>
      </c>
      <c r="J20" s="18">
        <v>18.566</v>
      </c>
      <c r="K20" s="22">
        <v>4</v>
      </c>
      <c r="L20" s="22">
        <v>0</v>
      </c>
      <c r="M20" s="22">
        <v>-1</v>
      </c>
      <c r="N20" s="22">
        <v>1</v>
      </c>
      <c r="O20" s="22">
        <v>0</v>
      </c>
      <c r="P20" s="22">
        <v>-0.794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7">
        <v>399344</v>
      </c>
      <c r="B21" s="17" t="s">
        <v>122</v>
      </c>
      <c r="C21" s="17">
        <v>6917.609</v>
      </c>
      <c r="D21" s="17">
        <v>7842.352</v>
      </c>
      <c r="E21" s="17">
        <v>1</v>
      </c>
      <c r="F21" s="18">
        <v>0</v>
      </c>
      <c r="G21" s="18">
        <v>0</v>
      </c>
      <c r="H21" s="18">
        <v>1</v>
      </c>
      <c r="I21" s="18">
        <v>0.189</v>
      </c>
      <c r="J21" s="18">
        <v>11.958</v>
      </c>
      <c r="K21" s="22">
        <v>3</v>
      </c>
      <c r="L21" s="22">
        <v>0</v>
      </c>
      <c r="M21" s="22">
        <v>0</v>
      </c>
      <c r="N21" s="22">
        <v>0</v>
      </c>
      <c r="O21" s="22">
        <v>0</v>
      </c>
      <c r="P21" s="22">
        <v>2.477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7">
        <v>399602</v>
      </c>
      <c r="B22" s="17" t="s">
        <v>123</v>
      </c>
      <c r="C22" s="17">
        <v>1170.207</v>
      </c>
      <c r="D22" s="17">
        <v>1356.187</v>
      </c>
      <c r="E22" s="17">
        <v>1</v>
      </c>
      <c r="F22" s="18">
        <v>0</v>
      </c>
      <c r="G22" s="18">
        <v>0</v>
      </c>
      <c r="H22" s="18">
        <v>1</v>
      </c>
      <c r="I22" s="18">
        <v>0.067</v>
      </c>
      <c r="J22" s="18">
        <v>13.772</v>
      </c>
      <c r="K22" s="22">
        <v>4</v>
      </c>
      <c r="L22" s="22">
        <v>0</v>
      </c>
      <c r="M22" s="22">
        <v>-1</v>
      </c>
      <c r="N22" s="22">
        <v>1</v>
      </c>
      <c r="O22" s="22">
        <v>0</v>
      </c>
      <c r="P22" s="22">
        <v>-0.821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7">
        <v>399616</v>
      </c>
      <c r="B23" s="17" t="s">
        <v>124</v>
      </c>
      <c r="C23" s="17">
        <v>6302.132</v>
      </c>
      <c r="D23" s="17">
        <v>7107.701</v>
      </c>
      <c r="E23" s="17">
        <v>1</v>
      </c>
      <c r="F23" s="18">
        <v>0</v>
      </c>
      <c r="G23" s="18">
        <v>0</v>
      </c>
      <c r="H23" s="18">
        <v>1</v>
      </c>
      <c r="I23" s="18">
        <v>0.16</v>
      </c>
      <c r="J23" s="18">
        <v>11.475</v>
      </c>
      <c r="K23" s="22">
        <v>1</v>
      </c>
      <c r="L23" s="22">
        <v>2</v>
      </c>
      <c r="M23" s="22">
        <v>-1</v>
      </c>
      <c r="N23" s="22">
        <v>1</v>
      </c>
      <c r="O23" s="22">
        <v>0</v>
      </c>
      <c r="P23" s="22">
        <v>0.003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7">
        <v>399625</v>
      </c>
      <c r="B24" s="17" t="s">
        <v>125</v>
      </c>
      <c r="C24" s="17">
        <v>2216.489</v>
      </c>
      <c r="D24" s="17">
        <v>2561.257</v>
      </c>
      <c r="E24" s="17">
        <v>1</v>
      </c>
      <c r="F24" s="18">
        <v>0</v>
      </c>
      <c r="G24" s="18">
        <v>0</v>
      </c>
      <c r="H24" s="18">
        <v>1</v>
      </c>
      <c r="I24" s="18">
        <v>0.582</v>
      </c>
      <c r="J24" s="18">
        <v>13.965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-0.894</v>
      </c>
      <c r="Q24" s="22">
        <v>0</v>
      </c>
      <c r="R24" s="22">
        <v>-1</v>
      </c>
      <c r="S24" s="23"/>
      <c r="T24" s="23"/>
      <c r="U24" s="23"/>
      <c r="V24" s="23"/>
      <c r="W24" s="23"/>
    </row>
    <row r="25" ht="16.5" spans="1:23">
      <c r="A25" s="17">
        <v>399630</v>
      </c>
      <c r="B25" s="17" t="s">
        <v>126</v>
      </c>
      <c r="C25" s="17">
        <v>1619.392</v>
      </c>
      <c r="D25" s="17">
        <v>1861.853</v>
      </c>
      <c r="E25" s="17">
        <v>1</v>
      </c>
      <c r="F25" s="18">
        <v>0</v>
      </c>
      <c r="G25" s="18">
        <v>0</v>
      </c>
      <c r="H25" s="18">
        <v>1</v>
      </c>
      <c r="I25" s="18">
        <v>0.358</v>
      </c>
      <c r="J25" s="18">
        <v>13.334</v>
      </c>
      <c r="K25" s="22">
        <v>4</v>
      </c>
      <c r="L25" s="22">
        <v>1</v>
      </c>
      <c r="M25" s="22">
        <v>-1</v>
      </c>
      <c r="N25" s="22">
        <v>1</v>
      </c>
      <c r="O25" s="22">
        <v>0</v>
      </c>
      <c r="P25" s="22">
        <v>11.902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17">
        <v>399640</v>
      </c>
      <c r="B26" s="17" t="s">
        <v>127</v>
      </c>
      <c r="C26" s="17">
        <v>2691.26</v>
      </c>
      <c r="D26" s="17">
        <v>3116.27</v>
      </c>
      <c r="E26" s="17">
        <v>1</v>
      </c>
      <c r="F26" s="18">
        <v>0</v>
      </c>
      <c r="G26" s="18">
        <v>0</v>
      </c>
      <c r="H26" s="18">
        <v>1</v>
      </c>
      <c r="I26" s="18">
        <v>0.521</v>
      </c>
      <c r="J26" s="18">
        <v>14.089</v>
      </c>
      <c r="K26" s="22">
        <v>4</v>
      </c>
      <c r="L26" s="22">
        <v>0</v>
      </c>
      <c r="M26" s="22">
        <v>-1</v>
      </c>
      <c r="N26" s="22">
        <v>1</v>
      </c>
      <c r="O26" s="22">
        <v>0</v>
      </c>
      <c r="P26" s="22">
        <v>-0.494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17">
        <v>399664</v>
      </c>
      <c r="B27" s="17" t="s">
        <v>128</v>
      </c>
      <c r="C27" s="17">
        <v>1360.032</v>
      </c>
      <c r="D27" s="17">
        <v>1593.903</v>
      </c>
      <c r="E27" s="17">
        <v>1</v>
      </c>
      <c r="F27" s="18">
        <v>0</v>
      </c>
      <c r="G27" s="18">
        <v>0</v>
      </c>
      <c r="H27" s="18">
        <v>1</v>
      </c>
      <c r="I27" s="18">
        <v>0.297</v>
      </c>
      <c r="J27" s="18">
        <v>14.927</v>
      </c>
      <c r="K27" s="22">
        <v>4</v>
      </c>
      <c r="L27" s="22">
        <v>0</v>
      </c>
      <c r="M27" s="22">
        <v>-1</v>
      </c>
      <c r="N27" s="22">
        <v>1</v>
      </c>
      <c r="O27" s="22">
        <v>0</v>
      </c>
      <c r="P27" s="22">
        <v>3.782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7">
        <v>399667</v>
      </c>
      <c r="B28" s="17" t="s">
        <v>129</v>
      </c>
      <c r="C28" s="17">
        <v>4777.233</v>
      </c>
      <c r="D28" s="17">
        <v>5782.582</v>
      </c>
      <c r="E28" s="17">
        <v>1</v>
      </c>
      <c r="F28" s="18">
        <v>0</v>
      </c>
      <c r="G28" s="18">
        <v>0</v>
      </c>
      <c r="H28" s="18">
        <v>1</v>
      </c>
      <c r="I28" s="18">
        <v>0.238</v>
      </c>
      <c r="J28" s="18">
        <v>17.583</v>
      </c>
      <c r="K28" s="22">
        <v>4</v>
      </c>
      <c r="L28" s="22">
        <v>0</v>
      </c>
      <c r="M28" s="22">
        <v>-1</v>
      </c>
      <c r="N28" s="22">
        <v>1</v>
      </c>
      <c r="O28" s="22">
        <v>0</v>
      </c>
      <c r="P28" s="22">
        <v>-4.059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7">
        <v>399677</v>
      </c>
      <c r="B29" s="17" t="s">
        <v>130</v>
      </c>
      <c r="C29" s="17">
        <v>5318.803</v>
      </c>
      <c r="D29" s="17">
        <v>6400.243</v>
      </c>
      <c r="E29" s="17">
        <v>1</v>
      </c>
      <c r="F29" s="18">
        <v>0</v>
      </c>
      <c r="G29" s="18">
        <v>0</v>
      </c>
      <c r="H29" s="18">
        <v>1</v>
      </c>
      <c r="I29" s="18">
        <v>0.213</v>
      </c>
      <c r="J29" s="18">
        <v>17.074</v>
      </c>
      <c r="K29" s="22">
        <v>4</v>
      </c>
      <c r="L29" s="22">
        <v>0</v>
      </c>
      <c r="M29" s="22">
        <v>-1</v>
      </c>
      <c r="N29" s="22">
        <v>1</v>
      </c>
      <c r="O29" s="22">
        <v>0</v>
      </c>
      <c r="P29" s="22">
        <v>2.819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17">
        <v>399683</v>
      </c>
      <c r="B30" s="17" t="s">
        <v>131</v>
      </c>
      <c r="C30" s="17">
        <v>1837.978</v>
      </c>
      <c r="D30" s="17">
        <v>2038.013</v>
      </c>
      <c r="E30" s="17">
        <v>1</v>
      </c>
      <c r="F30" s="18">
        <v>0</v>
      </c>
      <c r="G30" s="18">
        <v>0</v>
      </c>
      <c r="H30" s="18">
        <v>1</v>
      </c>
      <c r="I30" s="18">
        <v>0.26</v>
      </c>
      <c r="J30" s="18">
        <v>10.049</v>
      </c>
      <c r="K30" s="22">
        <v>4</v>
      </c>
      <c r="L30" s="22">
        <v>0</v>
      </c>
      <c r="M30" s="22">
        <v>-1</v>
      </c>
      <c r="N30" s="22">
        <v>1</v>
      </c>
      <c r="O30" s="22">
        <v>0</v>
      </c>
      <c r="P30" s="22">
        <v>-1.516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17">
        <v>399695</v>
      </c>
      <c r="B31" s="17" t="s">
        <v>132</v>
      </c>
      <c r="C31" s="17">
        <v>2698.101</v>
      </c>
      <c r="D31" s="17">
        <v>3193.295</v>
      </c>
      <c r="E31" s="17">
        <v>1</v>
      </c>
      <c r="F31" s="18">
        <v>0</v>
      </c>
      <c r="G31" s="18">
        <v>0</v>
      </c>
      <c r="H31" s="18">
        <v>1</v>
      </c>
      <c r="I31" s="18">
        <v>1.185</v>
      </c>
      <c r="J31" s="18">
        <v>16.508</v>
      </c>
      <c r="K31" s="22">
        <v>4</v>
      </c>
      <c r="L31" s="22">
        <v>1</v>
      </c>
      <c r="M31" s="22">
        <v>-1</v>
      </c>
      <c r="N31" s="22">
        <v>1</v>
      </c>
      <c r="O31" s="22">
        <v>0</v>
      </c>
      <c r="P31" s="22">
        <v>1.369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17">
        <v>399705</v>
      </c>
      <c r="B32" s="17" t="s">
        <v>133</v>
      </c>
      <c r="C32" s="17">
        <v>3811.395</v>
      </c>
      <c r="D32" s="17">
        <v>4513.672</v>
      </c>
      <c r="E32" s="17">
        <v>1</v>
      </c>
      <c r="F32" s="18">
        <v>0</v>
      </c>
      <c r="G32" s="18">
        <v>0</v>
      </c>
      <c r="H32" s="18">
        <v>1</v>
      </c>
      <c r="I32" s="18">
        <v>0.567</v>
      </c>
      <c r="J32" s="18">
        <v>16.037</v>
      </c>
      <c r="K32" s="22">
        <v>4</v>
      </c>
      <c r="L32" s="22">
        <v>1</v>
      </c>
      <c r="M32" s="22">
        <v>0</v>
      </c>
      <c r="N32" s="22">
        <v>1</v>
      </c>
      <c r="O32" s="22">
        <v>0</v>
      </c>
      <c r="P32" s="22">
        <v>8.629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17">
        <v>399967</v>
      </c>
      <c r="B33" s="17" t="s">
        <v>134</v>
      </c>
      <c r="C33" s="17">
        <v>11613.903</v>
      </c>
      <c r="D33" s="17">
        <v>14953.813</v>
      </c>
      <c r="E33" s="17">
        <v>1</v>
      </c>
      <c r="F33" s="18">
        <v>0</v>
      </c>
      <c r="G33" s="18">
        <v>0</v>
      </c>
      <c r="H33" s="18">
        <v>1</v>
      </c>
      <c r="I33" s="18">
        <v>0.925</v>
      </c>
      <c r="J33" s="18">
        <v>23.053</v>
      </c>
      <c r="K33" s="22">
        <v>4</v>
      </c>
      <c r="L33" s="22">
        <v>0</v>
      </c>
      <c r="M33" s="22">
        <v>-1</v>
      </c>
      <c r="N33" s="22">
        <v>1</v>
      </c>
      <c r="O33" s="22">
        <v>0</v>
      </c>
      <c r="P33" s="22">
        <v>2.535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17">
        <v>399996</v>
      </c>
      <c r="B34" s="17" t="s">
        <v>135</v>
      </c>
      <c r="C34" s="17">
        <v>4113.356</v>
      </c>
      <c r="D34" s="17">
        <v>4913.363</v>
      </c>
      <c r="E34" s="17">
        <v>1</v>
      </c>
      <c r="F34" s="18">
        <v>0</v>
      </c>
      <c r="G34" s="18">
        <v>0</v>
      </c>
      <c r="H34" s="18">
        <v>1</v>
      </c>
      <c r="I34" s="18">
        <v>0.288</v>
      </c>
      <c r="J34" s="18">
        <v>16.523</v>
      </c>
      <c r="K34" s="22">
        <v>2</v>
      </c>
      <c r="L34" s="22">
        <v>0</v>
      </c>
      <c r="M34" s="22">
        <v>0</v>
      </c>
      <c r="N34" s="22">
        <v>0</v>
      </c>
      <c r="O34" s="22">
        <v>0</v>
      </c>
      <c r="P34" s="22">
        <v>-1.162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17">
        <v>988006</v>
      </c>
      <c r="B35" s="17" t="s">
        <v>136</v>
      </c>
      <c r="C35" s="17">
        <v>2769.027</v>
      </c>
      <c r="D35" s="17">
        <v>3271.667</v>
      </c>
      <c r="E35" s="17">
        <v>1</v>
      </c>
      <c r="F35" s="18">
        <v>0</v>
      </c>
      <c r="G35" s="18">
        <v>0</v>
      </c>
      <c r="H35" s="18">
        <v>1</v>
      </c>
      <c r="I35" s="18">
        <v>1.045</v>
      </c>
      <c r="J35" s="18">
        <v>16.248</v>
      </c>
      <c r="K35" s="22">
        <v>4</v>
      </c>
      <c r="L35" s="22">
        <v>1</v>
      </c>
      <c r="M35" s="22">
        <v>0</v>
      </c>
      <c r="N35" s="22">
        <v>0</v>
      </c>
      <c r="O35" s="22">
        <v>0</v>
      </c>
      <c r="P35" s="22">
        <v>-30.191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17">
        <v>988007</v>
      </c>
      <c r="B36" s="17" t="s">
        <v>137</v>
      </c>
      <c r="C36" s="17">
        <v>2769.993</v>
      </c>
      <c r="D36" s="17">
        <v>3272.486</v>
      </c>
      <c r="E36" s="17">
        <v>1</v>
      </c>
      <c r="F36" s="18">
        <v>0</v>
      </c>
      <c r="G36" s="18">
        <v>0</v>
      </c>
      <c r="H36" s="18">
        <v>1</v>
      </c>
      <c r="I36" s="18">
        <v>0.618</v>
      </c>
      <c r="J36" s="18">
        <v>15.878</v>
      </c>
      <c r="K36" s="22">
        <v>2</v>
      </c>
      <c r="L36" s="22">
        <v>0</v>
      </c>
      <c r="M36" s="22">
        <v>0</v>
      </c>
      <c r="N36" s="22">
        <v>1</v>
      </c>
      <c r="O36" s="22">
        <v>0</v>
      </c>
      <c r="P36" s="22">
        <v>6.698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17">
        <v>988106</v>
      </c>
      <c r="B37" s="17" t="s">
        <v>138</v>
      </c>
      <c r="C37" s="17">
        <v>3069.307</v>
      </c>
      <c r="D37" s="17">
        <v>3626.206</v>
      </c>
      <c r="E37" s="17">
        <v>1</v>
      </c>
      <c r="F37" s="18">
        <v>0</v>
      </c>
      <c r="G37" s="18">
        <v>0</v>
      </c>
      <c r="H37" s="18">
        <v>1</v>
      </c>
      <c r="I37" s="18">
        <v>1.074</v>
      </c>
      <c r="J37" s="18">
        <v>16.267</v>
      </c>
      <c r="K37" s="22">
        <v>3</v>
      </c>
      <c r="L37" s="22">
        <v>0</v>
      </c>
      <c r="M37" s="22">
        <v>0</v>
      </c>
      <c r="N37" s="22">
        <v>1</v>
      </c>
      <c r="O37" s="22">
        <v>0</v>
      </c>
      <c r="P37" s="22">
        <v>-8.907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17">
        <v>988107</v>
      </c>
      <c r="B38" s="17" t="s">
        <v>139</v>
      </c>
      <c r="C38" s="17">
        <v>3070.368</v>
      </c>
      <c r="D38" s="17">
        <v>3627.1</v>
      </c>
      <c r="E38" s="17">
        <v>1</v>
      </c>
      <c r="F38" s="18">
        <v>0</v>
      </c>
      <c r="G38" s="18">
        <v>0</v>
      </c>
      <c r="H38" s="18">
        <v>1</v>
      </c>
      <c r="I38" s="18">
        <v>0.648</v>
      </c>
      <c r="J38" s="18">
        <v>15.897</v>
      </c>
      <c r="K38" s="22">
        <v>3</v>
      </c>
      <c r="L38" s="22">
        <v>0</v>
      </c>
      <c r="M38" s="22">
        <v>0</v>
      </c>
      <c r="N38" s="22">
        <v>0</v>
      </c>
      <c r="O38" s="22">
        <v>0</v>
      </c>
      <c r="P38" s="22">
        <v>21.923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19">
        <v>399481</v>
      </c>
      <c r="B39" s="19" t="s">
        <v>140</v>
      </c>
      <c r="C39" s="19">
        <v>127.697</v>
      </c>
      <c r="D39" s="19">
        <v>127.88</v>
      </c>
      <c r="E39" s="19">
        <v>0</v>
      </c>
      <c r="F39" s="19">
        <v>1</v>
      </c>
      <c r="G39" s="18">
        <v>0</v>
      </c>
      <c r="H39" s="18">
        <v>0</v>
      </c>
      <c r="I39" s="18">
        <v>0</v>
      </c>
      <c r="J39" s="18">
        <v>0.001</v>
      </c>
      <c r="K39" s="22">
        <v>4</v>
      </c>
      <c r="L39" s="22">
        <v>2</v>
      </c>
      <c r="M39" s="22">
        <v>-1</v>
      </c>
      <c r="N39" s="22">
        <v>0</v>
      </c>
      <c r="O39" s="22">
        <v>0</v>
      </c>
      <c r="P39" s="22">
        <v>2.516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0">
        <v>1</v>
      </c>
      <c r="B40" s="21" t="s">
        <v>141</v>
      </c>
      <c r="C40" s="21">
        <v>3800.24</v>
      </c>
      <c r="D40" s="21">
        <v>4106.731</v>
      </c>
      <c r="E40" s="21">
        <v>0</v>
      </c>
      <c r="F40" s="21">
        <v>0</v>
      </c>
      <c r="G40" s="21">
        <v>0</v>
      </c>
      <c r="H40" s="21">
        <v>1</v>
      </c>
      <c r="I40" s="18">
        <v>0.66</v>
      </c>
      <c r="J40" s="18">
        <v>8.074</v>
      </c>
      <c r="K40" s="22">
        <v>1</v>
      </c>
      <c r="L40" s="22">
        <v>0</v>
      </c>
      <c r="M40" s="22">
        <v>0</v>
      </c>
      <c r="N40" s="22">
        <v>0</v>
      </c>
      <c r="O40" s="22">
        <v>0</v>
      </c>
      <c r="P40" s="22">
        <v>-0.409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2</v>
      </c>
      <c r="B41" s="21" t="s">
        <v>142</v>
      </c>
      <c r="C41" s="21">
        <v>3984.086</v>
      </c>
      <c r="D41" s="21">
        <v>4305.974</v>
      </c>
      <c r="E41" s="21">
        <v>0</v>
      </c>
      <c r="F41" s="21">
        <v>0</v>
      </c>
      <c r="G41" s="21">
        <v>0</v>
      </c>
      <c r="H41" s="21">
        <v>1</v>
      </c>
      <c r="I41" s="18">
        <v>0.663</v>
      </c>
      <c r="J41" s="18">
        <v>8.089</v>
      </c>
      <c r="K41" s="22">
        <v>4</v>
      </c>
      <c r="L41" s="22">
        <v>0</v>
      </c>
      <c r="M41" s="22">
        <v>-1</v>
      </c>
      <c r="N41" s="22">
        <v>1</v>
      </c>
      <c r="O41" s="22">
        <v>0</v>
      </c>
      <c r="P41" s="22">
        <v>-0.448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3</v>
      </c>
      <c r="B42" s="21" t="s">
        <v>74</v>
      </c>
      <c r="C42" s="21">
        <v>244.622</v>
      </c>
      <c r="D42" s="21">
        <v>264.819</v>
      </c>
      <c r="E42" s="21">
        <v>0</v>
      </c>
      <c r="F42" s="21">
        <v>0</v>
      </c>
      <c r="G42" s="21">
        <v>0</v>
      </c>
      <c r="H42" s="21">
        <v>1</v>
      </c>
      <c r="I42" s="18">
        <v>0.963</v>
      </c>
      <c r="J42" s="18">
        <v>8.516</v>
      </c>
      <c r="K42" s="22">
        <v>4</v>
      </c>
      <c r="L42" s="22">
        <v>0</v>
      </c>
      <c r="M42" s="22">
        <v>-1</v>
      </c>
      <c r="N42" s="22">
        <v>1</v>
      </c>
      <c r="O42" s="22">
        <v>0</v>
      </c>
      <c r="P42" s="22">
        <v>3.104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4</v>
      </c>
      <c r="B43" s="21" t="s">
        <v>143</v>
      </c>
      <c r="C43" s="21">
        <v>3384.189</v>
      </c>
      <c r="D43" s="21">
        <v>3784.346</v>
      </c>
      <c r="E43" s="21">
        <v>0</v>
      </c>
      <c r="F43" s="21">
        <v>0</v>
      </c>
      <c r="G43" s="21">
        <v>0</v>
      </c>
      <c r="H43" s="21">
        <v>1</v>
      </c>
      <c r="I43" s="18">
        <v>3.197</v>
      </c>
      <c r="J43" s="18">
        <v>13.433</v>
      </c>
      <c r="K43" s="22">
        <v>4</v>
      </c>
      <c r="L43" s="22">
        <v>0</v>
      </c>
      <c r="M43" s="22">
        <v>-1</v>
      </c>
      <c r="N43" s="22">
        <v>1</v>
      </c>
      <c r="O43" s="22">
        <v>0</v>
      </c>
      <c r="P43" s="22">
        <v>3.439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9</v>
      </c>
      <c r="B44" s="21" t="s">
        <v>144</v>
      </c>
      <c r="C44" s="21">
        <v>6110.976</v>
      </c>
      <c r="D44" s="21">
        <v>7045.006</v>
      </c>
      <c r="E44" s="21">
        <v>0</v>
      </c>
      <c r="F44" s="21">
        <v>0</v>
      </c>
      <c r="G44" s="21">
        <v>0</v>
      </c>
      <c r="H44" s="21">
        <v>1</v>
      </c>
      <c r="I44" s="18">
        <v>4.234</v>
      </c>
      <c r="J44" s="18">
        <v>16.93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8.683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12</v>
      </c>
      <c r="B45" s="21" t="s">
        <v>145</v>
      </c>
      <c r="C45" s="21">
        <v>224.284</v>
      </c>
      <c r="D45" s="21">
        <v>225.628</v>
      </c>
      <c r="E45" s="21">
        <v>0</v>
      </c>
      <c r="F45" s="21">
        <v>0</v>
      </c>
      <c r="G45" s="21">
        <v>0</v>
      </c>
      <c r="H45" s="21">
        <v>1</v>
      </c>
      <c r="I45" s="18">
        <v>0.081</v>
      </c>
      <c r="J45" s="18">
        <v>0.677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5.74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13</v>
      </c>
      <c r="B46" s="21" t="s">
        <v>140</v>
      </c>
      <c r="C46" s="21">
        <v>301.416</v>
      </c>
      <c r="D46" s="21">
        <v>302.919</v>
      </c>
      <c r="E46" s="21">
        <v>0</v>
      </c>
      <c r="F46" s="21">
        <v>0</v>
      </c>
      <c r="G46" s="21">
        <v>0</v>
      </c>
      <c r="H46" s="21">
        <v>1</v>
      </c>
      <c r="I46" s="18">
        <v>0.285</v>
      </c>
      <c r="J46" s="18">
        <v>0.78</v>
      </c>
      <c r="K46" s="22">
        <v>4</v>
      </c>
      <c r="L46" s="22">
        <v>0</v>
      </c>
      <c r="M46" s="22">
        <v>-1</v>
      </c>
      <c r="N46" s="22">
        <v>1</v>
      </c>
      <c r="O46" s="22">
        <v>0</v>
      </c>
      <c r="P46" s="22">
        <v>2.519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17</v>
      </c>
      <c r="B47" s="21" t="s">
        <v>146</v>
      </c>
      <c r="C47" s="21">
        <v>3212.146</v>
      </c>
      <c r="D47" s="21">
        <v>3471.41</v>
      </c>
      <c r="E47" s="21">
        <v>0</v>
      </c>
      <c r="F47" s="21">
        <v>0</v>
      </c>
      <c r="G47" s="21">
        <v>0</v>
      </c>
      <c r="H47" s="21">
        <v>1</v>
      </c>
      <c r="I47" s="18">
        <v>0.658</v>
      </c>
      <c r="J47" s="18">
        <v>8.077</v>
      </c>
      <c r="K47" s="22">
        <v>4</v>
      </c>
      <c r="L47" s="22">
        <v>0</v>
      </c>
      <c r="M47" s="22">
        <v>-1</v>
      </c>
      <c r="N47" s="22">
        <v>1</v>
      </c>
      <c r="O47" s="22">
        <v>0</v>
      </c>
      <c r="P47" s="22">
        <v>-0.832</v>
      </c>
      <c r="Q47" s="22">
        <v>1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19</v>
      </c>
      <c r="B48" s="21" t="s">
        <v>147</v>
      </c>
      <c r="C48" s="21">
        <v>1192.225</v>
      </c>
      <c r="D48" s="21">
        <v>1272.742</v>
      </c>
      <c r="E48" s="21">
        <v>0</v>
      </c>
      <c r="F48" s="21">
        <v>0</v>
      </c>
      <c r="G48" s="21">
        <v>0</v>
      </c>
      <c r="H48" s="21">
        <v>1</v>
      </c>
      <c r="I48" s="18">
        <v>0.294</v>
      </c>
      <c r="J48" s="18">
        <v>6.602</v>
      </c>
      <c r="K48" s="22">
        <v>4</v>
      </c>
      <c r="L48" s="22">
        <v>0</v>
      </c>
      <c r="M48" s="22">
        <v>-1</v>
      </c>
      <c r="N48" s="22">
        <v>1</v>
      </c>
      <c r="O48" s="22">
        <v>0</v>
      </c>
      <c r="P48" s="22">
        <v>4.805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22</v>
      </c>
      <c r="B49" s="21" t="s">
        <v>148</v>
      </c>
      <c r="C49" s="21">
        <v>252.663</v>
      </c>
      <c r="D49" s="21">
        <v>253.814</v>
      </c>
      <c r="E49" s="21">
        <v>0</v>
      </c>
      <c r="F49" s="21">
        <v>0</v>
      </c>
      <c r="G49" s="21">
        <v>0</v>
      </c>
      <c r="H49" s="21">
        <v>1</v>
      </c>
      <c r="I49" s="18">
        <v>0.249</v>
      </c>
      <c r="J49" s="18">
        <v>0.701</v>
      </c>
      <c r="K49" s="22">
        <v>4</v>
      </c>
      <c r="L49" s="22">
        <v>0</v>
      </c>
      <c r="M49" s="22">
        <v>-1</v>
      </c>
      <c r="N49" s="22">
        <v>1</v>
      </c>
      <c r="O49" s="22">
        <v>0</v>
      </c>
      <c r="P49" s="22">
        <v>0.661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26</v>
      </c>
      <c r="B50" s="21" t="s">
        <v>149</v>
      </c>
      <c r="C50" s="21">
        <v>4782.165</v>
      </c>
      <c r="D50" s="21">
        <v>5955.059</v>
      </c>
      <c r="E50" s="21">
        <v>0</v>
      </c>
      <c r="F50" s="21">
        <v>0</v>
      </c>
      <c r="G50" s="21">
        <v>0</v>
      </c>
      <c r="H50" s="21">
        <v>1</v>
      </c>
      <c r="I50" s="18">
        <v>7.06</v>
      </c>
      <c r="J50" s="18">
        <v>25.365</v>
      </c>
      <c r="K50" s="22">
        <v>4</v>
      </c>
      <c r="L50" s="22">
        <v>0</v>
      </c>
      <c r="M50" s="22">
        <v>-1</v>
      </c>
      <c r="N50" s="22">
        <v>1</v>
      </c>
      <c r="O50" s="22">
        <v>0</v>
      </c>
      <c r="P50" s="22">
        <v>4.758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32</v>
      </c>
      <c r="B51" s="21" t="s">
        <v>150</v>
      </c>
      <c r="C51" s="21">
        <v>1837.229</v>
      </c>
      <c r="D51" s="21">
        <v>2100.701</v>
      </c>
      <c r="E51" s="21">
        <v>0</v>
      </c>
      <c r="F51" s="21">
        <v>0</v>
      </c>
      <c r="G51" s="21">
        <v>0</v>
      </c>
      <c r="H51" s="21">
        <v>1</v>
      </c>
      <c r="I51" s="18">
        <v>5.188</v>
      </c>
      <c r="J51" s="18">
        <v>17.08</v>
      </c>
      <c r="K51" s="22">
        <v>3</v>
      </c>
      <c r="L51" s="22">
        <v>0</v>
      </c>
      <c r="M51" s="22">
        <v>-1</v>
      </c>
      <c r="N51" s="22">
        <v>1</v>
      </c>
      <c r="O51" s="22">
        <v>0</v>
      </c>
      <c r="P51" s="22">
        <v>-2.713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33</v>
      </c>
      <c r="B52" s="21" t="s">
        <v>151</v>
      </c>
      <c r="C52" s="21">
        <v>3089.577</v>
      </c>
      <c r="D52" s="21">
        <v>3983.216</v>
      </c>
      <c r="E52" s="21">
        <v>0</v>
      </c>
      <c r="F52" s="21">
        <v>0</v>
      </c>
      <c r="G52" s="21">
        <v>0</v>
      </c>
      <c r="H52" s="21">
        <v>1</v>
      </c>
      <c r="I52" s="18">
        <v>7.8</v>
      </c>
      <c r="J52" s="18">
        <v>28.485</v>
      </c>
      <c r="K52" s="22">
        <v>4</v>
      </c>
      <c r="L52" s="22">
        <v>0</v>
      </c>
      <c r="M52" s="22">
        <v>-1</v>
      </c>
      <c r="N52" s="22">
        <v>1</v>
      </c>
      <c r="O52" s="22">
        <v>0</v>
      </c>
      <c r="P52" s="22">
        <v>-5.976</v>
      </c>
      <c r="Q52" s="22">
        <v>1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40</v>
      </c>
      <c r="B53" s="21" t="s">
        <v>152</v>
      </c>
      <c r="C53" s="21">
        <v>3739.714</v>
      </c>
      <c r="D53" s="21">
        <v>4242.814</v>
      </c>
      <c r="E53" s="21">
        <v>0</v>
      </c>
      <c r="F53" s="21">
        <v>0</v>
      </c>
      <c r="G53" s="21">
        <v>0</v>
      </c>
      <c r="H53" s="21">
        <v>1</v>
      </c>
      <c r="I53" s="18">
        <v>4.787</v>
      </c>
      <c r="J53" s="18">
        <v>16.077</v>
      </c>
      <c r="K53" s="22">
        <v>4</v>
      </c>
      <c r="L53" s="22">
        <v>0</v>
      </c>
      <c r="M53" s="22">
        <v>-1</v>
      </c>
      <c r="N53" s="22">
        <v>1</v>
      </c>
      <c r="O53" s="22">
        <v>0</v>
      </c>
      <c r="P53" s="22">
        <v>-0.218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45</v>
      </c>
      <c r="B54" s="21" t="s">
        <v>153</v>
      </c>
      <c r="C54" s="21">
        <v>5343.757</v>
      </c>
      <c r="D54" s="21">
        <v>6169.458</v>
      </c>
      <c r="E54" s="21">
        <v>0</v>
      </c>
      <c r="F54" s="21">
        <v>0</v>
      </c>
      <c r="G54" s="21">
        <v>0</v>
      </c>
      <c r="H54" s="21">
        <v>1</v>
      </c>
      <c r="I54" s="18">
        <v>3.859</v>
      </c>
      <c r="J54" s="18">
        <v>16.726</v>
      </c>
      <c r="K54" s="22">
        <v>4</v>
      </c>
      <c r="L54" s="22">
        <v>1</v>
      </c>
      <c r="M54" s="22">
        <v>-1</v>
      </c>
      <c r="N54" s="22">
        <v>1</v>
      </c>
      <c r="O54" s="22">
        <v>0</v>
      </c>
      <c r="P54" s="22">
        <v>-0.396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46</v>
      </c>
      <c r="B55" s="21" t="s">
        <v>154</v>
      </c>
      <c r="C55" s="21">
        <v>4846.557</v>
      </c>
      <c r="D55" s="21">
        <v>5403.544</v>
      </c>
      <c r="E55" s="21">
        <v>0</v>
      </c>
      <c r="F55" s="21">
        <v>0</v>
      </c>
      <c r="G55" s="21">
        <v>0</v>
      </c>
      <c r="H55" s="21">
        <v>1</v>
      </c>
      <c r="I55" s="18">
        <v>2.128</v>
      </c>
      <c r="J55" s="18">
        <v>12.217</v>
      </c>
      <c r="K55" s="22">
        <v>4</v>
      </c>
      <c r="L55" s="22">
        <v>0</v>
      </c>
      <c r="M55" s="22">
        <v>-1</v>
      </c>
      <c r="N55" s="22">
        <v>1</v>
      </c>
      <c r="O55" s="22">
        <v>0</v>
      </c>
      <c r="P55" s="22">
        <v>-0.27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47</v>
      </c>
      <c r="B56" s="21" t="s">
        <v>155</v>
      </c>
      <c r="C56" s="21">
        <v>3768.428</v>
      </c>
      <c r="D56" s="21">
        <v>4100.293</v>
      </c>
      <c r="E56" s="21">
        <v>0</v>
      </c>
      <c r="F56" s="21">
        <v>0</v>
      </c>
      <c r="G56" s="21">
        <v>0</v>
      </c>
      <c r="H56" s="21">
        <v>1</v>
      </c>
      <c r="I56" s="18">
        <v>0.913</v>
      </c>
      <c r="J56" s="18">
        <v>8.932</v>
      </c>
      <c r="K56" s="22">
        <v>4</v>
      </c>
      <c r="L56" s="22">
        <v>0</v>
      </c>
      <c r="M56" s="22">
        <v>-1</v>
      </c>
      <c r="N56" s="22">
        <v>1</v>
      </c>
      <c r="O56" s="22">
        <v>0</v>
      </c>
      <c r="P56" s="22">
        <v>3.79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55</v>
      </c>
      <c r="B57" s="21" t="s">
        <v>156</v>
      </c>
      <c r="C57" s="21">
        <v>1498.303</v>
      </c>
      <c r="D57" s="21">
        <v>1635.266</v>
      </c>
      <c r="E57" s="21">
        <v>0</v>
      </c>
      <c r="F57" s="21">
        <v>0</v>
      </c>
      <c r="G57" s="21">
        <v>0</v>
      </c>
      <c r="H57" s="21">
        <v>1</v>
      </c>
      <c r="I57" s="18">
        <v>1.219</v>
      </c>
      <c r="J57" s="18">
        <v>9.493</v>
      </c>
      <c r="K57" s="22">
        <v>4</v>
      </c>
      <c r="L57" s="22">
        <v>0</v>
      </c>
      <c r="M57" s="22">
        <v>-1</v>
      </c>
      <c r="N57" s="22">
        <v>1</v>
      </c>
      <c r="O57" s="22">
        <v>0</v>
      </c>
      <c r="P57" s="22">
        <v>-2.625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56</v>
      </c>
      <c r="B58" s="21" t="s">
        <v>157</v>
      </c>
      <c r="C58" s="21">
        <v>1190.258</v>
      </c>
      <c r="D58" s="21">
        <v>1290.516</v>
      </c>
      <c r="E58" s="21">
        <v>0</v>
      </c>
      <c r="F58" s="21">
        <v>0</v>
      </c>
      <c r="G58" s="21">
        <v>0</v>
      </c>
      <c r="H58" s="21">
        <v>1</v>
      </c>
      <c r="I58" s="18">
        <v>0.49</v>
      </c>
      <c r="J58" s="18">
        <v>8.221</v>
      </c>
      <c r="K58" s="22">
        <v>4</v>
      </c>
      <c r="L58" s="22">
        <v>0</v>
      </c>
      <c r="M58" s="22">
        <v>-1</v>
      </c>
      <c r="N58" s="22">
        <v>1</v>
      </c>
      <c r="O58" s="22">
        <v>0</v>
      </c>
      <c r="P58" s="22">
        <v>4.786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57</v>
      </c>
      <c r="B59" s="21" t="s">
        <v>158</v>
      </c>
      <c r="C59" s="21">
        <v>3649.654</v>
      </c>
      <c r="D59" s="21">
        <v>4084.665</v>
      </c>
      <c r="E59" s="21">
        <v>0</v>
      </c>
      <c r="F59" s="21">
        <v>0</v>
      </c>
      <c r="G59" s="21">
        <v>0</v>
      </c>
      <c r="H59" s="21">
        <v>1</v>
      </c>
      <c r="I59" s="18">
        <v>0.537</v>
      </c>
      <c r="J59" s="18">
        <v>11.129</v>
      </c>
      <c r="K59" s="22">
        <v>4</v>
      </c>
      <c r="L59" s="22">
        <v>0</v>
      </c>
      <c r="M59" s="22">
        <v>-1</v>
      </c>
      <c r="N59" s="22">
        <v>1</v>
      </c>
      <c r="O59" s="22">
        <v>0</v>
      </c>
      <c r="P59" s="22">
        <v>-0.618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65</v>
      </c>
      <c r="B60" s="21" t="s">
        <v>159</v>
      </c>
      <c r="C60" s="21">
        <v>3484.475</v>
      </c>
      <c r="D60" s="21">
        <v>3773.645</v>
      </c>
      <c r="E60" s="21">
        <v>0</v>
      </c>
      <c r="F60" s="21">
        <v>0</v>
      </c>
      <c r="G60" s="21">
        <v>0</v>
      </c>
      <c r="H60" s="21">
        <v>1</v>
      </c>
      <c r="I60" s="18">
        <v>0.908</v>
      </c>
      <c r="J60" s="18">
        <v>8.501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0.009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66</v>
      </c>
      <c r="B61" s="21" t="s">
        <v>160</v>
      </c>
      <c r="C61" s="21">
        <v>3159.26</v>
      </c>
      <c r="D61" s="21">
        <v>3891.56</v>
      </c>
      <c r="E61" s="21">
        <v>0</v>
      </c>
      <c r="F61" s="21">
        <v>0</v>
      </c>
      <c r="G61" s="21">
        <v>0</v>
      </c>
      <c r="H61" s="21">
        <v>1</v>
      </c>
      <c r="I61" s="18">
        <v>8.276</v>
      </c>
      <c r="J61" s="18">
        <v>25.536</v>
      </c>
      <c r="K61" s="22">
        <v>4</v>
      </c>
      <c r="L61" s="22">
        <v>0</v>
      </c>
      <c r="M61" s="22">
        <v>-1</v>
      </c>
      <c r="N61" s="22">
        <v>1</v>
      </c>
      <c r="O61" s="22">
        <v>0</v>
      </c>
      <c r="P61" s="22">
        <v>2.94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68</v>
      </c>
      <c r="B62" s="21" t="s">
        <v>161</v>
      </c>
      <c r="C62" s="21">
        <v>3518.523</v>
      </c>
      <c r="D62" s="21">
        <v>4389.165</v>
      </c>
      <c r="E62" s="21">
        <v>0</v>
      </c>
      <c r="F62" s="21">
        <v>0</v>
      </c>
      <c r="G62" s="21">
        <v>0</v>
      </c>
      <c r="H62" s="21">
        <v>1</v>
      </c>
      <c r="I62" s="18">
        <v>8.486</v>
      </c>
      <c r="J62" s="18">
        <v>26.639</v>
      </c>
      <c r="K62" s="22">
        <v>4</v>
      </c>
      <c r="L62" s="22">
        <v>0</v>
      </c>
      <c r="M62" s="22">
        <v>-1</v>
      </c>
      <c r="N62" s="22">
        <v>1</v>
      </c>
      <c r="O62" s="22">
        <v>0</v>
      </c>
      <c r="P62" s="22">
        <v>-2.21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70</v>
      </c>
      <c r="B63" s="21" t="s">
        <v>162</v>
      </c>
      <c r="C63" s="21">
        <v>2539.938</v>
      </c>
      <c r="D63" s="21">
        <v>2959.728</v>
      </c>
      <c r="E63" s="21">
        <v>0</v>
      </c>
      <c r="F63" s="21">
        <v>0</v>
      </c>
      <c r="G63" s="21">
        <v>0</v>
      </c>
      <c r="H63" s="21">
        <v>1</v>
      </c>
      <c r="I63" s="18">
        <v>4.399</v>
      </c>
      <c r="J63" s="18">
        <v>17.958</v>
      </c>
      <c r="K63" s="22">
        <v>4</v>
      </c>
      <c r="L63" s="22">
        <v>0</v>
      </c>
      <c r="M63" s="22">
        <v>-1</v>
      </c>
      <c r="N63" s="22">
        <v>1</v>
      </c>
      <c r="O63" s="22">
        <v>0</v>
      </c>
      <c r="P63" s="22">
        <v>4.743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71</v>
      </c>
      <c r="B64" s="21" t="s">
        <v>163</v>
      </c>
      <c r="C64" s="21">
        <v>4154.985</v>
      </c>
      <c r="D64" s="21">
        <v>5416.489</v>
      </c>
      <c r="E64" s="21">
        <v>0</v>
      </c>
      <c r="F64" s="21">
        <v>0</v>
      </c>
      <c r="G64" s="21">
        <v>0</v>
      </c>
      <c r="H64" s="21">
        <v>1</v>
      </c>
      <c r="I64" s="18">
        <v>9.121</v>
      </c>
      <c r="J64" s="18">
        <v>30.287</v>
      </c>
      <c r="K64" s="22">
        <v>4</v>
      </c>
      <c r="L64" s="22">
        <v>0</v>
      </c>
      <c r="M64" s="22">
        <v>-1</v>
      </c>
      <c r="N64" s="22">
        <v>1</v>
      </c>
      <c r="O64" s="22">
        <v>0</v>
      </c>
      <c r="P64" s="22">
        <v>3.5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72</v>
      </c>
      <c r="B65" s="21" t="s">
        <v>164</v>
      </c>
      <c r="C65" s="21">
        <v>2896.548</v>
      </c>
      <c r="D65" s="21">
        <v>3205.481</v>
      </c>
      <c r="E65" s="21">
        <v>0</v>
      </c>
      <c r="F65" s="21">
        <v>0</v>
      </c>
      <c r="G65" s="21">
        <v>0</v>
      </c>
      <c r="H65" s="21">
        <v>1</v>
      </c>
      <c r="I65" s="18">
        <v>1.806</v>
      </c>
      <c r="J65" s="18">
        <v>11.27</v>
      </c>
      <c r="K65" s="22">
        <v>4</v>
      </c>
      <c r="L65" s="22">
        <v>1</v>
      </c>
      <c r="M65" s="22">
        <v>-1</v>
      </c>
      <c r="N65" s="22">
        <v>1</v>
      </c>
      <c r="O65" s="22">
        <v>0</v>
      </c>
      <c r="P65" s="22">
        <v>7.381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78</v>
      </c>
      <c r="B66" s="21" t="s">
        <v>165</v>
      </c>
      <c r="C66" s="21">
        <v>3139.832</v>
      </c>
      <c r="D66" s="21">
        <v>3754.319</v>
      </c>
      <c r="E66" s="21">
        <v>0</v>
      </c>
      <c r="F66" s="21">
        <v>0</v>
      </c>
      <c r="G66" s="21">
        <v>0</v>
      </c>
      <c r="H66" s="21">
        <v>1</v>
      </c>
      <c r="I66" s="18">
        <v>4.356</v>
      </c>
      <c r="J66" s="18">
        <v>20.01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25.297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90</v>
      </c>
      <c r="B67" s="21" t="s">
        <v>166</v>
      </c>
      <c r="C67" s="21">
        <v>1372.514</v>
      </c>
      <c r="D67" s="21">
        <v>1503.96</v>
      </c>
      <c r="E67" s="21">
        <v>0</v>
      </c>
      <c r="F67" s="21">
        <v>0</v>
      </c>
      <c r="G67" s="21">
        <v>0</v>
      </c>
      <c r="H67" s="21">
        <v>1</v>
      </c>
      <c r="I67" s="18">
        <v>2.133</v>
      </c>
      <c r="J67" s="18">
        <v>10.686</v>
      </c>
      <c r="K67" s="22">
        <v>4</v>
      </c>
      <c r="L67" s="22">
        <v>1</v>
      </c>
      <c r="M67" s="22">
        <v>-1</v>
      </c>
      <c r="N67" s="22">
        <v>1</v>
      </c>
      <c r="O67" s="22">
        <v>0</v>
      </c>
      <c r="P67" s="22">
        <v>8.563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91</v>
      </c>
      <c r="B68" s="21" t="s">
        <v>167</v>
      </c>
      <c r="C68" s="21">
        <v>13540.451</v>
      </c>
      <c r="D68" s="21">
        <v>15356.721</v>
      </c>
      <c r="E68" s="21">
        <v>0</v>
      </c>
      <c r="F68" s="21">
        <v>0</v>
      </c>
      <c r="G68" s="21">
        <v>0</v>
      </c>
      <c r="H68" s="21">
        <v>1</v>
      </c>
      <c r="I68" s="18">
        <v>5.382</v>
      </c>
      <c r="J68" s="18">
        <v>16.572</v>
      </c>
      <c r="K68" s="22">
        <v>2</v>
      </c>
      <c r="L68" s="22">
        <v>0</v>
      </c>
      <c r="M68" s="22">
        <v>0</v>
      </c>
      <c r="N68" s="22">
        <v>0</v>
      </c>
      <c r="O68" s="22">
        <v>0</v>
      </c>
      <c r="P68" s="22">
        <v>-1.675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92</v>
      </c>
      <c r="B69" s="21" t="s">
        <v>168</v>
      </c>
      <c r="C69" s="21">
        <v>4245.126</v>
      </c>
      <c r="D69" s="21">
        <v>5247.033</v>
      </c>
      <c r="E69" s="21">
        <v>0</v>
      </c>
      <c r="F69" s="21">
        <v>0</v>
      </c>
      <c r="G69" s="21">
        <v>0</v>
      </c>
      <c r="H69" s="21">
        <v>1</v>
      </c>
      <c r="I69" s="18">
        <v>8.872</v>
      </c>
      <c r="J69" s="18">
        <v>26.272</v>
      </c>
      <c r="K69" s="22">
        <v>4</v>
      </c>
      <c r="L69" s="22">
        <v>1</v>
      </c>
      <c r="M69" s="22">
        <v>-1</v>
      </c>
      <c r="N69" s="22">
        <v>1</v>
      </c>
      <c r="O69" s="22">
        <v>0</v>
      </c>
      <c r="P69" s="22">
        <v>-1.088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94</v>
      </c>
      <c r="B70" s="21" t="s">
        <v>169</v>
      </c>
      <c r="C70" s="21">
        <v>3906.264</v>
      </c>
      <c r="D70" s="21">
        <v>4935.464</v>
      </c>
      <c r="E70" s="21">
        <v>0</v>
      </c>
      <c r="F70" s="21">
        <v>0</v>
      </c>
      <c r="G70" s="21">
        <v>0</v>
      </c>
      <c r="H70" s="21">
        <v>1</v>
      </c>
      <c r="I70" s="18">
        <v>8.037</v>
      </c>
      <c r="J70" s="18">
        <v>27.214</v>
      </c>
      <c r="K70" s="22">
        <v>4</v>
      </c>
      <c r="L70" s="22">
        <v>1</v>
      </c>
      <c r="M70" s="22">
        <v>-1</v>
      </c>
      <c r="N70" s="22">
        <v>1</v>
      </c>
      <c r="O70" s="22">
        <v>0</v>
      </c>
      <c r="P70" s="22">
        <v>7.571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95</v>
      </c>
      <c r="B71" s="21" t="s">
        <v>170</v>
      </c>
      <c r="C71" s="21">
        <v>3562.402</v>
      </c>
      <c r="D71" s="21">
        <v>4208.915</v>
      </c>
      <c r="E71" s="21">
        <v>0</v>
      </c>
      <c r="F71" s="21">
        <v>0</v>
      </c>
      <c r="G71" s="21">
        <v>0</v>
      </c>
      <c r="H71" s="21">
        <v>1</v>
      </c>
      <c r="I71" s="18">
        <v>1.817</v>
      </c>
      <c r="J71" s="18">
        <v>16.898</v>
      </c>
      <c r="K71" s="22">
        <v>4</v>
      </c>
      <c r="L71" s="22">
        <v>0</v>
      </c>
      <c r="M71" s="22">
        <v>-1</v>
      </c>
      <c r="N71" s="22">
        <v>1</v>
      </c>
      <c r="O71" s="22">
        <v>0</v>
      </c>
      <c r="P71" s="22">
        <v>3.373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97</v>
      </c>
      <c r="B72" s="21" t="s">
        <v>171</v>
      </c>
      <c r="C72" s="21">
        <v>10412.186</v>
      </c>
      <c r="D72" s="21">
        <v>12507.537</v>
      </c>
      <c r="E72" s="21">
        <v>0</v>
      </c>
      <c r="F72" s="21">
        <v>0</v>
      </c>
      <c r="G72" s="21">
        <v>0</v>
      </c>
      <c r="H72" s="21">
        <v>1</v>
      </c>
      <c r="I72" s="18">
        <v>2.958</v>
      </c>
      <c r="J72" s="18">
        <v>19.215</v>
      </c>
      <c r="K72" s="22">
        <v>3</v>
      </c>
      <c r="L72" s="22">
        <v>0</v>
      </c>
      <c r="M72" s="22">
        <v>0</v>
      </c>
      <c r="N72" s="22">
        <v>0</v>
      </c>
      <c r="O72" s="22">
        <v>0</v>
      </c>
      <c r="P72" s="22">
        <v>-1.572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99</v>
      </c>
      <c r="B73" s="21" t="s">
        <v>172</v>
      </c>
      <c r="C73" s="21">
        <v>8650.795</v>
      </c>
      <c r="D73" s="21">
        <v>9627.109</v>
      </c>
      <c r="E73" s="21">
        <v>0</v>
      </c>
      <c r="F73" s="21">
        <v>0</v>
      </c>
      <c r="G73" s="21">
        <v>0</v>
      </c>
      <c r="H73" s="21">
        <v>1</v>
      </c>
      <c r="I73" s="18">
        <v>2.999</v>
      </c>
      <c r="J73" s="18">
        <v>12.836</v>
      </c>
      <c r="K73" s="22">
        <v>4</v>
      </c>
      <c r="L73" s="22">
        <v>1</v>
      </c>
      <c r="M73" s="22">
        <v>0</v>
      </c>
      <c r="N73" s="22">
        <v>0</v>
      </c>
      <c r="O73" s="22">
        <v>0</v>
      </c>
      <c r="P73" s="22">
        <v>-22.034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101</v>
      </c>
      <c r="B74" s="21" t="s">
        <v>173</v>
      </c>
      <c r="C74" s="21">
        <v>250.416</v>
      </c>
      <c r="D74" s="21">
        <v>251.702</v>
      </c>
      <c r="E74" s="21">
        <v>0</v>
      </c>
      <c r="F74" s="21">
        <v>0</v>
      </c>
      <c r="G74" s="21">
        <v>0</v>
      </c>
      <c r="H74" s="21">
        <v>1</v>
      </c>
      <c r="I74" s="18">
        <v>0.263</v>
      </c>
      <c r="J74" s="18">
        <v>0.772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0.361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102</v>
      </c>
      <c r="B75" s="21" t="s">
        <v>174</v>
      </c>
      <c r="C75" s="21">
        <v>6837.092</v>
      </c>
      <c r="D75" s="21">
        <v>8233.827</v>
      </c>
      <c r="E75" s="21">
        <v>0</v>
      </c>
      <c r="F75" s="21">
        <v>0</v>
      </c>
      <c r="G75" s="21">
        <v>0</v>
      </c>
      <c r="H75" s="21">
        <v>1</v>
      </c>
      <c r="I75" s="18">
        <v>6.935</v>
      </c>
      <c r="J75" s="18">
        <v>22.722</v>
      </c>
      <c r="K75" s="22">
        <v>4</v>
      </c>
      <c r="L75" s="22">
        <v>0</v>
      </c>
      <c r="M75" s="22">
        <v>0</v>
      </c>
      <c r="N75" s="22">
        <v>1</v>
      </c>
      <c r="O75" s="22">
        <v>0</v>
      </c>
      <c r="P75" s="22">
        <v>-8.565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104</v>
      </c>
      <c r="B76" s="21" t="s">
        <v>175</v>
      </c>
      <c r="C76" s="21">
        <v>1248.414</v>
      </c>
      <c r="D76" s="21">
        <v>1452.905</v>
      </c>
      <c r="E76" s="21">
        <v>0</v>
      </c>
      <c r="F76" s="21">
        <v>0</v>
      </c>
      <c r="G76" s="21">
        <v>0</v>
      </c>
      <c r="H76" s="21">
        <v>1</v>
      </c>
      <c r="I76" s="18">
        <v>3.516</v>
      </c>
      <c r="J76" s="18">
        <v>17.096</v>
      </c>
      <c r="K76" s="22">
        <v>3</v>
      </c>
      <c r="L76" s="22">
        <v>0</v>
      </c>
      <c r="M76" s="22">
        <v>0</v>
      </c>
      <c r="N76" s="22">
        <v>0</v>
      </c>
      <c r="O76" s="22">
        <v>0</v>
      </c>
      <c r="P76" s="22">
        <v>26.474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105</v>
      </c>
      <c r="B77" s="21" t="s">
        <v>176</v>
      </c>
      <c r="C77" s="21">
        <v>4757.255</v>
      </c>
      <c r="D77" s="21">
        <v>5904.868</v>
      </c>
      <c r="E77" s="21">
        <v>0</v>
      </c>
      <c r="F77" s="21">
        <v>0</v>
      </c>
      <c r="G77" s="21">
        <v>0</v>
      </c>
      <c r="H77" s="21">
        <v>1</v>
      </c>
      <c r="I77" s="18">
        <v>9.699</v>
      </c>
      <c r="J77" s="18">
        <v>27.249</v>
      </c>
      <c r="K77" s="22">
        <v>4</v>
      </c>
      <c r="L77" s="22">
        <v>2</v>
      </c>
      <c r="M77" s="22">
        <v>-1</v>
      </c>
      <c r="N77" s="22">
        <v>0</v>
      </c>
      <c r="O77" s="22">
        <v>0</v>
      </c>
      <c r="P77" s="22">
        <v>1.089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106</v>
      </c>
      <c r="B78" s="21" t="s">
        <v>177</v>
      </c>
      <c r="C78" s="21">
        <v>5404.464</v>
      </c>
      <c r="D78" s="21">
        <v>6507.511</v>
      </c>
      <c r="E78" s="21">
        <v>0</v>
      </c>
      <c r="F78" s="21">
        <v>0</v>
      </c>
      <c r="G78" s="21">
        <v>0</v>
      </c>
      <c r="H78" s="21">
        <v>1</v>
      </c>
      <c r="I78" s="18">
        <v>4.953</v>
      </c>
      <c r="J78" s="18">
        <v>21.064</v>
      </c>
      <c r="K78" s="22">
        <v>2</v>
      </c>
      <c r="L78" s="22">
        <v>0</v>
      </c>
      <c r="M78" s="22">
        <v>0</v>
      </c>
      <c r="N78" s="22">
        <v>0</v>
      </c>
      <c r="O78" s="22">
        <v>0</v>
      </c>
      <c r="P78" s="22">
        <v>0.002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112</v>
      </c>
      <c r="B79" s="21" t="s">
        <v>178</v>
      </c>
      <c r="C79" s="21">
        <v>5260.597</v>
      </c>
      <c r="D79" s="21">
        <v>6809.044</v>
      </c>
      <c r="E79" s="21">
        <v>0</v>
      </c>
      <c r="F79" s="21">
        <v>0</v>
      </c>
      <c r="G79" s="21">
        <v>0</v>
      </c>
      <c r="H79" s="21">
        <v>1</v>
      </c>
      <c r="I79" s="18">
        <v>10.935</v>
      </c>
      <c r="J79" s="18">
        <v>31.189</v>
      </c>
      <c r="K79" s="22">
        <v>4</v>
      </c>
      <c r="L79" s="22">
        <v>0</v>
      </c>
      <c r="M79" s="22">
        <v>-1</v>
      </c>
      <c r="N79" s="22">
        <v>1</v>
      </c>
      <c r="O79" s="22">
        <v>0</v>
      </c>
      <c r="P79" s="22">
        <v>0.722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115</v>
      </c>
      <c r="B80" s="21" t="s">
        <v>179</v>
      </c>
      <c r="C80" s="21">
        <v>8132.827</v>
      </c>
      <c r="D80" s="21">
        <v>9219.946</v>
      </c>
      <c r="E80" s="21">
        <v>0</v>
      </c>
      <c r="F80" s="21">
        <v>0</v>
      </c>
      <c r="G80" s="21">
        <v>0</v>
      </c>
      <c r="H80" s="21">
        <v>1</v>
      </c>
      <c r="I80" s="18">
        <v>3.528</v>
      </c>
      <c r="J80" s="18">
        <v>14.903</v>
      </c>
      <c r="K80" s="22">
        <v>4</v>
      </c>
      <c r="L80" s="22">
        <v>0</v>
      </c>
      <c r="M80" s="22">
        <v>-1</v>
      </c>
      <c r="N80" s="22">
        <v>1</v>
      </c>
      <c r="O80" s="22">
        <v>0</v>
      </c>
      <c r="P80" s="22">
        <v>2.571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116</v>
      </c>
      <c r="B81" s="21" t="s">
        <v>180</v>
      </c>
      <c r="C81" s="21">
        <v>198.393</v>
      </c>
      <c r="D81" s="21">
        <v>199.024</v>
      </c>
      <c r="E81" s="21">
        <v>0</v>
      </c>
      <c r="F81" s="21">
        <v>0</v>
      </c>
      <c r="G81" s="21">
        <v>0</v>
      </c>
      <c r="H81" s="21">
        <v>1</v>
      </c>
      <c r="I81" s="18">
        <v>0.138</v>
      </c>
      <c r="J81" s="18">
        <v>0.455</v>
      </c>
      <c r="K81" s="22">
        <v>4</v>
      </c>
      <c r="L81" s="22">
        <v>1</v>
      </c>
      <c r="M81" s="22">
        <v>-1</v>
      </c>
      <c r="N81" s="22">
        <v>1</v>
      </c>
      <c r="O81" s="22">
        <v>0</v>
      </c>
      <c r="P81" s="22">
        <v>12.186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118</v>
      </c>
      <c r="B82" s="21" t="s">
        <v>181</v>
      </c>
      <c r="C82" s="21">
        <v>9657.469</v>
      </c>
      <c r="D82" s="21">
        <v>10776.152</v>
      </c>
      <c r="E82" s="21">
        <v>0</v>
      </c>
      <c r="F82" s="21">
        <v>0</v>
      </c>
      <c r="G82" s="21">
        <v>0</v>
      </c>
      <c r="H82" s="21">
        <v>1</v>
      </c>
      <c r="I82" s="18">
        <v>2.699</v>
      </c>
      <c r="J82" s="18">
        <v>12.8</v>
      </c>
      <c r="K82" s="22">
        <v>4</v>
      </c>
      <c r="L82" s="22">
        <v>0</v>
      </c>
      <c r="M82" s="22">
        <v>-1</v>
      </c>
      <c r="N82" s="22">
        <v>1</v>
      </c>
      <c r="O82" s="22">
        <v>0</v>
      </c>
      <c r="P82" s="22">
        <v>-0.684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119</v>
      </c>
      <c r="B83" s="21" t="s">
        <v>182</v>
      </c>
      <c r="C83" s="21">
        <v>4006.302</v>
      </c>
      <c r="D83" s="21">
        <v>4745.236</v>
      </c>
      <c r="E83" s="21">
        <v>0</v>
      </c>
      <c r="F83" s="21">
        <v>0</v>
      </c>
      <c r="G83" s="21">
        <v>0</v>
      </c>
      <c r="H83" s="21">
        <v>1</v>
      </c>
      <c r="I83" s="18">
        <v>2.651</v>
      </c>
      <c r="J83" s="18">
        <v>17.81</v>
      </c>
      <c r="K83" s="22">
        <v>4</v>
      </c>
      <c r="L83" s="22">
        <v>1</v>
      </c>
      <c r="M83" s="22">
        <v>-1</v>
      </c>
      <c r="N83" s="22">
        <v>1</v>
      </c>
      <c r="O83" s="22">
        <v>0</v>
      </c>
      <c r="P83" s="22">
        <v>10.14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120</v>
      </c>
      <c r="B84" s="21" t="s">
        <v>183</v>
      </c>
      <c r="C84" s="21">
        <v>9118.643</v>
      </c>
      <c r="D84" s="21">
        <v>10310.089</v>
      </c>
      <c r="E84" s="21">
        <v>0</v>
      </c>
      <c r="F84" s="21">
        <v>0</v>
      </c>
      <c r="G84" s="21">
        <v>0</v>
      </c>
      <c r="H84" s="21">
        <v>1</v>
      </c>
      <c r="I84" s="18">
        <v>5.037</v>
      </c>
      <c r="J84" s="18">
        <v>16.011</v>
      </c>
      <c r="K84" s="22">
        <v>4</v>
      </c>
      <c r="L84" s="22">
        <v>0</v>
      </c>
      <c r="M84" s="22">
        <v>0</v>
      </c>
      <c r="N84" s="22">
        <v>0</v>
      </c>
      <c r="O84" s="22">
        <v>0</v>
      </c>
      <c r="P84" s="22">
        <v>10.291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122</v>
      </c>
      <c r="B85" s="21" t="s">
        <v>184</v>
      </c>
      <c r="C85" s="21">
        <v>1556.345</v>
      </c>
      <c r="D85" s="21">
        <v>1724.956</v>
      </c>
      <c r="E85" s="21">
        <v>0</v>
      </c>
      <c r="F85" s="21">
        <v>0</v>
      </c>
      <c r="G85" s="21">
        <v>0</v>
      </c>
      <c r="H85" s="21">
        <v>1</v>
      </c>
      <c r="I85" s="18">
        <v>0.332</v>
      </c>
      <c r="J85" s="18">
        <v>10.074</v>
      </c>
      <c r="K85" s="22">
        <v>2</v>
      </c>
      <c r="L85" s="22">
        <v>0</v>
      </c>
      <c r="M85" s="22">
        <v>0</v>
      </c>
      <c r="N85" s="22">
        <v>0</v>
      </c>
      <c r="O85" s="22">
        <v>0</v>
      </c>
      <c r="P85" s="22">
        <v>-3.191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128</v>
      </c>
      <c r="B86" s="21" t="s">
        <v>185</v>
      </c>
      <c r="C86" s="21">
        <v>8674.359</v>
      </c>
      <c r="D86" s="21">
        <v>9641.179</v>
      </c>
      <c r="E86" s="21">
        <v>0</v>
      </c>
      <c r="F86" s="21">
        <v>0</v>
      </c>
      <c r="G86" s="21">
        <v>0</v>
      </c>
      <c r="H86" s="21">
        <v>1</v>
      </c>
      <c r="I86" s="18">
        <v>2.857</v>
      </c>
      <c r="J86" s="18">
        <v>12.599</v>
      </c>
      <c r="K86" s="22">
        <v>4</v>
      </c>
      <c r="L86" s="22">
        <v>0</v>
      </c>
      <c r="M86" s="22">
        <v>-1</v>
      </c>
      <c r="N86" s="22">
        <v>0</v>
      </c>
      <c r="O86" s="22">
        <v>0</v>
      </c>
      <c r="P86" s="22">
        <v>25.629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133</v>
      </c>
      <c r="B87" s="21" t="s">
        <v>186</v>
      </c>
      <c r="C87" s="21">
        <v>6100.903</v>
      </c>
      <c r="D87" s="21">
        <v>7291.556</v>
      </c>
      <c r="E87" s="21">
        <v>0</v>
      </c>
      <c r="F87" s="21">
        <v>0</v>
      </c>
      <c r="G87" s="21">
        <v>0</v>
      </c>
      <c r="H87" s="21">
        <v>1</v>
      </c>
      <c r="I87" s="18">
        <v>4.845</v>
      </c>
      <c r="J87" s="18">
        <v>20.383</v>
      </c>
      <c r="K87" s="22">
        <v>4</v>
      </c>
      <c r="L87" s="22">
        <v>0</v>
      </c>
      <c r="M87" s="22">
        <v>-1</v>
      </c>
      <c r="N87" s="22">
        <v>1</v>
      </c>
      <c r="O87" s="22">
        <v>0</v>
      </c>
      <c r="P87" s="22">
        <v>-1.827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135</v>
      </c>
      <c r="B88" s="21" t="s">
        <v>187</v>
      </c>
      <c r="C88" s="21">
        <v>5871.497</v>
      </c>
      <c r="D88" s="21">
        <v>6674.011</v>
      </c>
      <c r="E88" s="21">
        <v>0</v>
      </c>
      <c r="F88" s="21">
        <v>0</v>
      </c>
      <c r="G88" s="21">
        <v>0</v>
      </c>
      <c r="H88" s="21">
        <v>1</v>
      </c>
      <c r="I88" s="18">
        <v>1.36</v>
      </c>
      <c r="J88" s="18">
        <v>13.221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2.958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137</v>
      </c>
      <c r="B89" s="21" t="s">
        <v>188</v>
      </c>
      <c r="C89" s="21">
        <v>5359.127</v>
      </c>
      <c r="D89" s="21">
        <v>6584.658</v>
      </c>
      <c r="E89" s="21">
        <v>0</v>
      </c>
      <c r="F89" s="21">
        <v>0</v>
      </c>
      <c r="G89" s="21">
        <v>0</v>
      </c>
      <c r="H89" s="21">
        <v>1</v>
      </c>
      <c r="I89" s="18">
        <v>2.12</v>
      </c>
      <c r="J89" s="18">
        <v>20.337</v>
      </c>
      <c r="K89" s="22">
        <v>4</v>
      </c>
      <c r="L89" s="22">
        <v>0</v>
      </c>
      <c r="M89" s="22">
        <v>-1</v>
      </c>
      <c r="N89" s="22">
        <v>1</v>
      </c>
      <c r="O89" s="22">
        <v>0</v>
      </c>
      <c r="P89" s="22">
        <v>-1.385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138</v>
      </c>
      <c r="B90" s="21" t="s">
        <v>189</v>
      </c>
      <c r="C90" s="21">
        <v>7953.913</v>
      </c>
      <c r="D90" s="21">
        <v>8527.619</v>
      </c>
      <c r="E90" s="21">
        <v>0</v>
      </c>
      <c r="F90" s="21">
        <v>0</v>
      </c>
      <c r="G90" s="21">
        <v>0</v>
      </c>
      <c r="H90" s="21">
        <v>1</v>
      </c>
      <c r="I90" s="18">
        <v>1.177</v>
      </c>
      <c r="J90" s="18">
        <v>7.826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0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139</v>
      </c>
      <c r="B91" s="21" t="s">
        <v>190</v>
      </c>
      <c r="C91" s="21">
        <v>412.94</v>
      </c>
      <c r="D91" s="21">
        <v>446.031</v>
      </c>
      <c r="E91" s="21">
        <v>0</v>
      </c>
      <c r="F91" s="21">
        <v>0</v>
      </c>
      <c r="G91" s="21">
        <v>0</v>
      </c>
      <c r="H91" s="21">
        <v>1</v>
      </c>
      <c r="I91" s="18">
        <v>2.504</v>
      </c>
      <c r="J91" s="18">
        <v>9.737</v>
      </c>
      <c r="K91" s="22">
        <v>4</v>
      </c>
      <c r="L91" s="22">
        <v>0</v>
      </c>
      <c r="M91" s="22">
        <v>-1</v>
      </c>
      <c r="N91" s="22">
        <v>1</v>
      </c>
      <c r="O91" s="22">
        <v>0</v>
      </c>
      <c r="P91" s="22">
        <v>14.826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141</v>
      </c>
      <c r="B92" s="21" t="s">
        <v>191</v>
      </c>
      <c r="C92" s="21">
        <v>3577.381</v>
      </c>
      <c r="D92" s="21">
        <v>4282.851</v>
      </c>
      <c r="E92" s="21">
        <v>0</v>
      </c>
      <c r="F92" s="21">
        <v>0</v>
      </c>
      <c r="G92" s="21">
        <v>0</v>
      </c>
      <c r="H92" s="21">
        <v>1</v>
      </c>
      <c r="I92" s="18">
        <v>2.346</v>
      </c>
      <c r="J92" s="18">
        <v>18.431</v>
      </c>
      <c r="K92" s="22">
        <v>2</v>
      </c>
      <c r="L92" s="22">
        <v>0</v>
      </c>
      <c r="M92" s="22">
        <v>0</v>
      </c>
      <c r="N92" s="22">
        <v>1</v>
      </c>
      <c r="O92" s="22">
        <v>0</v>
      </c>
      <c r="P92" s="22">
        <v>-5.94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142</v>
      </c>
      <c r="B93" s="21" t="s">
        <v>192</v>
      </c>
      <c r="C93" s="21">
        <v>9350.831</v>
      </c>
      <c r="D93" s="21">
        <v>10453.018</v>
      </c>
      <c r="E93" s="21">
        <v>0</v>
      </c>
      <c r="F93" s="21">
        <v>0</v>
      </c>
      <c r="G93" s="21">
        <v>0</v>
      </c>
      <c r="H93" s="21">
        <v>1</v>
      </c>
      <c r="I93" s="18">
        <v>3.947</v>
      </c>
      <c r="J93" s="18">
        <v>14.075</v>
      </c>
      <c r="K93" s="22">
        <v>4</v>
      </c>
      <c r="L93" s="22">
        <v>1</v>
      </c>
      <c r="M93" s="22">
        <v>-1</v>
      </c>
      <c r="N93" s="22">
        <v>1</v>
      </c>
      <c r="O93" s="22">
        <v>0</v>
      </c>
      <c r="P93" s="22">
        <v>0.012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145</v>
      </c>
      <c r="B94" s="21" t="s">
        <v>193</v>
      </c>
      <c r="C94" s="21">
        <v>7050.009</v>
      </c>
      <c r="D94" s="21">
        <v>9015.907</v>
      </c>
      <c r="E94" s="21">
        <v>0</v>
      </c>
      <c r="F94" s="21">
        <v>0</v>
      </c>
      <c r="G94" s="21">
        <v>0</v>
      </c>
      <c r="H94" s="21">
        <v>1</v>
      </c>
      <c r="I94" s="18">
        <v>8.417</v>
      </c>
      <c r="J94" s="18">
        <v>28.386</v>
      </c>
      <c r="K94" s="22">
        <v>4</v>
      </c>
      <c r="L94" s="22">
        <v>1</v>
      </c>
      <c r="M94" s="22">
        <v>0</v>
      </c>
      <c r="N94" s="22">
        <v>1</v>
      </c>
      <c r="O94" s="22">
        <v>0</v>
      </c>
      <c r="P94" s="22">
        <v>16.619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146</v>
      </c>
      <c r="B95" s="21" t="s">
        <v>194</v>
      </c>
      <c r="C95" s="21">
        <v>7251.286</v>
      </c>
      <c r="D95" s="21">
        <v>8533.329</v>
      </c>
      <c r="E95" s="21">
        <v>0</v>
      </c>
      <c r="F95" s="21">
        <v>0</v>
      </c>
      <c r="G95" s="21">
        <v>0</v>
      </c>
      <c r="H95" s="21">
        <v>1</v>
      </c>
      <c r="I95" s="18">
        <v>3.951</v>
      </c>
      <c r="J95" s="18">
        <v>18.382</v>
      </c>
      <c r="K95" s="22">
        <v>3</v>
      </c>
      <c r="L95" s="22">
        <v>0</v>
      </c>
      <c r="M95" s="22">
        <v>0</v>
      </c>
      <c r="N95" s="22">
        <v>0</v>
      </c>
      <c r="O95" s="22">
        <v>0</v>
      </c>
      <c r="P95" s="22">
        <v>5.901</v>
      </c>
      <c r="Q95" s="22">
        <v>0</v>
      </c>
      <c r="R95" s="22">
        <v>-1</v>
      </c>
      <c r="S95" s="23"/>
      <c r="T95" s="23"/>
      <c r="U95" s="23"/>
      <c r="V95" s="23"/>
      <c r="W95" s="23"/>
    </row>
    <row r="96" ht="16.5" spans="1:23">
      <c r="A96" s="21">
        <v>153</v>
      </c>
      <c r="B96" s="21" t="s">
        <v>195</v>
      </c>
      <c r="C96" s="21">
        <v>3024.94</v>
      </c>
      <c r="D96" s="21">
        <v>3328.448</v>
      </c>
      <c r="E96" s="21">
        <v>0</v>
      </c>
      <c r="F96" s="21">
        <v>0</v>
      </c>
      <c r="G96" s="21">
        <v>0</v>
      </c>
      <c r="H96" s="21">
        <v>1</v>
      </c>
      <c r="I96" s="18">
        <v>2.088</v>
      </c>
      <c r="J96" s="18">
        <v>11.016</v>
      </c>
      <c r="K96" s="22">
        <v>2</v>
      </c>
      <c r="L96" s="22">
        <v>0</v>
      </c>
      <c r="M96" s="22">
        <v>0</v>
      </c>
      <c r="N96" s="22">
        <v>0</v>
      </c>
      <c r="O96" s="22">
        <v>0</v>
      </c>
      <c r="P96" s="22">
        <v>-1.65</v>
      </c>
      <c r="Q96" s="22">
        <v>0</v>
      </c>
      <c r="R96" s="22">
        <v>-1</v>
      </c>
      <c r="S96" s="23"/>
      <c r="T96" s="23"/>
      <c r="U96" s="23"/>
      <c r="V96" s="23"/>
      <c r="W96" s="23"/>
    </row>
    <row r="97" ht="16.5" spans="1:23">
      <c r="A97" s="21">
        <v>159</v>
      </c>
      <c r="B97" s="21" t="s">
        <v>196</v>
      </c>
      <c r="C97" s="21">
        <v>3483.759</v>
      </c>
      <c r="D97" s="21">
        <v>3818.54</v>
      </c>
      <c r="E97" s="21">
        <v>0</v>
      </c>
      <c r="F97" s="21">
        <v>0</v>
      </c>
      <c r="G97" s="21">
        <v>0</v>
      </c>
      <c r="H97" s="21">
        <v>1</v>
      </c>
      <c r="I97" s="18">
        <v>1.924</v>
      </c>
      <c r="J97" s="18">
        <v>10.523</v>
      </c>
      <c r="K97" s="22">
        <v>4</v>
      </c>
      <c r="L97" s="22">
        <v>0</v>
      </c>
      <c r="M97" s="22">
        <v>0</v>
      </c>
      <c r="N97" s="22">
        <v>0</v>
      </c>
      <c r="O97" s="22">
        <v>0</v>
      </c>
      <c r="P97" s="22">
        <v>-22.568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160</v>
      </c>
      <c r="B98" s="21" t="s">
        <v>197</v>
      </c>
      <c r="C98" s="21">
        <v>1976.329</v>
      </c>
      <c r="D98" s="21">
        <v>2261.962</v>
      </c>
      <c r="E98" s="21">
        <v>0</v>
      </c>
      <c r="F98" s="21">
        <v>0</v>
      </c>
      <c r="G98" s="21">
        <v>0</v>
      </c>
      <c r="H98" s="21">
        <v>1</v>
      </c>
      <c r="I98" s="18">
        <v>6.797</v>
      </c>
      <c r="J98" s="18">
        <v>18.566</v>
      </c>
      <c r="K98" s="22">
        <v>1</v>
      </c>
      <c r="L98" s="22">
        <v>0</v>
      </c>
      <c r="M98" s="22">
        <v>0</v>
      </c>
      <c r="N98" s="22">
        <v>0</v>
      </c>
      <c r="O98" s="22">
        <v>0</v>
      </c>
      <c r="P98" s="22">
        <v>-0.79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161</v>
      </c>
      <c r="B99" s="21" t="s">
        <v>198</v>
      </c>
      <c r="C99" s="21">
        <v>1642.971</v>
      </c>
      <c r="D99" s="21">
        <v>1906.507</v>
      </c>
      <c r="E99" s="21">
        <v>0</v>
      </c>
      <c r="F99" s="21">
        <v>0</v>
      </c>
      <c r="G99" s="21">
        <v>0</v>
      </c>
      <c r="H99" s="21">
        <v>1</v>
      </c>
      <c r="I99" s="18">
        <v>1.727</v>
      </c>
      <c r="J99" s="18">
        <v>15.311</v>
      </c>
      <c r="K99" s="22">
        <v>4</v>
      </c>
      <c r="L99" s="22">
        <v>0</v>
      </c>
      <c r="M99" s="22">
        <v>0</v>
      </c>
      <c r="N99" s="22">
        <v>0</v>
      </c>
      <c r="O99" s="22">
        <v>-1</v>
      </c>
      <c r="P99" s="22">
        <v>-3.794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170</v>
      </c>
      <c r="B100" s="21" t="s">
        <v>199</v>
      </c>
      <c r="C100" s="21">
        <v>5998.256</v>
      </c>
      <c r="D100" s="21">
        <v>6484.126</v>
      </c>
      <c r="E100" s="21">
        <v>0</v>
      </c>
      <c r="F100" s="21">
        <v>0</v>
      </c>
      <c r="G100" s="21">
        <v>0</v>
      </c>
      <c r="H100" s="21">
        <v>1</v>
      </c>
      <c r="I100" s="18">
        <v>0.367</v>
      </c>
      <c r="J100" s="18">
        <v>7.833</v>
      </c>
      <c r="K100" s="22">
        <v>3</v>
      </c>
      <c r="L100" s="22">
        <v>0</v>
      </c>
      <c r="M100" s="22">
        <v>0</v>
      </c>
      <c r="N100" s="22">
        <v>0</v>
      </c>
      <c r="O100" s="22">
        <v>0</v>
      </c>
      <c r="P100" s="22">
        <v>51.355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510</v>
      </c>
      <c r="B101" s="21" t="s">
        <v>200</v>
      </c>
      <c r="C101" s="21">
        <v>5288.135</v>
      </c>
      <c r="D101" s="21">
        <v>5854.775</v>
      </c>
      <c r="E101" s="21">
        <v>0</v>
      </c>
      <c r="F101" s="21">
        <v>0</v>
      </c>
      <c r="G101" s="21">
        <v>0</v>
      </c>
      <c r="H101" s="21">
        <v>1</v>
      </c>
      <c r="I101" s="18">
        <v>1.154</v>
      </c>
      <c r="J101" s="18">
        <v>10.721</v>
      </c>
      <c r="K101" s="22">
        <v>4</v>
      </c>
      <c r="L101" s="22">
        <v>2</v>
      </c>
      <c r="M101" s="22">
        <v>-1</v>
      </c>
      <c r="N101" s="22">
        <v>0</v>
      </c>
      <c r="O101" s="22">
        <v>0</v>
      </c>
      <c r="P101" s="22">
        <v>15.474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687</v>
      </c>
      <c r="B102" s="21" t="s">
        <v>201</v>
      </c>
      <c r="C102" s="21">
        <v>1155.809</v>
      </c>
      <c r="D102" s="21">
        <v>1448.46</v>
      </c>
      <c r="E102" s="21">
        <v>0</v>
      </c>
      <c r="F102" s="21">
        <v>0</v>
      </c>
      <c r="G102" s="21">
        <v>0</v>
      </c>
      <c r="H102" s="21">
        <v>1</v>
      </c>
      <c r="I102" s="18">
        <v>1.318</v>
      </c>
      <c r="J102" s="18">
        <v>21.256</v>
      </c>
      <c r="K102" s="22">
        <v>3</v>
      </c>
      <c r="L102" s="22">
        <v>0</v>
      </c>
      <c r="M102" s="22">
        <v>0</v>
      </c>
      <c r="N102" s="22">
        <v>-1</v>
      </c>
      <c r="O102" s="22">
        <v>0</v>
      </c>
      <c r="P102" s="22">
        <v>1.283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693</v>
      </c>
      <c r="B103" s="21" t="s">
        <v>202</v>
      </c>
      <c r="C103" s="21">
        <v>1252.289</v>
      </c>
      <c r="D103" s="21">
        <v>1561.863</v>
      </c>
      <c r="E103" s="21">
        <v>0</v>
      </c>
      <c r="F103" s="21">
        <v>0</v>
      </c>
      <c r="G103" s="21">
        <v>0</v>
      </c>
      <c r="H103" s="21">
        <v>1</v>
      </c>
      <c r="I103" s="18">
        <v>5.393</v>
      </c>
      <c r="J103" s="18">
        <v>24.145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-0.46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698</v>
      </c>
      <c r="B104" s="21" t="s">
        <v>203</v>
      </c>
      <c r="C104" s="21">
        <v>1293.219</v>
      </c>
      <c r="D104" s="21">
        <v>1611.141</v>
      </c>
      <c r="E104" s="21">
        <v>0</v>
      </c>
      <c r="F104" s="21">
        <v>0</v>
      </c>
      <c r="G104" s="21">
        <v>0</v>
      </c>
      <c r="H104" s="21">
        <v>1</v>
      </c>
      <c r="I104" s="18">
        <v>2.062</v>
      </c>
      <c r="J104" s="18">
        <v>21.388</v>
      </c>
      <c r="K104" s="22">
        <v>4</v>
      </c>
      <c r="L104" s="22">
        <v>0</v>
      </c>
      <c r="M104" s="22">
        <v>0</v>
      </c>
      <c r="N104" s="22">
        <v>0</v>
      </c>
      <c r="O104" s="22">
        <v>0</v>
      </c>
      <c r="P104" s="22">
        <v>7.748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699</v>
      </c>
      <c r="B105" s="21" t="s">
        <v>204</v>
      </c>
      <c r="C105" s="21">
        <v>1151.754</v>
      </c>
      <c r="D105" s="21">
        <v>1453.187</v>
      </c>
      <c r="E105" s="21">
        <v>0</v>
      </c>
      <c r="F105" s="21">
        <v>0</v>
      </c>
      <c r="G105" s="21">
        <v>0</v>
      </c>
      <c r="H105" s="21">
        <v>1</v>
      </c>
      <c r="I105" s="18">
        <v>6.009</v>
      </c>
      <c r="J105" s="18">
        <v>25.506</v>
      </c>
      <c r="K105" s="22">
        <v>1</v>
      </c>
      <c r="L105" s="22">
        <v>1</v>
      </c>
      <c r="M105" s="22">
        <v>0</v>
      </c>
      <c r="N105" s="22">
        <v>1</v>
      </c>
      <c r="O105" s="22">
        <v>0</v>
      </c>
      <c r="P105" s="22">
        <v>0.013</v>
      </c>
      <c r="Q105" s="22">
        <v>0</v>
      </c>
      <c r="R105" s="22">
        <v>1</v>
      </c>
      <c r="S105" s="23"/>
      <c r="T105" s="23"/>
      <c r="U105" s="23"/>
      <c r="V105" s="23"/>
      <c r="W105" s="23"/>
    </row>
    <row r="106" ht="16.5" spans="1:23">
      <c r="A106" s="21">
        <v>802</v>
      </c>
      <c r="B106" s="21" t="s">
        <v>205</v>
      </c>
      <c r="C106" s="21">
        <v>7024.924</v>
      </c>
      <c r="D106" s="21">
        <v>8140.558</v>
      </c>
      <c r="E106" s="21">
        <v>0</v>
      </c>
      <c r="F106" s="21">
        <v>0</v>
      </c>
      <c r="G106" s="21">
        <v>0</v>
      </c>
      <c r="H106" s="21">
        <v>1</v>
      </c>
      <c r="I106" s="18">
        <v>3.741</v>
      </c>
      <c r="J106" s="18">
        <v>16.933</v>
      </c>
      <c r="K106" s="22">
        <v>3</v>
      </c>
      <c r="L106" s="22">
        <v>0</v>
      </c>
      <c r="M106" s="22">
        <v>0</v>
      </c>
      <c r="N106" s="22">
        <v>0</v>
      </c>
      <c r="O106" s="22">
        <v>0</v>
      </c>
      <c r="P106" s="22">
        <v>8.442</v>
      </c>
      <c r="Q106" s="22">
        <v>0</v>
      </c>
      <c r="R106" s="22">
        <v>1</v>
      </c>
      <c r="S106" s="23"/>
      <c r="T106" s="23"/>
      <c r="U106" s="23"/>
      <c r="V106" s="23"/>
      <c r="W106" s="23"/>
    </row>
    <row r="107" ht="16.5" spans="1:23">
      <c r="A107" s="21">
        <v>805</v>
      </c>
      <c r="B107" s="21" t="s">
        <v>206</v>
      </c>
      <c r="C107" s="21">
        <v>6088.633</v>
      </c>
      <c r="D107" s="21">
        <v>7860.44</v>
      </c>
      <c r="E107" s="21">
        <v>0</v>
      </c>
      <c r="F107" s="21">
        <v>0</v>
      </c>
      <c r="G107" s="21">
        <v>0</v>
      </c>
      <c r="H107" s="21">
        <v>1</v>
      </c>
      <c r="I107" s="18">
        <v>8.029</v>
      </c>
      <c r="J107" s="18">
        <v>28.76</v>
      </c>
      <c r="K107" s="22">
        <v>4</v>
      </c>
      <c r="L107" s="22">
        <v>0</v>
      </c>
      <c r="M107" s="22">
        <v>0</v>
      </c>
      <c r="N107" s="22">
        <v>1</v>
      </c>
      <c r="O107" s="22">
        <v>0</v>
      </c>
      <c r="P107" s="22">
        <v>-1.071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811</v>
      </c>
      <c r="B108" s="21" t="s">
        <v>207</v>
      </c>
      <c r="C108" s="21">
        <v>9210.158</v>
      </c>
      <c r="D108" s="21">
        <v>12650.126</v>
      </c>
      <c r="E108" s="21">
        <v>0</v>
      </c>
      <c r="F108" s="21">
        <v>0</v>
      </c>
      <c r="G108" s="21">
        <v>0</v>
      </c>
      <c r="H108" s="21">
        <v>1</v>
      </c>
      <c r="I108" s="18">
        <v>5.303</v>
      </c>
      <c r="J108" s="18">
        <v>31.054</v>
      </c>
      <c r="K108" s="22">
        <v>4</v>
      </c>
      <c r="L108" s="22">
        <v>0</v>
      </c>
      <c r="M108" s="22">
        <v>0</v>
      </c>
      <c r="N108" s="22">
        <v>0</v>
      </c>
      <c r="O108" s="22">
        <v>0</v>
      </c>
      <c r="P108" s="22">
        <v>9.988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813</v>
      </c>
      <c r="B109" s="21" t="s">
        <v>208</v>
      </c>
      <c r="C109" s="21">
        <v>3190.361</v>
      </c>
      <c r="D109" s="21">
        <v>3979.514</v>
      </c>
      <c r="E109" s="21">
        <v>0</v>
      </c>
      <c r="F109" s="21">
        <v>0</v>
      </c>
      <c r="G109" s="21">
        <v>0</v>
      </c>
      <c r="H109" s="21">
        <v>1</v>
      </c>
      <c r="I109" s="18">
        <v>7.237</v>
      </c>
      <c r="J109" s="18">
        <v>25.632</v>
      </c>
      <c r="K109" s="22">
        <v>4</v>
      </c>
      <c r="L109" s="22">
        <v>0</v>
      </c>
      <c r="M109" s="22">
        <v>-1</v>
      </c>
      <c r="N109" s="22">
        <v>1</v>
      </c>
      <c r="O109" s="22">
        <v>0</v>
      </c>
      <c r="P109" s="22">
        <v>7.021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819</v>
      </c>
      <c r="B110" s="21" t="s">
        <v>209</v>
      </c>
      <c r="C110" s="21">
        <v>7564.664</v>
      </c>
      <c r="D110" s="21">
        <v>10406.808</v>
      </c>
      <c r="E110" s="21">
        <v>0</v>
      </c>
      <c r="F110" s="21">
        <v>0</v>
      </c>
      <c r="G110" s="21">
        <v>0</v>
      </c>
      <c r="H110" s="21">
        <v>1</v>
      </c>
      <c r="I110" s="18">
        <v>5.624</v>
      </c>
      <c r="J110" s="18">
        <v>31.398</v>
      </c>
      <c r="K110" s="22">
        <v>1</v>
      </c>
      <c r="L110" s="22">
        <v>0</v>
      </c>
      <c r="M110" s="22">
        <v>0</v>
      </c>
      <c r="N110" s="22">
        <v>0</v>
      </c>
      <c r="O110" s="22">
        <v>0</v>
      </c>
      <c r="P110" s="22">
        <v>0.011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823</v>
      </c>
      <c r="B111" s="21" t="s">
        <v>210</v>
      </c>
      <c r="C111" s="21">
        <v>8771.731</v>
      </c>
      <c r="D111" s="21">
        <v>12130.412</v>
      </c>
      <c r="E111" s="21">
        <v>0</v>
      </c>
      <c r="F111" s="21">
        <v>0</v>
      </c>
      <c r="G111" s="21">
        <v>0</v>
      </c>
      <c r="H111" s="21">
        <v>1</v>
      </c>
      <c r="I111" s="18">
        <v>6.101</v>
      </c>
      <c r="J111" s="18">
        <v>32.1</v>
      </c>
      <c r="K111" s="22">
        <v>4</v>
      </c>
      <c r="L111" s="22">
        <v>0</v>
      </c>
      <c r="M111" s="22">
        <v>0</v>
      </c>
      <c r="N111" s="22">
        <v>0</v>
      </c>
      <c r="O111" s="22">
        <v>0</v>
      </c>
      <c r="P111" s="22">
        <v>-1.971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832</v>
      </c>
      <c r="B112" s="21" t="s">
        <v>211</v>
      </c>
      <c r="C112" s="21">
        <v>472.619</v>
      </c>
      <c r="D112" s="21">
        <v>512.582</v>
      </c>
      <c r="E112" s="21">
        <v>0</v>
      </c>
      <c r="F112" s="21">
        <v>0</v>
      </c>
      <c r="G112" s="21">
        <v>0</v>
      </c>
      <c r="H112" s="21">
        <v>1</v>
      </c>
      <c r="I112" s="18">
        <v>3.055</v>
      </c>
      <c r="J112" s="18">
        <v>10.613</v>
      </c>
      <c r="K112" s="22">
        <v>4</v>
      </c>
      <c r="L112" s="22">
        <v>0</v>
      </c>
      <c r="M112" s="22">
        <v>-1</v>
      </c>
      <c r="N112" s="22">
        <v>1</v>
      </c>
      <c r="O112" s="22">
        <v>0</v>
      </c>
      <c r="P112" s="22">
        <v>9.986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847</v>
      </c>
      <c r="B113" s="21" t="s">
        <v>212</v>
      </c>
      <c r="C113" s="21">
        <v>3307.254</v>
      </c>
      <c r="D113" s="21">
        <v>3682.971</v>
      </c>
      <c r="E113" s="21">
        <v>0</v>
      </c>
      <c r="F113" s="21">
        <v>0</v>
      </c>
      <c r="G113" s="21">
        <v>0</v>
      </c>
      <c r="H113" s="21">
        <v>1</v>
      </c>
      <c r="I113" s="18">
        <v>2.731</v>
      </c>
      <c r="J113" s="18">
        <v>12.654</v>
      </c>
      <c r="K113" s="22">
        <v>2</v>
      </c>
      <c r="L113" s="22">
        <v>0</v>
      </c>
      <c r="M113" s="22">
        <v>-1</v>
      </c>
      <c r="N113" s="22">
        <v>1</v>
      </c>
      <c r="O113" s="22">
        <v>0</v>
      </c>
      <c r="P113" s="22">
        <v>-5.339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851</v>
      </c>
      <c r="B114" s="21" t="s">
        <v>213</v>
      </c>
      <c r="C114" s="21">
        <v>18842.074</v>
      </c>
      <c r="D114" s="21">
        <v>21731.494</v>
      </c>
      <c r="E114" s="21">
        <v>0</v>
      </c>
      <c r="F114" s="21">
        <v>0</v>
      </c>
      <c r="G114" s="21">
        <v>0</v>
      </c>
      <c r="H114" s="21">
        <v>1</v>
      </c>
      <c r="I114" s="18">
        <v>4.357</v>
      </c>
      <c r="J114" s="18">
        <v>17.074</v>
      </c>
      <c r="K114" s="22">
        <v>1</v>
      </c>
      <c r="L114" s="22">
        <v>0</v>
      </c>
      <c r="M114" s="22">
        <v>0</v>
      </c>
      <c r="N114" s="22">
        <v>0</v>
      </c>
      <c r="O114" s="22">
        <v>0</v>
      </c>
      <c r="P114" s="22">
        <v>-10.7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852</v>
      </c>
      <c r="B115" s="21" t="s">
        <v>214</v>
      </c>
      <c r="C115" s="21">
        <v>7062.08</v>
      </c>
      <c r="D115" s="21">
        <v>8046.228</v>
      </c>
      <c r="E115" s="21">
        <v>0</v>
      </c>
      <c r="F115" s="21">
        <v>0</v>
      </c>
      <c r="G115" s="21">
        <v>0</v>
      </c>
      <c r="H115" s="21">
        <v>1</v>
      </c>
      <c r="I115" s="18">
        <v>3.23</v>
      </c>
      <c r="J115" s="18">
        <v>15.066</v>
      </c>
      <c r="K115" s="22">
        <v>4</v>
      </c>
      <c r="L115" s="22">
        <v>0</v>
      </c>
      <c r="M115" s="22">
        <v>-1</v>
      </c>
      <c r="N115" s="22">
        <v>1</v>
      </c>
      <c r="O115" s="22">
        <v>0</v>
      </c>
      <c r="P115" s="22">
        <v>2.709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853</v>
      </c>
      <c r="B116" s="21" t="s">
        <v>215</v>
      </c>
      <c r="C116" s="21">
        <v>1539.283</v>
      </c>
      <c r="D116" s="21">
        <v>1684.233</v>
      </c>
      <c r="E116" s="21">
        <v>0</v>
      </c>
      <c r="F116" s="21">
        <v>0</v>
      </c>
      <c r="G116" s="21">
        <v>0</v>
      </c>
      <c r="H116" s="21">
        <v>1</v>
      </c>
      <c r="I116" s="18">
        <v>1.471</v>
      </c>
      <c r="J116" s="18">
        <v>9.95</v>
      </c>
      <c r="K116" s="22">
        <v>4</v>
      </c>
      <c r="L116" s="22">
        <v>0</v>
      </c>
      <c r="M116" s="22">
        <v>-1</v>
      </c>
      <c r="N116" s="22">
        <v>1</v>
      </c>
      <c r="O116" s="22">
        <v>0</v>
      </c>
      <c r="P116" s="22">
        <v>-13.236</v>
      </c>
      <c r="Q116" s="22">
        <v>1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854</v>
      </c>
      <c r="B117" s="21" t="s">
        <v>216</v>
      </c>
      <c r="C117" s="21">
        <v>5075.504</v>
      </c>
      <c r="D117" s="21">
        <v>6446.73</v>
      </c>
      <c r="E117" s="21">
        <v>0</v>
      </c>
      <c r="F117" s="21">
        <v>0</v>
      </c>
      <c r="G117" s="21">
        <v>0</v>
      </c>
      <c r="H117" s="21">
        <v>1</v>
      </c>
      <c r="I117" s="18">
        <v>9.255</v>
      </c>
      <c r="J117" s="18">
        <v>28.557</v>
      </c>
      <c r="K117" s="22">
        <v>4</v>
      </c>
      <c r="L117" s="22">
        <v>0</v>
      </c>
      <c r="M117" s="22">
        <v>-1</v>
      </c>
      <c r="N117" s="22">
        <v>1</v>
      </c>
      <c r="O117" s="22">
        <v>0</v>
      </c>
      <c r="P117" s="22">
        <v>-7.023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856</v>
      </c>
      <c r="B118" s="21" t="s">
        <v>217</v>
      </c>
      <c r="C118" s="21">
        <v>6671.049</v>
      </c>
      <c r="D118" s="21">
        <v>8049.472</v>
      </c>
      <c r="E118" s="21">
        <v>0</v>
      </c>
      <c r="F118" s="21">
        <v>0</v>
      </c>
      <c r="G118" s="21">
        <v>0</v>
      </c>
      <c r="H118" s="21">
        <v>1</v>
      </c>
      <c r="I118" s="18">
        <v>5.795</v>
      </c>
      <c r="J118" s="18">
        <v>21.927</v>
      </c>
      <c r="K118" s="22">
        <v>3</v>
      </c>
      <c r="L118" s="22">
        <v>0</v>
      </c>
      <c r="M118" s="22">
        <v>0</v>
      </c>
      <c r="N118" s="22">
        <v>0</v>
      </c>
      <c r="O118" s="22">
        <v>0</v>
      </c>
      <c r="P118" s="22">
        <v>12.124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859</v>
      </c>
      <c r="B119" s="21" t="s">
        <v>218</v>
      </c>
      <c r="C119" s="21">
        <v>1700.903</v>
      </c>
      <c r="D119" s="21">
        <v>1918.093</v>
      </c>
      <c r="E119" s="21">
        <v>0</v>
      </c>
      <c r="F119" s="21">
        <v>0</v>
      </c>
      <c r="G119" s="21">
        <v>0</v>
      </c>
      <c r="H119" s="21">
        <v>1</v>
      </c>
      <c r="I119" s="18">
        <v>5.334</v>
      </c>
      <c r="J119" s="18">
        <v>16.053</v>
      </c>
      <c r="K119" s="22">
        <v>3</v>
      </c>
      <c r="L119" s="22">
        <v>0</v>
      </c>
      <c r="M119" s="22">
        <v>0</v>
      </c>
      <c r="N119" s="22">
        <v>0</v>
      </c>
      <c r="O119" s="22">
        <v>0</v>
      </c>
      <c r="P119" s="22">
        <v>8.101</v>
      </c>
      <c r="Q119" s="22">
        <v>0</v>
      </c>
      <c r="R119" s="22">
        <v>1</v>
      </c>
      <c r="S119" s="23"/>
      <c r="T119" s="23"/>
      <c r="U119" s="23"/>
      <c r="V119" s="23"/>
      <c r="W119" s="23"/>
    </row>
    <row r="120" ht="16.5" spans="1:23">
      <c r="A120" s="21">
        <v>860</v>
      </c>
      <c r="B120" s="21" t="s">
        <v>219</v>
      </c>
      <c r="C120" s="21">
        <v>1173.202</v>
      </c>
      <c r="D120" s="21">
        <v>1287.768</v>
      </c>
      <c r="E120" s="21">
        <v>0</v>
      </c>
      <c r="F120" s="21">
        <v>0</v>
      </c>
      <c r="G120" s="21">
        <v>0</v>
      </c>
      <c r="H120" s="21">
        <v>1</v>
      </c>
      <c r="I120" s="18">
        <v>0.962</v>
      </c>
      <c r="J120" s="18">
        <v>9.773</v>
      </c>
      <c r="K120" s="22">
        <v>4</v>
      </c>
      <c r="L120" s="22">
        <v>0</v>
      </c>
      <c r="M120" s="22">
        <v>0</v>
      </c>
      <c r="N120" s="22">
        <v>0</v>
      </c>
      <c r="O120" s="22">
        <v>0</v>
      </c>
      <c r="P120" s="22">
        <v>10.16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861</v>
      </c>
      <c r="B121" s="21" t="s">
        <v>220</v>
      </c>
      <c r="C121" s="21">
        <v>2447.532</v>
      </c>
      <c r="D121" s="21">
        <v>2687.888</v>
      </c>
      <c r="E121" s="21">
        <v>0</v>
      </c>
      <c r="F121" s="21">
        <v>0</v>
      </c>
      <c r="G121" s="21">
        <v>0</v>
      </c>
      <c r="H121" s="21">
        <v>1</v>
      </c>
      <c r="I121" s="18">
        <v>2.593</v>
      </c>
      <c r="J121" s="18">
        <v>11.303</v>
      </c>
      <c r="K121" s="22">
        <v>2</v>
      </c>
      <c r="L121" s="22">
        <v>0</v>
      </c>
      <c r="M121" s="22">
        <v>0</v>
      </c>
      <c r="N121" s="22">
        <v>1</v>
      </c>
      <c r="O121" s="22">
        <v>0</v>
      </c>
      <c r="P121" s="22">
        <v>-1.395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869</v>
      </c>
      <c r="B122" s="21" t="s">
        <v>221</v>
      </c>
      <c r="C122" s="21">
        <v>4047.382</v>
      </c>
      <c r="D122" s="21">
        <v>4536.884</v>
      </c>
      <c r="E122" s="21">
        <v>0</v>
      </c>
      <c r="F122" s="21">
        <v>0</v>
      </c>
      <c r="G122" s="21">
        <v>0</v>
      </c>
      <c r="H122" s="21">
        <v>1</v>
      </c>
      <c r="I122" s="18">
        <v>1.832</v>
      </c>
      <c r="J122" s="18">
        <v>12.424</v>
      </c>
      <c r="K122" s="22">
        <v>4</v>
      </c>
      <c r="L122" s="22">
        <v>0</v>
      </c>
      <c r="M122" s="22">
        <v>-1</v>
      </c>
      <c r="N122" s="22">
        <v>1</v>
      </c>
      <c r="O122" s="22">
        <v>0</v>
      </c>
      <c r="P122" s="22">
        <v>9.156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888</v>
      </c>
      <c r="B123" s="21" t="s">
        <v>222</v>
      </c>
      <c r="C123" s="21">
        <v>4337.263</v>
      </c>
      <c r="D123" s="21">
        <v>4697.341</v>
      </c>
      <c r="E123" s="21">
        <v>0</v>
      </c>
      <c r="F123" s="21">
        <v>0</v>
      </c>
      <c r="G123" s="21">
        <v>0</v>
      </c>
      <c r="H123" s="21">
        <v>1</v>
      </c>
      <c r="I123" s="18">
        <v>0.93</v>
      </c>
      <c r="J123" s="18">
        <v>8.524</v>
      </c>
      <c r="K123" s="22">
        <v>4</v>
      </c>
      <c r="L123" s="22">
        <v>0</v>
      </c>
      <c r="M123" s="22">
        <v>-1</v>
      </c>
      <c r="N123" s="22">
        <v>1</v>
      </c>
      <c r="O123" s="22">
        <v>0</v>
      </c>
      <c r="P123" s="22">
        <v>-13.418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891</v>
      </c>
      <c r="B124" s="21" t="s">
        <v>223</v>
      </c>
      <c r="C124" s="21">
        <v>1720.813</v>
      </c>
      <c r="D124" s="21">
        <v>2004.744</v>
      </c>
      <c r="E124" s="21">
        <v>0</v>
      </c>
      <c r="F124" s="21">
        <v>0</v>
      </c>
      <c r="G124" s="21">
        <v>0</v>
      </c>
      <c r="H124" s="21">
        <v>1</v>
      </c>
      <c r="I124" s="18">
        <v>1.494</v>
      </c>
      <c r="J124" s="18">
        <v>15.446</v>
      </c>
      <c r="K124" s="22">
        <v>3</v>
      </c>
      <c r="L124" s="22">
        <v>0</v>
      </c>
      <c r="M124" s="22">
        <v>0</v>
      </c>
      <c r="N124" s="22">
        <v>0</v>
      </c>
      <c r="O124" s="22">
        <v>0</v>
      </c>
      <c r="P124" s="22">
        <v>16.333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902</v>
      </c>
      <c r="B125" s="21" t="s">
        <v>224</v>
      </c>
      <c r="C125" s="21">
        <v>5901.555</v>
      </c>
      <c r="D125" s="21">
        <v>6549.504</v>
      </c>
      <c r="E125" s="21">
        <v>0</v>
      </c>
      <c r="F125" s="21">
        <v>0</v>
      </c>
      <c r="G125" s="21">
        <v>0</v>
      </c>
      <c r="H125" s="21">
        <v>1</v>
      </c>
      <c r="I125" s="18">
        <v>2.188</v>
      </c>
      <c r="J125" s="18">
        <v>11.865</v>
      </c>
      <c r="K125" s="22">
        <v>4</v>
      </c>
      <c r="L125" s="22">
        <v>0</v>
      </c>
      <c r="M125" s="22">
        <v>0</v>
      </c>
      <c r="N125" s="22">
        <v>1</v>
      </c>
      <c r="O125" s="22">
        <v>-1</v>
      </c>
      <c r="P125" s="22">
        <v>-5.56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904</v>
      </c>
      <c r="B126" s="21" t="s">
        <v>225</v>
      </c>
      <c r="C126" s="21">
        <v>5258.894</v>
      </c>
      <c r="D126" s="21">
        <v>5962.875</v>
      </c>
      <c r="E126" s="21">
        <v>0</v>
      </c>
      <c r="F126" s="21">
        <v>0</v>
      </c>
      <c r="G126" s="21">
        <v>0</v>
      </c>
      <c r="H126" s="21">
        <v>1</v>
      </c>
      <c r="I126" s="18">
        <v>2.451</v>
      </c>
      <c r="J126" s="18">
        <v>13.968</v>
      </c>
      <c r="K126" s="22">
        <v>3</v>
      </c>
      <c r="L126" s="22">
        <v>0</v>
      </c>
      <c r="M126" s="22">
        <v>0</v>
      </c>
      <c r="N126" s="22">
        <v>0</v>
      </c>
      <c r="O126" s="22">
        <v>0</v>
      </c>
      <c r="P126" s="22">
        <v>0.479</v>
      </c>
      <c r="Q126" s="22">
        <v>0</v>
      </c>
      <c r="R126" s="22">
        <v>-1</v>
      </c>
      <c r="S126" s="23"/>
      <c r="T126" s="23"/>
      <c r="U126" s="23"/>
      <c r="V126" s="23"/>
      <c r="W126" s="23"/>
    </row>
    <row r="127" ht="16.5" spans="1:23">
      <c r="A127" s="21">
        <v>905</v>
      </c>
      <c r="B127" s="21" t="s">
        <v>226</v>
      </c>
      <c r="C127" s="21">
        <v>6793.065</v>
      </c>
      <c r="D127" s="21">
        <v>8013.126</v>
      </c>
      <c r="E127" s="21">
        <v>0</v>
      </c>
      <c r="F127" s="21">
        <v>0</v>
      </c>
      <c r="G127" s="21">
        <v>0</v>
      </c>
      <c r="H127" s="21">
        <v>1</v>
      </c>
      <c r="I127" s="18">
        <v>4.873</v>
      </c>
      <c r="J127" s="18">
        <v>19.356</v>
      </c>
      <c r="K127" s="22">
        <v>4</v>
      </c>
      <c r="L127" s="22">
        <v>0</v>
      </c>
      <c r="M127" s="22">
        <v>0</v>
      </c>
      <c r="N127" s="22">
        <v>0</v>
      </c>
      <c r="O127" s="22">
        <v>0</v>
      </c>
      <c r="P127" s="22">
        <v>8.585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906</v>
      </c>
      <c r="B128" s="21" t="s">
        <v>227</v>
      </c>
      <c r="C128" s="21">
        <v>4814.566</v>
      </c>
      <c r="D128" s="21">
        <v>5314.667</v>
      </c>
      <c r="E128" s="21">
        <v>0</v>
      </c>
      <c r="F128" s="21">
        <v>0</v>
      </c>
      <c r="G128" s="21">
        <v>0</v>
      </c>
      <c r="H128" s="21">
        <v>1</v>
      </c>
      <c r="I128" s="18">
        <v>0.827</v>
      </c>
      <c r="J128" s="18">
        <v>10.159</v>
      </c>
      <c r="K128" s="22">
        <v>4</v>
      </c>
      <c r="L128" s="22">
        <v>0</v>
      </c>
      <c r="M128" s="22">
        <v>0</v>
      </c>
      <c r="N128" s="22">
        <v>1</v>
      </c>
      <c r="O128" s="22">
        <v>0</v>
      </c>
      <c r="P128" s="22">
        <v>4.89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907</v>
      </c>
      <c r="B129" s="21" t="s">
        <v>228</v>
      </c>
      <c r="C129" s="21">
        <v>5955.515</v>
      </c>
      <c r="D129" s="21">
        <v>6887.293</v>
      </c>
      <c r="E129" s="21">
        <v>0</v>
      </c>
      <c r="F129" s="21">
        <v>0</v>
      </c>
      <c r="G129" s="21">
        <v>0</v>
      </c>
      <c r="H129" s="21">
        <v>1</v>
      </c>
      <c r="I129" s="18">
        <v>3.788</v>
      </c>
      <c r="J129" s="18">
        <v>16.804</v>
      </c>
      <c r="K129" s="22">
        <v>4</v>
      </c>
      <c r="L129" s="22">
        <v>1</v>
      </c>
      <c r="M129" s="22">
        <v>-1</v>
      </c>
      <c r="N129" s="22">
        <v>1</v>
      </c>
      <c r="O129" s="22">
        <v>0</v>
      </c>
      <c r="P129" s="22">
        <v>18.351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908</v>
      </c>
      <c r="B130" s="21" t="s">
        <v>229</v>
      </c>
      <c r="C130" s="21">
        <v>2191.033</v>
      </c>
      <c r="D130" s="21">
        <v>2488.539</v>
      </c>
      <c r="E130" s="21">
        <v>0</v>
      </c>
      <c r="F130" s="21">
        <v>0</v>
      </c>
      <c r="G130" s="21">
        <v>0</v>
      </c>
      <c r="H130" s="21">
        <v>1</v>
      </c>
      <c r="I130" s="18">
        <v>4.137</v>
      </c>
      <c r="J130" s="18">
        <v>15.598</v>
      </c>
      <c r="K130" s="22">
        <v>4</v>
      </c>
      <c r="L130" s="22">
        <v>0</v>
      </c>
      <c r="M130" s="22">
        <v>-1</v>
      </c>
      <c r="N130" s="22">
        <v>1</v>
      </c>
      <c r="O130" s="22">
        <v>0</v>
      </c>
      <c r="P130" s="22">
        <v>12.821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909</v>
      </c>
      <c r="B131" s="21" t="s">
        <v>230</v>
      </c>
      <c r="C131" s="21">
        <v>3363</v>
      </c>
      <c r="D131" s="21">
        <v>4404.889</v>
      </c>
      <c r="E131" s="21">
        <v>0</v>
      </c>
      <c r="F131" s="21">
        <v>0</v>
      </c>
      <c r="G131" s="21">
        <v>0</v>
      </c>
      <c r="H131" s="21">
        <v>1</v>
      </c>
      <c r="I131" s="18">
        <v>6.23</v>
      </c>
      <c r="J131" s="18">
        <v>28.409</v>
      </c>
      <c r="K131" s="22">
        <v>2</v>
      </c>
      <c r="L131" s="22">
        <v>0</v>
      </c>
      <c r="M131" s="22">
        <v>0</v>
      </c>
      <c r="N131" s="22">
        <v>0</v>
      </c>
      <c r="O131" s="22">
        <v>0</v>
      </c>
      <c r="P131" s="22">
        <v>-8.256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923</v>
      </c>
      <c r="B132" s="21" t="s">
        <v>231</v>
      </c>
      <c r="C132" s="21">
        <v>253.136</v>
      </c>
      <c r="D132" s="21">
        <v>254.171</v>
      </c>
      <c r="E132" s="21">
        <v>0</v>
      </c>
      <c r="F132" s="21">
        <v>0</v>
      </c>
      <c r="G132" s="21">
        <v>0</v>
      </c>
      <c r="H132" s="21">
        <v>1</v>
      </c>
      <c r="I132" s="18">
        <v>0.259</v>
      </c>
      <c r="J132" s="18">
        <v>0.665</v>
      </c>
      <c r="K132" s="22">
        <v>4</v>
      </c>
      <c r="L132" s="22">
        <v>0</v>
      </c>
      <c r="M132" s="22">
        <v>-1</v>
      </c>
      <c r="N132" s="22">
        <v>1</v>
      </c>
      <c r="O132" s="22">
        <v>0</v>
      </c>
      <c r="P132" s="22">
        <v>5.955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926</v>
      </c>
      <c r="B133" s="21" t="s">
        <v>232</v>
      </c>
      <c r="C133" s="21">
        <v>2252.542</v>
      </c>
      <c r="D133" s="21">
        <v>2446.328</v>
      </c>
      <c r="E133" s="21">
        <v>0</v>
      </c>
      <c r="F133" s="21">
        <v>0</v>
      </c>
      <c r="G133" s="21">
        <v>0</v>
      </c>
      <c r="H133" s="21">
        <v>1</v>
      </c>
      <c r="I133" s="18">
        <v>0.592</v>
      </c>
      <c r="J133" s="18">
        <v>8.467</v>
      </c>
      <c r="K133" s="22">
        <v>4</v>
      </c>
      <c r="L133" s="22">
        <v>0</v>
      </c>
      <c r="M133" s="22">
        <v>-1</v>
      </c>
      <c r="N133" s="22">
        <v>1</v>
      </c>
      <c r="O133" s="22">
        <v>0</v>
      </c>
      <c r="P133" s="22">
        <v>-1.791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928</v>
      </c>
      <c r="B134" s="21" t="s">
        <v>233</v>
      </c>
      <c r="C134" s="21">
        <v>2761.139</v>
      </c>
      <c r="D134" s="21">
        <v>3123.49</v>
      </c>
      <c r="E134" s="21">
        <v>0</v>
      </c>
      <c r="F134" s="21">
        <v>0</v>
      </c>
      <c r="G134" s="21">
        <v>0</v>
      </c>
      <c r="H134" s="21">
        <v>1</v>
      </c>
      <c r="I134" s="18">
        <v>6.788</v>
      </c>
      <c r="J134" s="18">
        <v>17.601</v>
      </c>
      <c r="K134" s="22">
        <v>4</v>
      </c>
      <c r="L134" s="22">
        <v>1</v>
      </c>
      <c r="M134" s="22">
        <v>-1</v>
      </c>
      <c r="N134" s="22">
        <v>1</v>
      </c>
      <c r="O134" s="22">
        <v>0</v>
      </c>
      <c r="P134" s="22">
        <v>3.393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929</v>
      </c>
      <c r="B135" s="21" t="s">
        <v>234</v>
      </c>
      <c r="C135" s="21">
        <v>3739.079</v>
      </c>
      <c r="D135" s="21">
        <v>4825.148</v>
      </c>
      <c r="E135" s="21">
        <v>0</v>
      </c>
      <c r="F135" s="21">
        <v>0</v>
      </c>
      <c r="G135" s="21">
        <v>0</v>
      </c>
      <c r="H135" s="21">
        <v>1</v>
      </c>
      <c r="I135" s="18">
        <v>7.555</v>
      </c>
      <c r="J135" s="18">
        <v>28.363</v>
      </c>
      <c r="K135" s="22">
        <v>4</v>
      </c>
      <c r="L135" s="22">
        <v>0</v>
      </c>
      <c r="M135" s="22">
        <v>-1</v>
      </c>
      <c r="N135" s="22">
        <v>1</v>
      </c>
      <c r="O135" s="22">
        <v>0</v>
      </c>
      <c r="P135" s="22">
        <v>-0.536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930</v>
      </c>
      <c r="B136" s="21" t="s">
        <v>235</v>
      </c>
      <c r="C136" s="21">
        <v>3302.285</v>
      </c>
      <c r="D136" s="21">
        <v>3709.113</v>
      </c>
      <c r="E136" s="21">
        <v>0</v>
      </c>
      <c r="F136" s="21">
        <v>0</v>
      </c>
      <c r="G136" s="21">
        <v>0</v>
      </c>
      <c r="H136" s="21">
        <v>1</v>
      </c>
      <c r="I136" s="18">
        <v>2.403</v>
      </c>
      <c r="J136" s="18">
        <v>13.108</v>
      </c>
      <c r="K136" s="22">
        <v>4</v>
      </c>
      <c r="L136" s="22">
        <v>0</v>
      </c>
      <c r="M136" s="22">
        <v>-1</v>
      </c>
      <c r="N136" s="22">
        <v>1</v>
      </c>
      <c r="O136" s="22">
        <v>0</v>
      </c>
      <c r="P136" s="22">
        <v>-1.704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936</v>
      </c>
      <c r="B137" s="21" t="s">
        <v>236</v>
      </c>
      <c r="C137" s="21">
        <v>8287.689</v>
      </c>
      <c r="D137" s="21">
        <v>10522.667</v>
      </c>
      <c r="E137" s="21">
        <v>0</v>
      </c>
      <c r="F137" s="21">
        <v>0</v>
      </c>
      <c r="G137" s="21">
        <v>0</v>
      </c>
      <c r="H137" s="21">
        <v>1</v>
      </c>
      <c r="I137" s="18">
        <v>3.644</v>
      </c>
      <c r="J137" s="18">
        <v>24.11</v>
      </c>
      <c r="K137" s="22">
        <v>4</v>
      </c>
      <c r="L137" s="22">
        <v>1</v>
      </c>
      <c r="M137" s="22">
        <v>0</v>
      </c>
      <c r="N137" s="22">
        <v>1</v>
      </c>
      <c r="O137" s="22">
        <v>0</v>
      </c>
      <c r="P137" s="22">
        <v>-0.055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944</v>
      </c>
      <c r="B138" s="21" t="s">
        <v>237</v>
      </c>
      <c r="C138" s="21">
        <v>4465.346</v>
      </c>
      <c r="D138" s="21">
        <v>5775.231</v>
      </c>
      <c r="E138" s="21">
        <v>0</v>
      </c>
      <c r="F138" s="21">
        <v>0</v>
      </c>
      <c r="G138" s="21">
        <v>0</v>
      </c>
      <c r="H138" s="21">
        <v>1</v>
      </c>
      <c r="I138" s="18">
        <v>7.602</v>
      </c>
      <c r="J138" s="18">
        <v>28.559</v>
      </c>
      <c r="K138" s="22">
        <v>4</v>
      </c>
      <c r="L138" s="22">
        <v>0</v>
      </c>
      <c r="M138" s="22">
        <v>-1</v>
      </c>
      <c r="N138" s="22">
        <v>1</v>
      </c>
      <c r="O138" s="22">
        <v>0</v>
      </c>
      <c r="P138" s="22">
        <v>0.931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961</v>
      </c>
      <c r="B139" s="21" t="s">
        <v>238</v>
      </c>
      <c r="C139" s="21">
        <v>4249.532</v>
      </c>
      <c r="D139" s="21">
        <v>5490.858</v>
      </c>
      <c r="E139" s="21">
        <v>0</v>
      </c>
      <c r="F139" s="21">
        <v>0</v>
      </c>
      <c r="G139" s="21">
        <v>0</v>
      </c>
      <c r="H139" s="21">
        <v>1</v>
      </c>
      <c r="I139" s="18">
        <v>7.82</v>
      </c>
      <c r="J139" s="18">
        <v>28.659</v>
      </c>
      <c r="K139" s="22">
        <v>4</v>
      </c>
      <c r="L139" s="22">
        <v>0</v>
      </c>
      <c r="M139" s="22">
        <v>0</v>
      </c>
      <c r="N139" s="22">
        <v>0</v>
      </c>
      <c r="O139" s="22">
        <v>0</v>
      </c>
      <c r="P139" s="22">
        <v>-0.843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966</v>
      </c>
      <c r="B140" s="21" t="s">
        <v>239</v>
      </c>
      <c r="C140" s="21">
        <v>8317.645</v>
      </c>
      <c r="D140" s="21">
        <v>9382.552</v>
      </c>
      <c r="E140" s="21">
        <v>0</v>
      </c>
      <c r="F140" s="21">
        <v>0</v>
      </c>
      <c r="G140" s="21">
        <v>0</v>
      </c>
      <c r="H140" s="21">
        <v>1</v>
      </c>
      <c r="I140" s="18">
        <v>3.301</v>
      </c>
      <c r="J140" s="18">
        <v>14.276</v>
      </c>
      <c r="K140" s="22">
        <v>4</v>
      </c>
      <c r="L140" s="22">
        <v>0</v>
      </c>
      <c r="M140" s="22">
        <v>-1</v>
      </c>
      <c r="N140" s="22">
        <v>1</v>
      </c>
      <c r="O140" s="22">
        <v>0</v>
      </c>
      <c r="P140" s="22">
        <v>2.093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979</v>
      </c>
      <c r="B141" s="21" t="s">
        <v>240</v>
      </c>
      <c r="C141" s="21">
        <v>5996.317</v>
      </c>
      <c r="D141" s="21">
        <v>7347.672</v>
      </c>
      <c r="E141" s="21">
        <v>0</v>
      </c>
      <c r="F141" s="21">
        <v>0</v>
      </c>
      <c r="G141" s="21">
        <v>0</v>
      </c>
      <c r="H141" s="21">
        <v>1</v>
      </c>
      <c r="I141" s="18">
        <v>6.874</v>
      </c>
      <c r="J141" s="18">
        <v>24.001</v>
      </c>
      <c r="K141" s="22">
        <v>4</v>
      </c>
      <c r="L141" s="22">
        <v>0</v>
      </c>
      <c r="M141" s="22">
        <v>-1</v>
      </c>
      <c r="N141" s="22">
        <v>1</v>
      </c>
      <c r="O141" s="22">
        <v>0</v>
      </c>
      <c r="P141" s="22">
        <v>5.247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982</v>
      </c>
      <c r="B142" s="21" t="s">
        <v>241</v>
      </c>
      <c r="C142" s="21">
        <v>8343.355</v>
      </c>
      <c r="D142" s="21">
        <v>9609.298</v>
      </c>
      <c r="E142" s="21">
        <v>0</v>
      </c>
      <c r="F142" s="21">
        <v>0</v>
      </c>
      <c r="G142" s="21">
        <v>0</v>
      </c>
      <c r="H142" s="21">
        <v>1</v>
      </c>
      <c r="I142" s="18">
        <v>4.316</v>
      </c>
      <c r="J142" s="18">
        <v>16.921</v>
      </c>
      <c r="K142" s="22">
        <v>3</v>
      </c>
      <c r="L142" s="22">
        <v>0</v>
      </c>
      <c r="M142" s="22">
        <v>0</v>
      </c>
      <c r="N142" s="22">
        <v>0</v>
      </c>
      <c r="O142" s="22">
        <v>0</v>
      </c>
      <c r="P142" s="22">
        <v>3.886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985</v>
      </c>
      <c r="B143" s="21" t="s">
        <v>242</v>
      </c>
      <c r="C143" s="21">
        <v>5554.551</v>
      </c>
      <c r="D143" s="21">
        <v>6163.138</v>
      </c>
      <c r="E143" s="21">
        <v>0</v>
      </c>
      <c r="F143" s="21">
        <v>0</v>
      </c>
      <c r="G143" s="21">
        <v>0</v>
      </c>
      <c r="H143" s="21">
        <v>1</v>
      </c>
      <c r="I143" s="18">
        <v>2.171</v>
      </c>
      <c r="J143" s="18">
        <v>11.831</v>
      </c>
      <c r="K143" s="22">
        <v>3</v>
      </c>
      <c r="L143" s="22">
        <v>0</v>
      </c>
      <c r="M143" s="22">
        <v>0</v>
      </c>
      <c r="N143" s="22">
        <v>0</v>
      </c>
      <c r="O143" s="22">
        <v>0</v>
      </c>
      <c r="P143" s="22">
        <v>2.677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986</v>
      </c>
      <c r="B144" s="21" t="s">
        <v>243</v>
      </c>
      <c r="C144" s="21">
        <v>2202.829</v>
      </c>
      <c r="D144" s="21">
        <v>2502.656</v>
      </c>
      <c r="E144" s="21">
        <v>0</v>
      </c>
      <c r="F144" s="21">
        <v>0</v>
      </c>
      <c r="G144" s="21">
        <v>0</v>
      </c>
      <c r="H144" s="21">
        <v>1</v>
      </c>
      <c r="I144" s="18">
        <v>6.316</v>
      </c>
      <c r="J144" s="18">
        <v>17.539</v>
      </c>
      <c r="K144" s="22">
        <v>2</v>
      </c>
      <c r="L144" s="22">
        <v>0</v>
      </c>
      <c r="M144" s="22">
        <v>-1</v>
      </c>
      <c r="N144" s="22">
        <v>1</v>
      </c>
      <c r="O144" s="22">
        <v>0</v>
      </c>
      <c r="P144" s="22">
        <v>-0.406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987</v>
      </c>
      <c r="B145" s="21" t="s">
        <v>244</v>
      </c>
      <c r="C145" s="21">
        <v>4229.144</v>
      </c>
      <c r="D145" s="21">
        <v>5408.366</v>
      </c>
      <c r="E145" s="21">
        <v>0</v>
      </c>
      <c r="F145" s="21">
        <v>0</v>
      </c>
      <c r="G145" s="21">
        <v>0</v>
      </c>
      <c r="H145" s="21">
        <v>1</v>
      </c>
      <c r="I145" s="18">
        <v>7.287</v>
      </c>
      <c r="J145" s="18">
        <v>27.502</v>
      </c>
      <c r="K145" s="22">
        <v>3</v>
      </c>
      <c r="L145" s="22">
        <v>0</v>
      </c>
      <c r="M145" s="22">
        <v>0</v>
      </c>
      <c r="N145" s="22">
        <v>0</v>
      </c>
      <c r="O145" s="22">
        <v>0</v>
      </c>
      <c r="P145" s="22">
        <v>3.441</v>
      </c>
      <c r="Q145" s="22">
        <v>0</v>
      </c>
      <c r="R145" s="22">
        <v>-1</v>
      </c>
      <c r="S145" s="23"/>
      <c r="T145" s="23"/>
      <c r="U145" s="23"/>
      <c r="V145" s="23"/>
      <c r="W145" s="23"/>
    </row>
    <row r="146" ht="16.5" spans="1:23">
      <c r="A146" s="21">
        <v>988</v>
      </c>
      <c r="B146" s="21" t="s">
        <v>245</v>
      </c>
      <c r="C146" s="21">
        <v>3857.695</v>
      </c>
      <c r="D146" s="21">
        <v>4349.377</v>
      </c>
      <c r="E146" s="21">
        <v>0</v>
      </c>
      <c r="F146" s="21">
        <v>0</v>
      </c>
      <c r="G146" s="21">
        <v>0</v>
      </c>
      <c r="H146" s="21">
        <v>1</v>
      </c>
      <c r="I146" s="18">
        <v>2.748</v>
      </c>
      <c r="J146" s="18">
        <v>13.742</v>
      </c>
      <c r="K146" s="22">
        <v>4</v>
      </c>
      <c r="L146" s="22">
        <v>0</v>
      </c>
      <c r="M146" s="22">
        <v>-1</v>
      </c>
      <c r="N146" s="22">
        <v>1</v>
      </c>
      <c r="O146" s="22">
        <v>0</v>
      </c>
      <c r="P146" s="22">
        <v>1.992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994</v>
      </c>
      <c r="B147" s="21" t="s">
        <v>246</v>
      </c>
      <c r="C147" s="21">
        <v>9430.859</v>
      </c>
      <c r="D147" s="21">
        <v>11760.928</v>
      </c>
      <c r="E147" s="21">
        <v>0</v>
      </c>
      <c r="F147" s="21">
        <v>0</v>
      </c>
      <c r="G147" s="21">
        <v>0</v>
      </c>
      <c r="H147" s="21">
        <v>1</v>
      </c>
      <c r="I147" s="18">
        <v>3.634</v>
      </c>
      <c r="J147" s="18">
        <v>22.726</v>
      </c>
      <c r="K147" s="22">
        <v>4</v>
      </c>
      <c r="L147" s="22">
        <v>0</v>
      </c>
      <c r="M147" s="22">
        <v>-1</v>
      </c>
      <c r="N147" s="22">
        <v>1</v>
      </c>
      <c r="O147" s="22">
        <v>0</v>
      </c>
      <c r="P147" s="22">
        <v>5.202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399001</v>
      </c>
      <c r="B148" s="21" t="s">
        <v>247</v>
      </c>
      <c r="C148" s="21">
        <v>12432.193</v>
      </c>
      <c r="D148" s="21">
        <v>14120.749</v>
      </c>
      <c r="E148" s="21">
        <v>0</v>
      </c>
      <c r="F148" s="21">
        <v>0</v>
      </c>
      <c r="G148" s="21">
        <v>0</v>
      </c>
      <c r="H148" s="21">
        <v>1</v>
      </c>
      <c r="I148" s="18">
        <v>1.136</v>
      </c>
      <c r="J148" s="18">
        <v>12.958</v>
      </c>
      <c r="K148" s="22">
        <v>3</v>
      </c>
      <c r="L148" s="22">
        <v>0</v>
      </c>
      <c r="M148" s="22">
        <v>0</v>
      </c>
      <c r="N148" s="22">
        <v>0</v>
      </c>
      <c r="O148" s="22">
        <v>0</v>
      </c>
      <c r="P148" s="22">
        <v>4.301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399002</v>
      </c>
      <c r="B149" s="21" t="s">
        <v>248</v>
      </c>
      <c r="C149" s="21">
        <v>16675.961</v>
      </c>
      <c r="D149" s="21">
        <v>18940.635</v>
      </c>
      <c r="E149" s="21">
        <v>0</v>
      </c>
      <c r="F149" s="21">
        <v>0</v>
      </c>
      <c r="G149" s="21">
        <v>0</v>
      </c>
      <c r="H149" s="21">
        <v>1</v>
      </c>
      <c r="I149" s="18">
        <v>1.274</v>
      </c>
      <c r="J149" s="18">
        <v>13.079</v>
      </c>
      <c r="K149" s="22">
        <v>3</v>
      </c>
      <c r="L149" s="22">
        <v>0</v>
      </c>
      <c r="M149" s="22">
        <v>0</v>
      </c>
      <c r="N149" s="22">
        <v>0</v>
      </c>
      <c r="O149" s="22">
        <v>0</v>
      </c>
      <c r="P149" s="22">
        <v>4.152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399008</v>
      </c>
      <c r="B150" s="21" t="s">
        <v>249</v>
      </c>
      <c r="C150" s="21">
        <v>1520.726</v>
      </c>
      <c r="D150" s="21">
        <v>1740.978</v>
      </c>
      <c r="E150" s="21">
        <v>0</v>
      </c>
      <c r="F150" s="21">
        <v>0</v>
      </c>
      <c r="G150" s="21">
        <v>0</v>
      </c>
      <c r="H150" s="21">
        <v>1</v>
      </c>
      <c r="I150" s="18">
        <v>0.933</v>
      </c>
      <c r="J150" s="18">
        <v>13.466</v>
      </c>
      <c r="K150" s="22">
        <v>3</v>
      </c>
      <c r="L150" s="22">
        <v>0</v>
      </c>
      <c r="M150" s="22">
        <v>0</v>
      </c>
      <c r="N150" s="22">
        <v>0</v>
      </c>
      <c r="O150" s="22">
        <v>0</v>
      </c>
      <c r="P150" s="22">
        <v>6.852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399009</v>
      </c>
      <c r="B151" s="21" t="s">
        <v>250</v>
      </c>
      <c r="C151" s="21">
        <v>4710.679</v>
      </c>
      <c r="D151" s="21">
        <v>5646.646</v>
      </c>
      <c r="E151" s="21">
        <v>0</v>
      </c>
      <c r="F151" s="21">
        <v>0</v>
      </c>
      <c r="G151" s="21">
        <v>0</v>
      </c>
      <c r="H151" s="21">
        <v>1</v>
      </c>
      <c r="I151" s="18">
        <v>4.689</v>
      </c>
      <c r="J151" s="18">
        <v>20.487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0.982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399010</v>
      </c>
      <c r="B152" s="21" t="s">
        <v>251</v>
      </c>
      <c r="C152" s="21">
        <v>8153.001</v>
      </c>
      <c r="D152" s="21">
        <v>9363.407</v>
      </c>
      <c r="E152" s="21">
        <v>0</v>
      </c>
      <c r="F152" s="21">
        <v>0</v>
      </c>
      <c r="G152" s="21">
        <v>0</v>
      </c>
      <c r="H152" s="21">
        <v>1</v>
      </c>
      <c r="I152" s="18">
        <v>3.909</v>
      </c>
      <c r="J152" s="18">
        <v>16.33</v>
      </c>
      <c r="K152" s="22">
        <v>3</v>
      </c>
      <c r="L152" s="22">
        <v>0</v>
      </c>
      <c r="M152" s="22">
        <v>0</v>
      </c>
      <c r="N152" s="22">
        <v>0</v>
      </c>
      <c r="O152" s="22">
        <v>0</v>
      </c>
      <c r="P152" s="22">
        <v>9.588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399011</v>
      </c>
      <c r="B153" s="21" t="s">
        <v>252</v>
      </c>
      <c r="C153" s="21">
        <v>6040.119</v>
      </c>
      <c r="D153" s="21">
        <v>6859.524</v>
      </c>
      <c r="E153" s="21">
        <v>0</v>
      </c>
      <c r="F153" s="21">
        <v>0</v>
      </c>
      <c r="G153" s="21">
        <v>0</v>
      </c>
      <c r="H153" s="21">
        <v>1</v>
      </c>
      <c r="I153" s="18">
        <v>1.444</v>
      </c>
      <c r="J153" s="18">
        <v>13.217</v>
      </c>
      <c r="K153" s="22">
        <v>3</v>
      </c>
      <c r="L153" s="22">
        <v>0</v>
      </c>
      <c r="M153" s="22">
        <v>0</v>
      </c>
      <c r="N153" s="22">
        <v>0</v>
      </c>
      <c r="O153" s="22">
        <v>0</v>
      </c>
      <c r="P153" s="22">
        <v>1.716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399013</v>
      </c>
      <c r="B154" s="21" t="s">
        <v>253</v>
      </c>
      <c r="C154" s="21">
        <v>5162.688</v>
      </c>
      <c r="D154" s="21">
        <v>5766.831</v>
      </c>
      <c r="E154" s="21">
        <v>0</v>
      </c>
      <c r="F154" s="21">
        <v>0</v>
      </c>
      <c r="G154" s="21">
        <v>0</v>
      </c>
      <c r="H154" s="21">
        <v>1</v>
      </c>
      <c r="I154" s="18">
        <v>1.789</v>
      </c>
      <c r="J154" s="18">
        <v>12.078</v>
      </c>
      <c r="K154" s="22">
        <v>3</v>
      </c>
      <c r="L154" s="22">
        <v>0</v>
      </c>
      <c r="M154" s="22">
        <v>0</v>
      </c>
      <c r="N154" s="22">
        <v>0</v>
      </c>
      <c r="O154" s="22">
        <v>0</v>
      </c>
      <c r="P154" s="22">
        <v>4.109</v>
      </c>
      <c r="Q154" s="22">
        <v>0</v>
      </c>
      <c r="R154" s="22">
        <v>-1</v>
      </c>
      <c r="S154" s="23"/>
      <c r="T154" s="23"/>
      <c r="U154" s="23"/>
      <c r="V154" s="23"/>
      <c r="W154" s="23"/>
    </row>
    <row r="155" ht="16.5" spans="1:23">
      <c r="A155" s="21">
        <v>399015</v>
      </c>
      <c r="B155" s="21" t="s">
        <v>254</v>
      </c>
      <c r="C155" s="21">
        <v>2747.234</v>
      </c>
      <c r="D155" s="21">
        <v>3149.778</v>
      </c>
      <c r="E155" s="21">
        <v>0</v>
      </c>
      <c r="F155" s="21">
        <v>0</v>
      </c>
      <c r="G155" s="21">
        <v>0</v>
      </c>
      <c r="H155" s="21">
        <v>1</v>
      </c>
      <c r="I155" s="18">
        <v>2.28</v>
      </c>
      <c r="J155" s="18">
        <v>14.769</v>
      </c>
      <c r="K155" s="22">
        <v>3</v>
      </c>
      <c r="L155" s="22">
        <v>1</v>
      </c>
      <c r="M155" s="22">
        <v>0</v>
      </c>
      <c r="N155" s="22">
        <v>0</v>
      </c>
      <c r="O155" s="22">
        <v>0</v>
      </c>
      <c r="P155" s="22">
        <v>3.737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399016</v>
      </c>
      <c r="B156" s="21" t="s">
        <v>255</v>
      </c>
      <c r="C156" s="21">
        <v>5180.408</v>
      </c>
      <c r="D156" s="21">
        <v>6187.837</v>
      </c>
      <c r="E156" s="21">
        <v>0</v>
      </c>
      <c r="F156" s="21">
        <v>0</v>
      </c>
      <c r="G156" s="21">
        <v>0</v>
      </c>
      <c r="H156" s="21">
        <v>1</v>
      </c>
      <c r="I156" s="18">
        <v>2.005</v>
      </c>
      <c r="J156" s="18">
        <v>17.959</v>
      </c>
      <c r="K156" s="22">
        <v>3</v>
      </c>
      <c r="L156" s="22">
        <v>0</v>
      </c>
      <c r="M156" s="22">
        <v>0</v>
      </c>
      <c r="N156" s="22">
        <v>0</v>
      </c>
      <c r="O156" s="22">
        <v>0</v>
      </c>
      <c r="P156" s="22">
        <v>4.644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399017</v>
      </c>
      <c r="B157" s="21" t="s">
        <v>256</v>
      </c>
      <c r="C157" s="21">
        <v>4437.45</v>
      </c>
      <c r="D157" s="21">
        <v>5228.717</v>
      </c>
      <c r="E157" s="21">
        <v>0</v>
      </c>
      <c r="F157" s="21">
        <v>0</v>
      </c>
      <c r="G157" s="21">
        <v>0</v>
      </c>
      <c r="H157" s="21">
        <v>1</v>
      </c>
      <c r="I157" s="18">
        <v>2.275</v>
      </c>
      <c r="J157" s="18">
        <v>17.064</v>
      </c>
      <c r="K157" s="22">
        <v>3</v>
      </c>
      <c r="L157" s="22">
        <v>0</v>
      </c>
      <c r="M157" s="22">
        <v>0</v>
      </c>
      <c r="N157" s="22">
        <v>0</v>
      </c>
      <c r="O157" s="22">
        <v>0</v>
      </c>
      <c r="P157" s="22">
        <v>1.545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399018</v>
      </c>
      <c r="B158" s="21" t="s">
        <v>257</v>
      </c>
      <c r="C158" s="21">
        <v>5348.706</v>
      </c>
      <c r="D158" s="21">
        <v>6406.399</v>
      </c>
      <c r="E158" s="21">
        <v>0</v>
      </c>
      <c r="F158" s="21">
        <v>0</v>
      </c>
      <c r="G158" s="21">
        <v>0</v>
      </c>
      <c r="H158" s="21">
        <v>1</v>
      </c>
      <c r="I158" s="18">
        <v>3.122</v>
      </c>
      <c r="J158" s="18">
        <v>19.117</v>
      </c>
      <c r="K158" s="22">
        <v>4</v>
      </c>
      <c r="L158" s="22">
        <v>0</v>
      </c>
      <c r="M158" s="22">
        <v>0</v>
      </c>
      <c r="N158" s="22">
        <v>0</v>
      </c>
      <c r="O158" s="22">
        <v>0</v>
      </c>
      <c r="P158" s="22">
        <v>-0.061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399020</v>
      </c>
      <c r="B159" s="21" t="s">
        <v>258</v>
      </c>
      <c r="C159" s="21">
        <v>1634.904</v>
      </c>
      <c r="D159" s="21">
        <v>1912.472</v>
      </c>
      <c r="E159" s="21">
        <v>0</v>
      </c>
      <c r="F159" s="21">
        <v>0</v>
      </c>
      <c r="G159" s="21">
        <v>0</v>
      </c>
      <c r="H159" s="21">
        <v>1</v>
      </c>
      <c r="I159" s="18">
        <v>3.117</v>
      </c>
      <c r="J159" s="18">
        <v>17.178</v>
      </c>
      <c r="K159" s="22">
        <v>4</v>
      </c>
      <c r="L159" s="22">
        <v>0</v>
      </c>
      <c r="M159" s="22">
        <v>0</v>
      </c>
      <c r="N159" s="22">
        <v>0</v>
      </c>
      <c r="O159" s="22">
        <v>0</v>
      </c>
      <c r="P159" s="22">
        <v>0.602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399100</v>
      </c>
      <c r="B160" s="21" t="s">
        <v>259</v>
      </c>
      <c r="C160" s="21">
        <v>11126.937</v>
      </c>
      <c r="D160" s="21">
        <v>12467.587</v>
      </c>
      <c r="E160" s="21">
        <v>0</v>
      </c>
      <c r="F160" s="21">
        <v>0</v>
      </c>
      <c r="G160" s="21">
        <v>0</v>
      </c>
      <c r="H160" s="21">
        <v>1</v>
      </c>
      <c r="I160" s="18">
        <v>2.175</v>
      </c>
      <c r="J160" s="18">
        <v>12.694</v>
      </c>
      <c r="K160" s="22">
        <v>4</v>
      </c>
      <c r="L160" s="22">
        <v>0</v>
      </c>
      <c r="M160" s="22">
        <v>0</v>
      </c>
      <c r="N160" s="22">
        <v>0</v>
      </c>
      <c r="O160" s="22">
        <v>0</v>
      </c>
      <c r="P160" s="22">
        <v>2.548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399101</v>
      </c>
      <c r="B161" s="21" t="s">
        <v>260</v>
      </c>
      <c r="C161" s="21">
        <v>13456.766</v>
      </c>
      <c r="D161" s="21">
        <v>15189.043</v>
      </c>
      <c r="E161" s="21">
        <v>0</v>
      </c>
      <c r="F161" s="21">
        <v>0</v>
      </c>
      <c r="G161" s="21">
        <v>0</v>
      </c>
      <c r="H161" s="21">
        <v>1</v>
      </c>
      <c r="I161" s="18">
        <v>2.219</v>
      </c>
      <c r="J161" s="18">
        <v>13.37</v>
      </c>
      <c r="K161" s="22">
        <v>3</v>
      </c>
      <c r="L161" s="22">
        <v>0</v>
      </c>
      <c r="M161" s="22">
        <v>0</v>
      </c>
      <c r="N161" s="22">
        <v>0</v>
      </c>
      <c r="O161" s="22">
        <v>0</v>
      </c>
      <c r="P161" s="22">
        <v>2.576</v>
      </c>
      <c r="Q161" s="22">
        <v>0</v>
      </c>
      <c r="R161" s="22">
        <v>-1</v>
      </c>
      <c r="S161" s="23"/>
      <c r="T161" s="23"/>
      <c r="U161" s="23"/>
      <c r="V161" s="23"/>
      <c r="W161" s="23"/>
    </row>
    <row r="162" ht="16.5" spans="1:23">
      <c r="A162" s="21">
        <v>399102</v>
      </c>
      <c r="B162" s="21" t="s">
        <v>261</v>
      </c>
      <c r="C162" s="21">
        <v>3608.125</v>
      </c>
      <c r="D162" s="21">
        <v>4132.539</v>
      </c>
      <c r="E162" s="21">
        <v>0</v>
      </c>
      <c r="F162" s="21">
        <v>0</v>
      </c>
      <c r="G162" s="21">
        <v>0</v>
      </c>
      <c r="H162" s="21">
        <v>1</v>
      </c>
      <c r="I162" s="18">
        <v>1.254</v>
      </c>
      <c r="J162" s="18">
        <v>13.785</v>
      </c>
      <c r="K162" s="22">
        <v>3</v>
      </c>
      <c r="L162" s="22">
        <v>0</v>
      </c>
      <c r="M162" s="22">
        <v>0</v>
      </c>
      <c r="N162" s="22">
        <v>0</v>
      </c>
      <c r="O162" s="22">
        <v>0</v>
      </c>
      <c r="P162" s="22">
        <v>3.322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399106</v>
      </c>
      <c r="B163" s="21" t="s">
        <v>262</v>
      </c>
      <c r="C163" s="21">
        <v>2362.915</v>
      </c>
      <c r="D163" s="21">
        <v>2646.377</v>
      </c>
      <c r="E163" s="21">
        <v>0</v>
      </c>
      <c r="F163" s="21">
        <v>0</v>
      </c>
      <c r="G163" s="21">
        <v>0</v>
      </c>
      <c r="H163" s="21">
        <v>1</v>
      </c>
      <c r="I163" s="18">
        <v>2.309</v>
      </c>
      <c r="J163" s="18">
        <v>12.773</v>
      </c>
      <c r="K163" s="22">
        <v>3</v>
      </c>
      <c r="L163" s="22">
        <v>0</v>
      </c>
      <c r="M163" s="22">
        <v>0</v>
      </c>
      <c r="N163" s="22">
        <v>0</v>
      </c>
      <c r="O163" s="22">
        <v>0</v>
      </c>
      <c r="P163" s="22">
        <v>2.602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399107</v>
      </c>
      <c r="B164" s="21" t="s">
        <v>263</v>
      </c>
      <c r="C164" s="21">
        <v>2472.069</v>
      </c>
      <c r="D164" s="21">
        <v>2768.936</v>
      </c>
      <c r="E164" s="21">
        <v>0</v>
      </c>
      <c r="F164" s="21">
        <v>0</v>
      </c>
      <c r="G164" s="21">
        <v>0</v>
      </c>
      <c r="H164" s="21">
        <v>1</v>
      </c>
      <c r="I164" s="18">
        <v>2.315</v>
      </c>
      <c r="J164" s="18">
        <v>12.788</v>
      </c>
      <c r="K164" s="22">
        <v>4</v>
      </c>
      <c r="L164" s="22">
        <v>0</v>
      </c>
      <c r="M164" s="22">
        <v>0</v>
      </c>
      <c r="N164" s="22">
        <v>0</v>
      </c>
      <c r="O164" s="22">
        <v>0</v>
      </c>
      <c r="P164" s="22">
        <v>10.209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399232</v>
      </c>
      <c r="B165" s="21" t="s">
        <v>264</v>
      </c>
      <c r="C165" s="21">
        <v>3448.427</v>
      </c>
      <c r="D165" s="21">
        <v>4689.521</v>
      </c>
      <c r="E165" s="21">
        <v>0</v>
      </c>
      <c r="F165" s="21">
        <v>0</v>
      </c>
      <c r="G165" s="21">
        <v>0</v>
      </c>
      <c r="H165" s="21">
        <v>1</v>
      </c>
      <c r="I165" s="18">
        <v>7.302</v>
      </c>
      <c r="J165" s="18">
        <v>31.835</v>
      </c>
      <c r="K165" s="22">
        <v>4</v>
      </c>
      <c r="L165" s="22">
        <v>0</v>
      </c>
      <c r="M165" s="22">
        <v>0</v>
      </c>
      <c r="N165" s="22">
        <v>1</v>
      </c>
      <c r="O165" s="22">
        <v>0</v>
      </c>
      <c r="P165" s="22">
        <v>13.458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399233</v>
      </c>
      <c r="B166" s="21" t="s">
        <v>265</v>
      </c>
      <c r="C166" s="21">
        <v>3174.545</v>
      </c>
      <c r="D166" s="21">
        <v>3625.828</v>
      </c>
      <c r="E166" s="21">
        <v>0</v>
      </c>
      <c r="F166" s="21">
        <v>0</v>
      </c>
      <c r="G166" s="21">
        <v>0</v>
      </c>
      <c r="H166" s="21">
        <v>1</v>
      </c>
      <c r="I166" s="18">
        <v>2.56</v>
      </c>
      <c r="J166" s="18">
        <v>14.688</v>
      </c>
      <c r="K166" s="22">
        <v>4</v>
      </c>
      <c r="L166" s="22">
        <v>0</v>
      </c>
      <c r="M166" s="22">
        <v>-1</v>
      </c>
      <c r="N166" s="22">
        <v>1</v>
      </c>
      <c r="O166" s="22">
        <v>0</v>
      </c>
      <c r="P166" s="22">
        <v>3.019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399234</v>
      </c>
      <c r="B167" s="21" t="s">
        <v>266</v>
      </c>
      <c r="C167" s="21">
        <v>895.541</v>
      </c>
      <c r="D167" s="21">
        <v>1005.684</v>
      </c>
      <c r="E167" s="21">
        <v>0</v>
      </c>
      <c r="F167" s="21">
        <v>0</v>
      </c>
      <c r="G167" s="21">
        <v>0</v>
      </c>
      <c r="H167" s="21">
        <v>1</v>
      </c>
      <c r="I167" s="18">
        <v>1.254</v>
      </c>
      <c r="J167" s="18">
        <v>12.069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-59.656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399235</v>
      </c>
      <c r="B168" s="21" t="s">
        <v>267</v>
      </c>
      <c r="C168" s="21">
        <v>1017.902</v>
      </c>
      <c r="D168" s="21">
        <v>1139.914</v>
      </c>
      <c r="E168" s="21">
        <v>0</v>
      </c>
      <c r="F168" s="21">
        <v>0</v>
      </c>
      <c r="G168" s="21">
        <v>0</v>
      </c>
      <c r="H168" s="21">
        <v>1</v>
      </c>
      <c r="I168" s="18">
        <v>0.871</v>
      </c>
      <c r="J168" s="18">
        <v>11.481</v>
      </c>
      <c r="K168" s="22">
        <v>1</v>
      </c>
      <c r="L168" s="22">
        <v>0</v>
      </c>
      <c r="M168" s="22">
        <v>0</v>
      </c>
      <c r="N168" s="22">
        <v>0</v>
      </c>
      <c r="O168" s="22">
        <v>0</v>
      </c>
      <c r="P168" s="22">
        <v>5.141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399242</v>
      </c>
      <c r="B169" s="21" t="s">
        <v>268</v>
      </c>
      <c r="C169" s="21">
        <v>1295.087</v>
      </c>
      <c r="D169" s="21">
        <v>1638.058</v>
      </c>
      <c r="E169" s="21">
        <v>0</v>
      </c>
      <c r="F169" s="21">
        <v>0</v>
      </c>
      <c r="G169" s="21">
        <v>0</v>
      </c>
      <c r="H169" s="21">
        <v>1</v>
      </c>
      <c r="I169" s="18">
        <v>4.262</v>
      </c>
      <c r="J169" s="18">
        <v>24.307</v>
      </c>
      <c r="K169" s="22">
        <v>4</v>
      </c>
      <c r="L169" s="22">
        <v>0</v>
      </c>
      <c r="M169" s="22">
        <v>0</v>
      </c>
      <c r="N169" s="22">
        <v>1</v>
      </c>
      <c r="O169" s="22">
        <v>0</v>
      </c>
      <c r="P169" s="22">
        <v>21.31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399248</v>
      </c>
      <c r="B170" s="21" t="s">
        <v>269</v>
      </c>
      <c r="C170" s="21">
        <v>874.253</v>
      </c>
      <c r="D170" s="21">
        <v>1057.165</v>
      </c>
      <c r="E170" s="21">
        <v>0</v>
      </c>
      <c r="F170" s="21">
        <v>0</v>
      </c>
      <c r="G170" s="21">
        <v>0</v>
      </c>
      <c r="H170" s="21">
        <v>1</v>
      </c>
      <c r="I170" s="18">
        <v>8.385</v>
      </c>
      <c r="J170" s="18">
        <v>24.236</v>
      </c>
      <c r="K170" s="22">
        <v>4</v>
      </c>
      <c r="L170" s="22">
        <v>0</v>
      </c>
      <c r="M170" s="22">
        <v>-1</v>
      </c>
      <c r="N170" s="22">
        <v>1</v>
      </c>
      <c r="O170" s="22">
        <v>0</v>
      </c>
      <c r="P170" s="22">
        <v>20.294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399263</v>
      </c>
      <c r="B171" s="21" t="s">
        <v>270</v>
      </c>
      <c r="C171" s="21">
        <v>2796.393</v>
      </c>
      <c r="D171" s="21">
        <v>3552.666</v>
      </c>
      <c r="E171" s="21">
        <v>0</v>
      </c>
      <c r="F171" s="21">
        <v>0</v>
      </c>
      <c r="G171" s="21">
        <v>0</v>
      </c>
      <c r="H171" s="21">
        <v>1</v>
      </c>
      <c r="I171" s="18">
        <v>3.127</v>
      </c>
      <c r="J171" s="18">
        <v>23.749</v>
      </c>
      <c r="K171" s="22">
        <v>4</v>
      </c>
      <c r="L171" s="22">
        <v>2</v>
      </c>
      <c r="M171" s="22">
        <v>0</v>
      </c>
      <c r="N171" s="22">
        <v>1</v>
      </c>
      <c r="O171" s="22">
        <v>0</v>
      </c>
      <c r="P171" s="22">
        <v>11.387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399267</v>
      </c>
      <c r="B172" s="21" t="s">
        <v>271</v>
      </c>
      <c r="C172" s="21">
        <v>1973.675</v>
      </c>
      <c r="D172" s="21">
        <v>2419.668</v>
      </c>
      <c r="E172" s="21">
        <v>0</v>
      </c>
      <c r="F172" s="21">
        <v>0</v>
      </c>
      <c r="G172" s="21">
        <v>0</v>
      </c>
      <c r="H172" s="21">
        <v>1</v>
      </c>
      <c r="I172" s="18">
        <v>8.457</v>
      </c>
      <c r="J172" s="18">
        <v>25.33</v>
      </c>
      <c r="K172" s="22">
        <v>2</v>
      </c>
      <c r="L172" s="22">
        <v>0</v>
      </c>
      <c r="M172" s="22">
        <v>0</v>
      </c>
      <c r="N172" s="22">
        <v>1</v>
      </c>
      <c r="O172" s="22">
        <v>0</v>
      </c>
      <c r="P172" s="22">
        <v>7.696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399268</v>
      </c>
      <c r="B173" s="21" t="s">
        <v>272</v>
      </c>
      <c r="C173" s="21">
        <v>1848.405</v>
      </c>
      <c r="D173" s="21">
        <v>2242.827</v>
      </c>
      <c r="E173" s="21">
        <v>0</v>
      </c>
      <c r="F173" s="21">
        <v>0</v>
      </c>
      <c r="G173" s="21">
        <v>0</v>
      </c>
      <c r="H173" s="21">
        <v>1</v>
      </c>
      <c r="I173" s="18">
        <v>8.373</v>
      </c>
      <c r="J173" s="18">
        <v>24.486</v>
      </c>
      <c r="K173" s="22">
        <v>4</v>
      </c>
      <c r="L173" s="22">
        <v>0</v>
      </c>
      <c r="M173" s="22">
        <v>0</v>
      </c>
      <c r="N173" s="22">
        <v>0</v>
      </c>
      <c r="O173" s="22">
        <v>0</v>
      </c>
      <c r="P173" s="22">
        <v>-57.738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399278</v>
      </c>
      <c r="B174" s="21" t="s">
        <v>273</v>
      </c>
      <c r="C174" s="21">
        <v>1951.078</v>
      </c>
      <c r="D174" s="21">
        <v>2231.994</v>
      </c>
      <c r="E174" s="21">
        <v>0</v>
      </c>
      <c r="F174" s="21">
        <v>0</v>
      </c>
      <c r="G174" s="21">
        <v>0</v>
      </c>
      <c r="H174" s="21">
        <v>1</v>
      </c>
      <c r="I174" s="18">
        <v>1.027</v>
      </c>
      <c r="J174" s="18">
        <v>13.483</v>
      </c>
      <c r="K174" s="22">
        <v>4</v>
      </c>
      <c r="L174" s="22">
        <v>0</v>
      </c>
      <c r="M174" s="22">
        <v>0</v>
      </c>
      <c r="N174" s="22">
        <v>1</v>
      </c>
      <c r="O174" s="22">
        <v>0</v>
      </c>
      <c r="P174" s="22">
        <v>20.376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399289</v>
      </c>
      <c r="B175" s="21" t="s">
        <v>274</v>
      </c>
      <c r="C175" s="21">
        <v>120.239</v>
      </c>
      <c r="D175" s="21">
        <v>121.143</v>
      </c>
      <c r="E175" s="21">
        <v>0</v>
      </c>
      <c r="F175" s="21">
        <v>0</v>
      </c>
      <c r="G175" s="21">
        <v>0</v>
      </c>
      <c r="H175" s="21">
        <v>1</v>
      </c>
      <c r="I175" s="18">
        <v>0.12</v>
      </c>
      <c r="J175" s="18">
        <v>0.866</v>
      </c>
      <c r="K175" s="22">
        <v>4</v>
      </c>
      <c r="L175" s="22">
        <v>1</v>
      </c>
      <c r="M175" s="22">
        <v>-1</v>
      </c>
      <c r="N175" s="22">
        <v>1</v>
      </c>
      <c r="O175" s="22">
        <v>0</v>
      </c>
      <c r="P175" s="22">
        <v>5.754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399290</v>
      </c>
      <c r="B176" s="21" t="s">
        <v>275</v>
      </c>
      <c r="C176" s="21">
        <v>183.897</v>
      </c>
      <c r="D176" s="21">
        <v>199.567</v>
      </c>
      <c r="E176" s="21">
        <v>0</v>
      </c>
      <c r="F176" s="21">
        <v>0</v>
      </c>
      <c r="G176" s="21">
        <v>0</v>
      </c>
      <c r="H176" s="21">
        <v>1</v>
      </c>
      <c r="I176" s="18">
        <v>2.329</v>
      </c>
      <c r="J176" s="18">
        <v>9.998</v>
      </c>
      <c r="K176" s="22">
        <v>4</v>
      </c>
      <c r="L176" s="22">
        <v>0</v>
      </c>
      <c r="M176" s="22">
        <v>-1</v>
      </c>
      <c r="N176" s="22">
        <v>1</v>
      </c>
      <c r="O176" s="22">
        <v>0</v>
      </c>
      <c r="P176" s="22">
        <v>-2.082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399291</v>
      </c>
      <c r="B177" s="21" t="s">
        <v>276</v>
      </c>
      <c r="C177" s="21">
        <v>4136.969</v>
      </c>
      <c r="D177" s="21">
        <v>4885.305</v>
      </c>
      <c r="E177" s="21">
        <v>0</v>
      </c>
      <c r="F177" s="21">
        <v>0</v>
      </c>
      <c r="G177" s="21">
        <v>0</v>
      </c>
      <c r="H177" s="21">
        <v>1</v>
      </c>
      <c r="I177" s="18">
        <v>2.45</v>
      </c>
      <c r="J177" s="18">
        <v>17.393</v>
      </c>
      <c r="K177" s="22">
        <v>4</v>
      </c>
      <c r="L177" s="22">
        <v>0</v>
      </c>
      <c r="M177" s="22">
        <v>0</v>
      </c>
      <c r="N177" s="22">
        <v>1</v>
      </c>
      <c r="O177" s="22">
        <v>0</v>
      </c>
      <c r="P177" s="22">
        <v>24.714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399292</v>
      </c>
      <c r="B178" s="21" t="s">
        <v>277</v>
      </c>
      <c r="C178" s="21">
        <v>1368.308</v>
      </c>
      <c r="D178" s="21">
        <v>1566.961</v>
      </c>
      <c r="E178" s="21">
        <v>0</v>
      </c>
      <c r="F178" s="21">
        <v>0</v>
      </c>
      <c r="G178" s="21">
        <v>0</v>
      </c>
      <c r="H178" s="21">
        <v>1</v>
      </c>
      <c r="I178" s="18">
        <v>2.431</v>
      </c>
      <c r="J178" s="18">
        <v>14.8</v>
      </c>
      <c r="K178" s="22">
        <v>4</v>
      </c>
      <c r="L178" s="22">
        <v>0</v>
      </c>
      <c r="M178" s="22">
        <v>-1</v>
      </c>
      <c r="N178" s="22">
        <v>1</v>
      </c>
      <c r="O178" s="22">
        <v>0</v>
      </c>
      <c r="P178" s="22">
        <v>-1.835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399297</v>
      </c>
      <c r="B179" s="21" t="s">
        <v>278</v>
      </c>
      <c r="C179" s="21">
        <v>5777.312</v>
      </c>
      <c r="D179" s="21">
        <v>6447.201</v>
      </c>
      <c r="E179" s="21">
        <v>0</v>
      </c>
      <c r="F179" s="21">
        <v>0</v>
      </c>
      <c r="G179" s="21">
        <v>0</v>
      </c>
      <c r="H179" s="21">
        <v>1</v>
      </c>
      <c r="I179" s="18">
        <v>1.148</v>
      </c>
      <c r="J179" s="18">
        <v>11.419</v>
      </c>
      <c r="K179" s="22">
        <v>4</v>
      </c>
      <c r="L179" s="22">
        <v>0</v>
      </c>
      <c r="M179" s="22">
        <v>0</v>
      </c>
      <c r="N179" s="22">
        <v>1</v>
      </c>
      <c r="O179" s="22">
        <v>0</v>
      </c>
      <c r="P179" s="22">
        <v>-1.376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399298</v>
      </c>
      <c r="B180" s="21" t="s">
        <v>279</v>
      </c>
      <c r="C180" s="21">
        <v>213.064</v>
      </c>
      <c r="D180" s="21">
        <v>214.155</v>
      </c>
      <c r="E180" s="21">
        <v>0</v>
      </c>
      <c r="F180" s="21">
        <v>0</v>
      </c>
      <c r="G180" s="21">
        <v>0</v>
      </c>
      <c r="H180" s="21">
        <v>1</v>
      </c>
      <c r="I180" s="18">
        <v>0.313</v>
      </c>
      <c r="J180" s="18">
        <v>0.821</v>
      </c>
      <c r="K180" s="22">
        <v>4</v>
      </c>
      <c r="L180" s="22">
        <v>0</v>
      </c>
      <c r="M180" s="22">
        <v>0</v>
      </c>
      <c r="N180" s="22">
        <v>0</v>
      </c>
      <c r="O180" s="22">
        <v>0</v>
      </c>
      <c r="P180" s="22">
        <v>2.281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399299</v>
      </c>
      <c r="B181" s="21" t="s">
        <v>280</v>
      </c>
      <c r="C181" s="21">
        <v>245.099</v>
      </c>
      <c r="D181" s="21">
        <v>246.617</v>
      </c>
      <c r="E181" s="21">
        <v>0</v>
      </c>
      <c r="F181" s="21">
        <v>0</v>
      </c>
      <c r="G181" s="21">
        <v>0</v>
      </c>
      <c r="H181" s="21">
        <v>1</v>
      </c>
      <c r="I181" s="18">
        <v>0.326</v>
      </c>
      <c r="J181" s="18">
        <v>0.94</v>
      </c>
      <c r="K181" s="22">
        <v>3</v>
      </c>
      <c r="L181" s="22">
        <v>0</v>
      </c>
      <c r="M181" s="22">
        <v>0</v>
      </c>
      <c r="N181" s="22">
        <v>0</v>
      </c>
      <c r="O181" s="22">
        <v>0</v>
      </c>
      <c r="P181" s="22">
        <v>4.271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399301</v>
      </c>
      <c r="B182" s="21" t="s">
        <v>281</v>
      </c>
      <c r="C182" s="21">
        <v>216.908</v>
      </c>
      <c r="D182" s="21">
        <v>218.019</v>
      </c>
      <c r="E182" s="21">
        <v>0</v>
      </c>
      <c r="F182" s="21">
        <v>0</v>
      </c>
      <c r="G182" s="21">
        <v>0</v>
      </c>
      <c r="H182" s="21">
        <v>1</v>
      </c>
      <c r="I182" s="18">
        <v>0.314</v>
      </c>
      <c r="J182" s="18">
        <v>0.822</v>
      </c>
      <c r="K182" s="22">
        <v>3</v>
      </c>
      <c r="L182" s="22">
        <v>0</v>
      </c>
      <c r="M182" s="22">
        <v>0</v>
      </c>
      <c r="N182" s="22">
        <v>0</v>
      </c>
      <c r="O182" s="22">
        <v>0</v>
      </c>
      <c r="P182" s="22">
        <v>0.542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399302</v>
      </c>
      <c r="B183" s="21" t="s">
        <v>282</v>
      </c>
      <c r="C183" s="21">
        <v>220.155</v>
      </c>
      <c r="D183" s="21">
        <v>221.09</v>
      </c>
      <c r="E183" s="21">
        <v>0</v>
      </c>
      <c r="F183" s="21">
        <v>0</v>
      </c>
      <c r="G183" s="21">
        <v>0</v>
      </c>
      <c r="H183" s="21">
        <v>1</v>
      </c>
      <c r="I183" s="18">
        <v>0.136</v>
      </c>
      <c r="J183" s="18">
        <v>0.558</v>
      </c>
      <c r="K183" s="22">
        <v>2</v>
      </c>
      <c r="L183" s="22">
        <v>0</v>
      </c>
      <c r="M183" s="22">
        <v>0</v>
      </c>
      <c r="N183" s="22">
        <v>1</v>
      </c>
      <c r="O183" s="22">
        <v>0</v>
      </c>
      <c r="P183" s="22">
        <v>6.906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399303</v>
      </c>
      <c r="B184" s="21" t="s">
        <v>283</v>
      </c>
      <c r="C184" s="21">
        <v>9166.137</v>
      </c>
      <c r="D184" s="21">
        <v>10535.919</v>
      </c>
      <c r="E184" s="21">
        <v>0</v>
      </c>
      <c r="F184" s="21">
        <v>0</v>
      </c>
      <c r="G184" s="21">
        <v>0</v>
      </c>
      <c r="H184" s="21">
        <v>1</v>
      </c>
      <c r="I184" s="18">
        <v>3.95</v>
      </c>
      <c r="J184" s="18">
        <v>16.438</v>
      </c>
      <c r="K184" s="22">
        <v>4</v>
      </c>
      <c r="L184" s="22">
        <v>0</v>
      </c>
      <c r="M184" s="22">
        <v>-1</v>
      </c>
      <c r="N184" s="22">
        <v>1</v>
      </c>
      <c r="O184" s="22">
        <v>0</v>
      </c>
      <c r="P184" s="22">
        <v>0.397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399307</v>
      </c>
      <c r="B185" s="21" t="s">
        <v>284</v>
      </c>
      <c r="C185" s="21">
        <v>342.781</v>
      </c>
      <c r="D185" s="21">
        <v>373.949</v>
      </c>
      <c r="E185" s="21">
        <v>0</v>
      </c>
      <c r="F185" s="21">
        <v>0</v>
      </c>
      <c r="G185" s="21">
        <v>0</v>
      </c>
      <c r="H185" s="21">
        <v>1</v>
      </c>
      <c r="I185" s="18">
        <v>3.745</v>
      </c>
      <c r="J185" s="18">
        <v>11.768</v>
      </c>
      <c r="K185" s="22">
        <v>4</v>
      </c>
      <c r="L185" s="22">
        <v>0</v>
      </c>
      <c r="M185" s="22">
        <v>0</v>
      </c>
      <c r="N185" s="22">
        <v>1</v>
      </c>
      <c r="O185" s="22">
        <v>0</v>
      </c>
      <c r="P185" s="22">
        <v>3.037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399311</v>
      </c>
      <c r="B186" s="21" t="s">
        <v>285</v>
      </c>
      <c r="C186" s="21">
        <v>4668.227</v>
      </c>
      <c r="D186" s="21">
        <v>5156.026</v>
      </c>
      <c r="E186" s="21">
        <v>0</v>
      </c>
      <c r="F186" s="21">
        <v>0</v>
      </c>
      <c r="G186" s="21">
        <v>0</v>
      </c>
      <c r="H186" s="21">
        <v>1</v>
      </c>
      <c r="I186" s="18">
        <v>1.067</v>
      </c>
      <c r="J186" s="18">
        <v>10.427</v>
      </c>
      <c r="K186" s="22">
        <v>4</v>
      </c>
      <c r="L186" s="22">
        <v>0</v>
      </c>
      <c r="M186" s="22">
        <v>0</v>
      </c>
      <c r="N186" s="22">
        <v>0</v>
      </c>
      <c r="O186" s="22">
        <v>0</v>
      </c>
      <c r="P186" s="22">
        <v>-15.029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399315</v>
      </c>
      <c r="B187" s="21" t="s">
        <v>286</v>
      </c>
      <c r="C187" s="21">
        <v>4345.771</v>
      </c>
      <c r="D187" s="21">
        <v>5051.698</v>
      </c>
      <c r="E187" s="21">
        <v>0</v>
      </c>
      <c r="F187" s="21">
        <v>0</v>
      </c>
      <c r="G187" s="21">
        <v>0</v>
      </c>
      <c r="H187" s="21">
        <v>1</v>
      </c>
      <c r="I187" s="18">
        <v>4.343</v>
      </c>
      <c r="J187" s="18">
        <v>17.71</v>
      </c>
      <c r="K187" s="22">
        <v>4</v>
      </c>
      <c r="L187" s="22">
        <v>0</v>
      </c>
      <c r="M187" s="22">
        <v>0</v>
      </c>
      <c r="N187" s="22">
        <v>0</v>
      </c>
      <c r="O187" s="22">
        <v>0</v>
      </c>
      <c r="P187" s="22">
        <v>18.88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399316</v>
      </c>
      <c r="B188" s="21" t="s">
        <v>287</v>
      </c>
      <c r="C188" s="21">
        <v>5530.582</v>
      </c>
      <c r="D188" s="21">
        <v>6422.637</v>
      </c>
      <c r="E188" s="21">
        <v>0</v>
      </c>
      <c r="F188" s="21">
        <v>0</v>
      </c>
      <c r="G188" s="21">
        <v>0</v>
      </c>
      <c r="H188" s="21">
        <v>1</v>
      </c>
      <c r="I188" s="18">
        <v>4.28</v>
      </c>
      <c r="J188" s="18">
        <v>17.575</v>
      </c>
      <c r="K188" s="22">
        <v>4</v>
      </c>
      <c r="L188" s="22">
        <v>0</v>
      </c>
      <c r="M188" s="22">
        <v>0</v>
      </c>
      <c r="N188" s="22">
        <v>1</v>
      </c>
      <c r="O188" s="22">
        <v>0</v>
      </c>
      <c r="P188" s="22">
        <v>10.515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399317</v>
      </c>
      <c r="B189" s="21" t="s">
        <v>288</v>
      </c>
      <c r="C189" s="21">
        <v>6416.26</v>
      </c>
      <c r="D189" s="21">
        <v>7127.142</v>
      </c>
      <c r="E189" s="21">
        <v>0</v>
      </c>
      <c r="F189" s="21">
        <v>0</v>
      </c>
      <c r="G189" s="21">
        <v>0</v>
      </c>
      <c r="H189" s="21">
        <v>1</v>
      </c>
      <c r="I189" s="18">
        <v>2.391</v>
      </c>
      <c r="J189" s="18">
        <v>12.127</v>
      </c>
      <c r="K189" s="22">
        <v>4</v>
      </c>
      <c r="L189" s="22">
        <v>0</v>
      </c>
      <c r="M189" s="22">
        <v>-1</v>
      </c>
      <c r="N189" s="22">
        <v>1</v>
      </c>
      <c r="O189" s="22">
        <v>0</v>
      </c>
      <c r="P189" s="22">
        <v>1.994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399319</v>
      </c>
      <c r="B190" s="21" t="s">
        <v>289</v>
      </c>
      <c r="C190" s="21">
        <v>2892.226</v>
      </c>
      <c r="D190" s="21">
        <v>3617.256</v>
      </c>
      <c r="E190" s="21">
        <v>0</v>
      </c>
      <c r="F190" s="21">
        <v>0</v>
      </c>
      <c r="G190" s="21">
        <v>0</v>
      </c>
      <c r="H190" s="21">
        <v>1</v>
      </c>
      <c r="I190" s="18">
        <v>5.479</v>
      </c>
      <c r="J190" s="18">
        <v>24.425</v>
      </c>
      <c r="K190" s="22">
        <v>4</v>
      </c>
      <c r="L190" s="22">
        <v>1</v>
      </c>
      <c r="M190" s="22">
        <v>0</v>
      </c>
      <c r="N190" s="22">
        <v>0</v>
      </c>
      <c r="O190" s="22">
        <v>0</v>
      </c>
      <c r="P190" s="22">
        <v>18.46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399324</v>
      </c>
      <c r="B191" s="21" t="s">
        <v>290</v>
      </c>
      <c r="C191" s="21">
        <v>8895.078</v>
      </c>
      <c r="D191" s="21">
        <v>9521.114</v>
      </c>
      <c r="E191" s="21">
        <v>0</v>
      </c>
      <c r="F191" s="21">
        <v>0</v>
      </c>
      <c r="G191" s="21">
        <v>0</v>
      </c>
      <c r="H191" s="21">
        <v>1</v>
      </c>
      <c r="I191" s="18">
        <v>1.411</v>
      </c>
      <c r="J191" s="18">
        <v>7.893</v>
      </c>
      <c r="K191" s="22">
        <v>4</v>
      </c>
      <c r="L191" s="22">
        <v>0</v>
      </c>
      <c r="M191" s="22">
        <v>-1</v>
      </c>
      <c r="N191" s="22">
        <v>1</v>
      </c>
      <c r="O191" s="22">
        <v>0</v>
      </c>
      <c r="P191" s="22">
        <v>0.624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399335</v>
      </c>
      <c r="B192" s="21" t="s">
        <v>291</v>
      </c>
      <c r="C192" s="21">
        <v>4029.584</v>
      </c>
      <c r="D192" s="21">
        <v>4592.348</v>
      </c>
      <c r="E192" s="21">
        <v>0</v>
      </c>
      <c r="F192" s="21">
        <v>0</v>
      </c>
      <c r="G192" s="21">
        <v>0</v>
      </c>
      <c r="H192" s="21">
        <v>1</v>
      </c>
      <c r="I192" s="18">
        <v>1.165</v>
      </c>
      <c r="J192" s="18">
        <v>13.277</v>
      </c>
      <c r="K192" s="22">
        <v>4</v>
      </c>
      <c r="L192" s="22">
        <v>0</v>
      </c>
      <c r="M192" s="22">
        <v>0</v>
      </c>
      <c r="N192" s="22">
        <v>0</v>
      </c>
      <c r="O192" s="22">
        <v>0</v>
      </c>
      <c r="P192" s="22">
        <v>13.105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399348</v>
      </c>
      <c r="B193" s="21" t="s">
        <v>292</v>
      </c>
      <c r="C193" s="21">
        <v>6219.352</v>
      </c>
      <c r="D193" s="21">
        <v>6755.1</v>
      </c>
      <c r="E193" s="21">
        <v>0</v>
      </c>
      <c r="F193" s="21">
        <v>0</v>
      </c>
      <c r="G193" s="21">
        <v>0</v>
      </c>
      <c r="H193" s="21">
        <v>1</v>
      </c>
      <c r="I193" s="18">
        <v>1.623</v>
      </c>
      <c r="J193" s="18">
        <v>9.425</v>
      </c>
      <c r="K193" s="22">
        <v>1</v>
      </c>
      <c r="L193" s="22">
        <v>0</v>
      </c>
      <c r="M193" s="22">
        <v>0</v>
      </c>
      <c r="N193" s="22">
        <v>0</v>
      </c>
      <c r="O193" s="22">
        <v>0</v>
      </c>
      <c r="P193" s="22">
        <v>-1.594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399366</v>
      </c>
      <c r="B194" s="21" t="s">
        <v>293</v>
      </c>
      <c r="C194" s="21">
        <v>2284.453</v>
      </c>
      <c r="D194" s="21">
        <v>2972.841</v>
      </c>
      <c r="E194" s="21">
        <v>0</v>
      </c>
      <c r="F194" s="21">
        <v>0</v>
      </c>
      <c r="G194" s="21">
        <v>0</v>
      </c>
      <c r="H194" s="21">
        <v>1</v>
      </c>
      <c r="I194" s="18">
        <v>4.699</v>
      </c>
      <c r="J194" s="18">
        <v>26.767</v>
      </c>
      <c r="K194" s="22">
        <v>3</v>
      </c>
      <c r="L194" s="22">
        <v>0</v>
      </c>
      <c r="M194" s="22">
        <v>0</v>
      </c>
      <c r="N194" s="22">
        <v>0</v>
      </c>
      <c r="O194" s="22">
        <v>0</v>
      </c>
      <c r="P194" s="22">
        <v>38.516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399370</v>
      </c>
      <c r="B195" s="21" t="s">
        <v>294</v>
      </c>
      <c r="C195" s="21">
        <v>4669.453</v>
      </c>
      <c r="D195" s="21">
        <v>5304.017</v>
      </c>
      <c r="E195" s="21">
        <v>0</v>
      </c>
      <c r="F195" s="21">
        <v>0</v>
      </c>
      <c r="G195" s="21">
        <v>0</v>
      </c>
      <c r="H195" s="21">
        <v>1</v>
      </c>
      <c r="I195" s="18">
        <v>1.163</v>
      </c>
      <c r="J195" s="18">
        <v>12.988</v>
      </c>
      <c r="K195" s="22">
        <v>4</v>
      </c>
      <c r="L195" s="22">
        <v>0</v>
      </c>
      <c r="M195" s="22">
        <v>-1</v>
      </c>
      <c r="N195" s="22">
        <v>1</v>
      </c>
      <c r="O195" s="22">
        <v>0</v>
      </c>
      <c r="P195" s="22">
        <v>2.067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399371</v>
      </c>
      <c r="B196" s="21" t="s">
        <v>295</v>
      </c>
      <c r="C196" s="21">
        <v>6874.603</v>
      </c>
      <c r="D196" s="21">
        <v>7404.364</v>
      </c>
      <c r="E196" s="21">
        <v>0</v>
      </c>
      <c r="F196" s="21">
        <v>0</v>
      </c>
      <c r="G196" s="21">
        <v>0</v>
      </c>
      <c r="H196" s="21">
        <v>1</v>
      </c>
      <c r="I196" s="18">
        <v>0.247</v>
      </c>
      <c r="J196" s="18">
        <v>7.384</v>
      </c>
      <c r="K196" s="22">
        <v>4</v>
      </c>
      <c r="L196" s="22">
        <v>0</v>
      </c>
      <c r="M196" s="22">
        <v>-1</v>
      </c>
      <c r="N196" s="22">
        <v>1</v>
      </c>
      <c r="O196" s="22">
        <v>0</v>
      </c>
      <c r="P196" s="22">
        <v>0.643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399374</v>
      </c>
      <c r="B197" s="21" t="s">
        <v>296</v>
      </c>
      <c r="C197" s="21">
        <v>4115.224</v>
      </c>
      <c r="D197" s="21">
        <v>4871.758</v>
      </c>
      <c r="E197" s="21">
        <v>0</v>
      </c>
      <c r="F197" s="21">
        <v>0</v>
      </c>
      <c r="G197" s="21">
        <v>0</v>
      </c>
      <c r="H197" s="21">
        <v>1</v>
      </c>
      <c r="I197" s="18">
        <v>6.824</v>
      </c>
      <c r="J197" s="18">
        <v>21.293</v>
      </c>
      <c r="K197" s="22">
        <v>4</v>
      </c>
      <c r="L197" s="22">
        <v>0</v>
      </c>
      <c r="M197" s="22">
        <v>-1</v>
      </c>
      <c r="N197" s="22">
        <v>1</v>
      </c>
      <c r="O197" s="22">
        <v>0</v>
      </c>
      <c r="P197" s="22">
        <v>4.979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399375</v>
      </c>
      <c r="B198" s="21" t="s">
        <v>297</v>
      </c>
      <c r="C198" s="21">
        <v>5473.221</v>
      </c>
      <c r="D198" s="21">
        <v>6267.673</v>
      </c>
      <c r="E198" s="21">
        <v>0</v>
      </c>
      <c r="F198" s="21">
        <v>0</v>
      </c>
      <c r="G198" s="21">
        <v>0</v>
      </c>
      <c r="H198" s="21">
        <v>1</v>
      </c>
      <c r="I198" s="18">
        <v>5.824</v>
      </c>
      <c r="J198" s="18">
        <v>17.762</v>
      </c>
      <c r="K198" s="22">
        <v>2</v>
      </c>
      <c r="L198" s="22">
        <v>0</v>
      </c>
      <c r="M198" s="22">
        <v>0</v>
      </c>
      <c r="N198" s="22">
        <v>0</v>
      </c>
      <c r="O198" s="22">
        <v>0</v>
      </c>
      <c r="P198" s="22">
        <v>2.143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399376</v>
      </c>
      <c r="B199" s="21" t="s">
        <v>298</v>
      </c>
      <c r="C199" s="21">
        <v>5706.188</v>
      </c>
      <c r="D199" s="21">
        <v>6789.185</v>
      </c>
      <c r="E199" s="21">
        <v>0</v>
      </c>
      <c r="F199" s="21">
        <v>0</v>
      </c>
      <c r="G199" s="21">
        <v>0</v>
      </c>
      <c r="H199" s="21">
        <v>1</v>
      </c>
      <c r="I199" s="18">
        <v>4.786</v>
      </c>
      <c r="J199" s="18">
        <v>19.974</v>
      </c>
      <c r="K199" s="22">
        <v>3</v>
      </c>
      <c r="L199" s="22">
        <v>0</v>
      </c>
      <c r="M199" s="22">
        <v>0</v>
      </c>
      <c r="N199" s="22">
        <v>0</v>
      </c>
      <c r="O199" s="22">
        <v>0</v>
      </c>
      <c r="P199" s="22">
        <v>-0.79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399377</v>
      </c>
      <c r="B200" s="21" t="s">
        <v>299</v>
      </c>
      <c r="C200" s="21">
        <v>7341.308</v>
      </c>
      <c r="D200" s="21">
        <v>8146.801</v>
      </c>
      <c r="E200" s="21">
        <v>0</v>
      </c>
      <c r="F200" s="21">
        <v>0</v>
      </c>
      <c r="G200" s="21">
        <v>0</v>
      </c>
      <c r="H200" s="21">
        <v>1</v>
      </c>
      <c r="I200" s="18">
        <v>1.844</v>
      </c>
      <c r="J200" s="18">
        <v>11.549</v>
      </c>
      <c r="K200" s="22">
        <v>1</v>
      </c>
      <c r="L200" s="22">
        <v>1</v>
      </c>
      <c r="M200" s="22">
        <v>0</v>
      </c>
      <c r="N200" s="22">
        <v>1</v>
      </c>
      <c r="O200" s="22">
        <v>0</v>
      </c>
      <c r="P200" s="22">
        <v>-0.678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399381</v>
      </c>
      <c r="B201" s="21" t="s">
        <v>300</v>
      </c>
      <c r="C201" s="21">
        <v>2869.153</v>
      </c>
      <c r="D201" s="21">
        <v>3240.441</v>
      </c>
      <c r="E201" s="21">
        <v>0</v>
      </c>
      <c r="F201" s="21">
        <v>0</v>
      </c>
      <c r="G201" s="21">
        <v>0</v>
      </c>
      <c r="H201" s="21">
        <v>1</v>
      </c>
      <c r="I201" s="18">
        <v>6.774</v>
      </c>
      <c r="J201" s="18">
        <v>17.455</v>
      </c>
      <c r="K201" s="22">
        <v>3</v>
      </c>
      <c r="L201" s="22">
        <v>0</v>
      </c>
      <c r="M201" s="22">
        <v>0</v>
      </c>
      <c r="N201" s="22">
        <v>0</v>
      </c>
      <c r="O201" s="22">
        <v>0</v>
      </c>
      <c r="P201" s="22">
        <v>-3.333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399382</v>
      </c>
      <c r="B202" s="21" t="s">
        <v>301</v>
      </c>
      <c r="C202" s="21">
        <v>3210.21</v>
      </c>
      <c r="D202" s="21">
        <v>4106.262</v>
      </c>
      <c r="E202" s="21">
        <v>0</v>
      </c>
      <c r="F202" s="21">
        <v>0</v>
      </c>
      <c r="G202" s="21">
        <v>0</v>
      </c>
      <c r="H202" s="21">
        <v>1</v>
      </c>
      <c r="I202" s="18">
        <v>7.537</v>
      </c>
      <c r="J202" s="18">
        <v>27.714</v>
      </c>
      <c r="K202" s="22">
        <v>4</v>
      </c>
      <c r="L202" s="22">
        <v>0</v>
      </c>
      <c r="M202" s="22">
        <v>-1</v>
      </c>
      <c r="N202" s="22">
        <v>1</v>
      </c>
      <c r="O202" s="22">
        <v>0</v>
      </c>
      <c r="P202" s="22">
        <v>1.097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399383</v>
      </c>
      <c r="B203" s="21" t="s">
        <v>302</v>
      </c>
      <c r="C203" s="21">
        <v>2798.847</v>
      </c>
      <c r="D203" s="21">
        <v>3147.313</v>
      </c>
      <c r="E203" s="21">
        <v>0</v>
      </c>
      <c r="F203" s="21">
        <v>0</v>
      </c>
      <c r="G203" s="21">
        <v>0</v>
      </c>
      <c r="H203" s="21">
        <v>1</v>
      </c>
      <c r="I203" s="18">
        <v>2.334</v>
      </c>
      <c r="J203" s="18">
        <v>13.148</v>
      </c>
      <c r="K203" s="22">
        <v>4</v>
      </c>
      <c r="L203" s="22">
        <v>0</v>
      </c>
      <c r="M203" s="22">
        <v>0</v>
      </c>
      <c r="N203" s="22">
        <v>0</v>
      </c>
      <c r="O203" s="22">
        <v>0</v>
      </c>
      <c r="P203" s="22">
        <v>3.692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399389</v>
      </c>
      <c r="B204" s="21" t="s">
        <v>303</v>
      </c>
      <c r="C204" s="21">
        <v>6608.241</v>
      </c>
      <c r="D204" s="21">
        <v>8588.983</v>
      </c>
      <c r="E204" s="21">
        <v>0</v>
      </c>
      <c r="F204" s="21">
        <v>0</v>
      </c>
      <c r="G204" s="21">
        <v>0</v>
      </c>
      <c r="H204" s="21">
        <v>1</v>
      </c>
      <c r="I204" s="18">
        <v>3.58</v>
      </c>
      <c r="J204" s="18">
        <v>25.816</v>
      </c>
      <c r="K204" s="22">
        <v>4</v>
      </c>
      <c r="L204" s="22">
        <v>0</v>
      </c>
      <c r="M204" s="22">
        <v>-1</v>
      </c>
      <c r="N204" s="22">
        <v>1</v>
      </c>
      <c r="O204" s="22">
        <v>0</v>
      </c>
      <c r="P204" s="22">
        <v>1.366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399391</v>
      </c>
      <c r="B205" s="21" t="s">
        <v>304</v>
      </c>
      <c r="C205" s="21">
        <v>3278.688</v>
      </c>
      <c r="D205" s="21">
        <v>3484.606</v>
      </c>
      <c r="E205" s="21">
        <v>0</v>
      </c>
      <c r="F205" s="21">
        <v>0</v>
      </c>
      <c r="G205" s="21">
        <v>0</v>
      </c>
      <c r="H205" s="21">
        <v>1</v>
      </c>
      <c r="I205" s="18">
        <v>0.238</v>
      </c>
      <c r="J205" s="18">
        <v>6.133</v>
      </c>
      <c r="K205" s="22">
        <v>4</v>
      </c>
      <c r="L205" s="22">
        <v>0</v>
      </c>
      <c r="M205" s="22">
        <v>-1</v>
      </c>
      <c r="N205" s="22">
        <v>1</v>
      </c>
      <c r="O205" s="22">
        <v>0</v>
      </c>
      <c r="P205" s="22">
        <v>4.379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399395</v>
      </c>
      <c r="B206" s="21" t="s">
        <v>305</v>
      </c>
      <c r="C206" s="21">
        <v>7883.307</v>
      </c>
      <c r="D206" s="21">
        <v>10810.582</v>
      </c>
      <c r="E206" s="21">
        <v>0</v>
      </c>
      <c r="F206" s="21">
        <v>0</v>
      </c>
      <c r="G206" s="21">
        <v>0</v>
      </c>
      <c r="H206" s="21">
        <v>1</v>
      </c>
      <c r="I206" s="18">
        <v>6.263</v>
      </c>
      <c r="J206" s="18">
        <v>31.645</v>
      </c>
      <c r="K206" s="22">
        <v>4</v>
      </c>
      <c r="L206" s="22">
        <v>0</v>
      </c>
      <c r="M206" s="22">
        <v>-1</v>
      </c>
      <c r="N206" s="22">
        <v>1</v>
      </c>
      <c r="O206" s="22">
        <v>0</v>
      </c>
      <c r="P206" s="22">
        <v>3.59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399397</v>
      </c>
      <c r="B207" s="21" t="s">
        <v>306</v>
      </c>
      <c r="C207" s="21">
        <v>2180</v>
      </c>
      <c r="D207" s="21">
        <v>2623.756</v>
      </c>
      <c r="E207" s="21">
        <v>0</v>
      </c>
      <c r="F207" s="21">
        <v>0</v>
      </c>
      <c r="G207" s="21">
        <v>0</v>
      </c>
      <c r="H207" s="21">
        <v>1</v>
      </c>
      <c r="I207" s="18">
        <v>3.393</v>
      </c>
      <c r="J207" s="18">
        <v>19.732</v>
      </c>
      <c r="K207" s="22">
        <v>4</v>
      </c>
      <c r="L207" s="22">
        <v>0</v>
      </c>
      <c r="M207" s="22">
        <v>-1</v>
      </c>
      <c r="N207" s="22">
        <v>1</v>
      </c>
      <c r="O207" s="22">
        <v>0</v>
      </c>
      <c r="P207" s="22">
        <v>7.934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399398</v>
      </c>
      <c r="B208" s="21" t="s">
        <v>307</v>
      </c>
      <c r="C208" s="21">
        <v>10496.8</v>
      </c>
      <c r="D208" s="21">
        <v>11237.293</v>
      </c>
      <c r="E208" s="21">
        <v>0</v>
      </c>
      <c r="F208" s="21">
        <v>0</v>
      </c>
      <c r="G208" s="21">
        <v>0</v>
      </c>
      <c r="H208" s="21">
        <v>1</v>
      </c>
      <c r="I208" s="18">
        <v>1.537</v>
      </c>
      <c r="J208" s="18">
        <v>8.025</v>
      </c>
      <c r="K208" s="22">
        <v>4</v>
      </c>
      <c r="L208" s="22">
        <v>0</v>
      </c>
      <c r="M208" s="22">
        <v>0</v>
      </c>
      <c r="N208" s="22">
        <v>0</v>
      </c>
      <c r="O208" s="22">
        <v>0</v>
      </c>
      <c r="P208" s="22">
        <v>14.949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399401</v>
      </c>
      <c r="B209" s="21" t="s">
        <v>308</v>
      </c>
      <c r="C209" s="21">
        <v>4409.404</v>
      </c>
      <c r="D209" s="21">
        <v>5119.638</v>
      </c>
      <c r="E209" s="21">
        <v>0</v>
      </c>
      <c r="F209" s="21">
        <v>0</v>
      </c>
      <c r="G209" s="21">
        <v>0</v>
      </c>
      <c r="H209" s="21">
        <v>1</v>
      </c>
      <c r="I209" s="18">
        <v>4.363</v>
      </c>
      <c r="J209" s="18">
        <v>17.63</v>
      </c>
      <c r="K209" s="22">
        <v>4</v>
      </c>
      <c r="L209" s="22">
        <v>0</v>
      </c>
      <c r="M209" s="22">
        <v>-1</v>
      </c>
      <c r="N209" s="22">
        <v>1</v>
      </c>
      <c r="O209" s="22">
        <v>0</v>
      </c>
      <c r="P209" s="22">
        <v>4.364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399404</v>
      </c>
      <c r="B210" s="21" t="s">
        <v>309</v>
      </c>
      <c r="C210" s="21">
        <v>6073.034</v>
      </c>
      <c r="D210" s="21">
        <v>6681.427</v>
      </c>
      <c r="E210" s="21">
        <v>0</v>
      </c>
      <c r="F210" s="21">
        <v>0</v>
      </c>
      <c r="G210" s="21">
        <v>0</v>
      </c>
      <c r="H210" s="21">
        <v>1</v>
      </c>
      <c r="I210" s="18">
        <v>1.799</v>
      </c>
      <c r="J210" s="18">
        <v>10.741</v>
      </c>
      <c r="K210" s="22">
        <v>4</v>
      </c>
      <c r="L210" s="22">
        <v>0</v>
      </c>
      <c r="M210" s="22">
        <v>-1</v>
      </c>
      <c r="N210" s="22">
        <v>1</v>
      </c>
      <c r="O210" s="22">
        <v>0</v>
      </c>
      <c r="P210" s="22">
        <v>11.082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399406</v>
      </c>
      <c r="B211" s="21" t="s">
        <v>310</v>
      </c>
      <c r="C211" s="21">
        <v>13053.053</v>
      </c>
      <c r="D211" s="21">
        <v>14240.905</v>
      </c>
      <c r="E211" s="21">
        <v>0</v>
      </c>
      <c r="F211" s="21">
        <v>0</v>
      </c>
      <c r="G211" s="21">
        <v>0</v>
      </c>
      <c r="H211" s="21">
        <v>1</v>
      </c>
      <c r="I211" s="18">
        <v>1.506</v>
      </c>
      <c r="J211" s="18">
        <v>9.721</v>
      </c>
      <c r="K211" s="22">
        <v>4</v>
      </c>
      <c r="L211" s="22">
        <v>0</v>
      </c>
      <c r="M211" s="22">
        <v>-1</v>
      </c>
      <c r="N211" s="22">
        <v>1</v>
      </c>
      <c r="O211" s="22">
        <v>0</v>
      </c>
      <c r="P211" s="22">
        <v>3.288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399407</v>
      </c>
      <c r="B212" s="21" t="s">
        <v>311</v>
      </c>
      <c r="C212" s="21">
        <v>2821.779</v>
      </c>
      <c r="D212" s="21">
        <v>3447.189</v>
      </c>
      <c r="E212" s="21">
        <v>0</v>
      </c>
      <c r="F212" s="21">
        <v>0</v>
      </c>
      <c r="G212" s="21">
        <v>0</v>
      </c>
      <c r="H212" s="21">
        <v>1</v>
      </c>
      <c r="I212" s="18">
        <v>3.21</v>
      </c>
      <c r="J212" s="18">
        <v>20.771</v>
      </c>
      <c r="K212" s="22">
        <v>4</v>
      </c>
      <c r="L212" s="22">
        <v>1</v>
      </c>
      <c r="M212" s="22">
        <v>0</v>
      </c>
      <c r="N212" s="22">
        <v>1</v>
      </c>
      <c r="O212" s="22">
        <v>0</v>
      </c>
      <c r="P212" s="22">
        <v>8.665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399408</v>
      </c>
      <c r="B213" s="21" t="s">
        <v>312</v>
      </c>
      <c r="C213" s="21">
        <v>14774.333</v>
      </c>
      <c r="D213" s="21">
        <v>16182.486</v>
      </c>
      <c r="E213" s="21">
        <v>0</v>
      </c>
      <c r="F213" s="21">
        <v>0</v>
      </c>
      <c r="G213" s="21">
        <v>0</v>
      </c>
      <c r="H213" s="21">
        <v>1</v>
      </c>
      <c r="I213" s="18">
        <v>0.368</v>
      </c>
      <c r="J213" s="18">
        <v>9.038</v>
      </c>
      <c r="K213" s="22">
        <v>4</v>
      </c>
      <c r="L213" s="22">
        <v>0</v>
      </c>
      <c r="M213" s="22">
        <v>-1</v>
      </c>
      <c r="N213" s="22">
        <v>1</v>
      </c>
      <c r="O213" s="22">
        <v>0</v>
      </c>
      <c r="P213" s="22">
        <v>5.242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399409</v>
      </c>
      <c r="B214" s="21" t="s">
        <v>313</v>
      </c>
      <c r="C214" s="21">
        <v>5822.61</v>
      </c>
      <c r="D214" s="21">
        <v>7104.037</v>
      </c>
      <c r="E214" s="21">
        <v>0</v>
      </c>
      <c r="F214" s="21">
        <v>0</v>
      </c>
      <c r="G214" s="21">
        <v>0</v>
      </c>
      <c r="H214" s="21">
        <v>1</v>
      </c>
      <c r="I214" s="18">
        <v>4.545</v>
      </c>
      <c r="J214" s="18">
        <v>21.763</v>
      </c>
      <c r="K214" s="22">
        <v>3</v>
      </c>
      <c r="L214" s="22">
        <v>0</v>
      </c>
      <c r="M214" s="22">
        <v>-1</v>
      </c>
      <c r="N214" s="22">
        <v>1</v>
      </c>
      <c r="O214" s="22">
        <v>0</v>
      </c>
      <c r="P214" s="22">
        <v>-0.266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399410</v>
      </c>
      <c r="B215" s="21" t="s">
        <v>314</v>
      </c>
      <c r="C215" s="21">
        <v>2456.985</v>
      </c>
      <c r="D215" s="21">
        <v>3086.495</v>
      </c>
      <c r="E215" s="21">
        <v>0</v>
      </c>
      <c r="F215" s="21">
        <v>0</v>
      </c>
      <c r="G215" s="21">
        <v>0</v>
      </c>
      <c r="H215" s="21">
        <v>1</v>
      </c>
      <c r="I215" s="18">
        <v>11.719</v>
      </c>
      <c r="J215" s="18">
        <v>29.724</v>
      </c>
      <c r="K215" s="22">
        <v>2</v>
      </c>
      <c r="L215" s="22">
        <v>0</v>
      </c>
      <c r="M215" s="22">
        <v>0</v>
      </c>
      <c r="N215" s="22">
        <v>0</v>
      </c>
      <c r="O215" s="22">
        <v>0</v>
      </c>
      <c r="P215" s="22">
        <v>-69.009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399413</v>
      </c>
      <c r="B216" s="21" t="s">
        <v>315</v>
      </c>
      <c r="C216" s="21">
        <v>175.453</v>
      </c>
      <c r="D216" s="21">
        <v>190.179</v>
      </c>
      <c r="E216" s="21">
        <v>0</v>
      </c>
      <c r="F216" s="21">
        <v>0</v>
      </c>
      <c r="G216" s="21">
        <v>0</v>
      </c>
      <c r="H216" s="21">
        <v>1</v>
      </c>
      <c r="I216" s="18">
        <v>2.993</v>
      </c>
      <c r="J216" s="18">
        <v>10.504</v>
      </c>
      <c r="K216" s="22">
        <v>2</v>
      </c>
      <c r="L216" s="22">
        <v>0</v>
      </c>
      <c r="M216" s="22">
        <v>-1</v>
      </c>
      <c r="N216" s="22">
        <v>1</v>
      </c>
      <c r="O216" s="22">
        <v>0</v>
      </c>
      <c r="P216" s="22">
        <v>7.534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399415</v>
      </c>
      <c r="B217" s="21" t="s">
        <v>316</v>
      </c>
      <c r="C217" s="21">
        <v>6530.658</v>
      </c>
      <c r="D217" s="21">
        <v>7550.671</v>
      </c>
      <c r="E217" s="21">
        <v>0</v>
      </c>
      <c r="F217" s="21">
        <v>0</v>
      </c>
      <c r="G217" s="21">
        <v>0</v>
      </c>
      <c r="H217" s="21">
        <v>1</v>
      </c>
      <c r="I217" s="18">
        <v>3.124</v>
      </c>
      <c r="J217" s="18">
        <v>16.211</v>
      </c>
      <c r="K217" s="22">
        <v>3</v>
      </c>
      <c r="L217" s="22">
        <v>0</v>
      </c>
      <c r="M217" s="22">
        <v>0</v>
      </c>
      <c r="N217" s="22">
        <v>1</v>
      </c>
      <c r="O217" s="22">
        <v>0</v>
      </c>
      <c r="P217" s="22">
        <v>-9.825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399416</v>
      </c>
      <c r="B218" s="21" t="s">
        <v>317</v>
      </c>
      <c r="C218" s="21">
        <v>4472.226</v>
      </c>
      <c r="D218" s="21">
        <v>5155.565</v>
      </c>
      <c r="E218" s="21">
        <v>0</v>
      </c>
      <c r="F218" s="21">
        <v>0</v>
      </c>
      <c r="G218" s="21">
        <v>0</v>
      </c>
      <c r="H218" s="21">
        <v>1</v>
      </c>
      <c r="I218" s="18">
        <v>6.552</v>
      </c>
      <c r="J218" s="18">
        <v>18.938</v>
      </c>
      <c r="K218" s="22">
        <v>3</v>
      </c>
      <c r="L218" s="22">
        <v>0</v>
      </c>
      <c r="M218" s="22">
        <v>0</v>
      </c>
      <c r="N218" s="22">
        <v>0</v>
      </c>
      <c r="O218" s="22">
        <v>0</v>
      </c>
      <c r="P218" s="22">
        <v>7.568</v>
      </c>
      <c r="Q218" s="22">
        <v>0</v>
      </c>
      <c r="R218" s="22">
        <v>-1</v>
      </c>
      <c r="S218" s="23"/>
      <c r="T218" s="23"/>
      <c r="U218" s="23"/>
      <c r="V218" s="23"/>
      <c r="W218" s="23"/>
    </row>
    <row r="219" ht="16.5" spans="1:23">
      <c r="A219" s="21">
        <v>399427</v>
      </c>
      <c r="B219" s="21" t="s">
        <v>318</v>
      </c>
      <c r="C219" s="21">
        <v>2139.628</v>
      </c>
      <c r="D219" s="21">
        <v>2475.492</v>
      </c>
      <c r="E219" s="21">
        <v>0</v>
      </c>
      <c r="F219" s="21">
        <v>0</v>
      </c>
      <c r="G219" s="21">
        <v>0</v>
      </c>
      <c r="H219" s="21">
        <v>1</v>
      </c>
      <c r="I219" s="18">
        <v>1.685</v>
      </c>
      <c r="J219" s="18">
        <v>15.024</v>
      </c>
      <c r="K219" s="22">
        <v>3</v>
      </c>
      <c r="L219" s="22">
        <v>1</v>
      </c>
      <c r="M219" s="22">
        <v>1</v>
      </c>
      <c r="N219" s="22">
        <v>-1</v>
      </c>
      <c r="O219" s="22">
        <v>0</v>
      </c>
      <c r="P219" s="22">
        <v>-0.167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399428</v>
      </c>
      <c r="B220" s="21" t="s">
        <v>319</v>
      </c>
      <c r="C220" s="21">
        <v>3928.592</v>
      </c>
      <c r="D220" s="21">
        <v>4591.408</v>
      </c>
      <c r="E220" s="21">
        <v>0</v>
      </c>
      <c r="F220" s="21">
        <v>0</v>
      </c>
      <c r="G220" s="21">
        <v>0</v>
      </c>
      <c r="H220" s="21">
        <v>1</v>
      </c>
      <c r="I220" s="18">
        <v>5.984</v>
      </c>
      <c r="J220" s="18">
        <v>19.557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-1.191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399429</v>
      </c>
      <c r="B221" s="21" t="s">
        <v>320</v>
      </c>
      <c r="C221" s="21">
        <v>1500.668</v>
      </c>
      <c r="D221" s="21">
        <v>1830.343</v>
      </c>
      <c r="E221" s="21">
        <v>0</v>
      </c>
      <c r="F221" s="21">
        <v>0</v>
      </c>
      <c r="G221" s="21">
        <v>0</v>
      </c>
      <c r="H221" s="21">
        <v>1</v>
      </c>
      <c r="I221" s="18">
        <v>6.52</v>
      </c>
      <c r="J221" s="18">
        <v>23.357</v>
      </c>
      <c r="K221" s="22">
        <v>4</v>
      </c>
      <c r="L221" s="22">
        <v>0</v>
      </c>
      <c r="M221" s="22">
        <v>0</v>
      </c>
      <c r="N221" s="22">
        <v>0</v>
      </c>
      <c r="O221" s="22">
        <v>0</v>
      </c>
      <c r="P221" s="22">
        <v>3.438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399434</v>
      </c>
      <c r="B222" s="21" t="s">
        <v>321</v>
      </c>
      <c r="C222" s="21">
        <v>2118.585</v>
      </c>
      <c r="D222" s="21">
        <v>2751.888</v>
      </c>
      <c r="E222" s="21">
        <v>0</v>
      </c>
      <c r="F222" s="21">
        <v>0</v>
      </c>
      <c r="G222" s="21">
        <v>0</v>
      </c>
      <c r="H222" s="21">
        <v>1</v>
      </c>
      <c r="I222" s="18">
        <v>3.846</v>
      </c>
      <c r="J222" s="18">
        <v>25.975</v>
      </c>
      <c r="K222" s="22">
        <v>4</v>
      </c>
      <c r="L222" s="22">
        <v>0</v>
      </c>
      <c r="M222" s="22">
        <v>-1</v>
      </c>
      <c r="N222" s="22">
        <v>1</v>
      </c>
      <c r="O222" s="22">
        <v>0</v>
      </c>
      <c r="P222" s="22">
        <v>-3.974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399439</v>
      </c>
      <c r="B223" s="21" t="s">
        <v>322</v>
      </c>
      <c r="C223" s="21">
        <v>1744.285</v>
      </c>
      <c r="D223" s="21">
        <v>2032.368</v>
      </c>
      <c r="E223" s="21">
        <v>0</v>
      </c>
      <c r="F223" s="21">
        <v>0</v>
      </c>
      <c r="G223" s="21">
        <v>0</v>
      </c>
      <c r="H223" s="21">
        <v>1</v>
      </c>
      <c r="I223" s="18">
        <v>9.982</v>
      </c>
      <c r="J223" s="18">
        <v>22.742</v>
      </c>
      <c r="K223" s="22">
        <v>4</v>
      </c>
      <c r="L223" s="22">
        <v>0</v>
      </c>
      <c r="M223" s="22">
        <v>-1</v>
      </c>
      <c r="N223" s="22">
        <v>1</v>
      </c>
      <c r="O223" s="22">
        <v>0</v>
      </c>
      <c r="P223" s="22">
        <v>-1.833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399440</v>
      </c>
      <c r="B224" s="21" t="s">
        <v>323</v>
      </c>
      <c r="C224" s="21">
        <v>1354.815</v>
      </c>
      <c r="D224" s="21">
        <v>1560.412</v>
      </c>
      <c r="E224" s="21">
        <v>0</v>
      </c>
      <c r="F224" s="21">
        <v>0</v>
      </c>
      <c r="G224" s="21">
        <v>0</v>
      </c>
      <c r="H224" s="21">
        <v>1</v>
      </c>
      <c r="I224" s="18">
        <v>0.354</v>
      </c>
      <c r="J224" s="18">
        <v>13.483</v>
      </c>
      <c r="K224" s="22">
        <v>1</v>
      </c>
      <c r="L224" s="22">
        <v>2</v>
      </c>
      <c r="M224" s="22">
        <v>-1</v>
      </c>
      <c r="N224" s="22">
        <v>1</v>
      </c>
      <c r="O224" s="22">
        <v>0</v>
      </c>
      <c r="P224" s="22">
        <v>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399550</v>
      </c>
      <c r="B225" s="21" t="s">
        <v>324</v>
      </c>
      <c r="C225" s="21">
        <v>7803.992</v>
      </c>
      <c r="D225" s="21">
        <v>8350.251</v>
      </c>
      <c r="E225" s="21">
        <v>0</v>
      </c>
      <c r="F225" s="21">
        <v>0</v>
      </c>
      <c r="G225" s="21">
        <v>0</v>
      </c>
      <c r="H225" s="21">
        <v>1</v>
      </c>
      <c r="I225" s="18">
        <v>0.353</v>
      </c>
      <c r="J225" s="18">
        <v>6.872</v>
      </c>
      <c r="K225" s="22">
        <v>3</v>
      </c>
      <c r="L225" s="22">
        <v>0</v>
      </c>
      <c r="M225" s="22">
        <v>-1</v>
      </c>
      <c r="N225" s="22">
        <v>1</v>
      </c>
      <c r="O225" s="22">
        <v>0</v>
      </c>
      <c r="P225" s="22">
        <v>-4.201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399551</v>
      </c>
      <c r="B226" s="21" t="s">
        <v>325</v>
      </c>
      <c r="C226" s="21">
        <v>9280.292</v>
      </c>
      <c r="D226" s="21">
        <v>11372.171</v>
      </c>
      <c r="E226" s="21">
        <v>0</v>
      </c>
      <c r="F226" s="21">
        <v>0</v>
      </c>
      <c r="G226" s="21">
        <v>0</v>
      </c>
      <c r="H226" s="21">
        <v>1</v>
      </c>
      <c r="I226" s="18">
        <v>4.921</v>
      </c>
      <c r="J226" s="18">
        <v>22.411</v>
      </c>
      <c r="K226" s="22">
        <v>4</v>
      </c>
      <c r="L226" s="22">
        <v>0</v>
      </c>
      <c r="M226" s="22">
        <v>-1</v>
      </c>
      <c r="N226" s="22">
        <v>1</v>
      </c>
      <c r="O226" s="22">
        <v>0</v>
      </c>
      <c r="P226" s="22">
        <v>1.11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399554</v>
      </c>
      <c r="B227" s="21" t="s">
        <v>326</v>
      </c>
      <c r="C227" s="21">
        <v>7406.531</v>
      </c>
      <c r="D227" s="21">
        <v>7934.145</v>
      </c>
      <c r="E227" s="21">
        <v>0</v>
      </c>
      <c r="F227" s="21">
        <v>0</v>
      </c>
      <c r="G227" s="21">
        <v>0</v>
      </c>
      <c r="H227" s="21">
        <v>1</v>
      </c>
      <c r="I227" s="18">
        <v>0.858</v>
      </c>
      <c r="J227" s="18">
        <v>7.451</v>
      </c>
      <c r="K227" s="22">
        <v>4</v>
      </c>
      <c r="L227" s="22">
        <v>0</v>
      </c>
      <c r="M227" s="22">
        <v>-1</v>
      </c>
      <c r="N227" s="22">
        <v>1</v>
      </c>
      <c r="O227" s="22">
        <v>0</v>
      </c>
      <c r="P227" s="22">
        <v>0.377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399557</v>
      </c>
      <c r="B228" s="21" t="s">
        <v>327</v>
      </c>
      <c r="C228" s="21">
        <v>1828.098</v>
      </c>
      <c r="D228" s="21">
        <v>2219.398</v>
      </c>
      <c r="E228" s="21">
        <v>0</v>
      </c>
      <c r="F228" s="21">
        <v>0</v>
      </c>
      <c r="G228" s="21">
        <v>0</v>
      </c>
      <c r="H228" s="21">
        <v>1</v>
      </c>
      <c r="I228" s="18">
        <v>3.215</v>
      </c>
      <c r="J228" s="18">
        <v>20.279</v>
      </c>
      <c r="K228" s="22">
        <v>4</v>
      </c>
      <c r="L228" s="22">
        <v>1</v>
      </c>
      <c r="M228" s="22">
        <v>-1</v>
      </c>
      <c r="N228" s="22">
        <v>1</v>
      </c>
      <c r="O228" s="22">
        <v>0</v>
      </c>
      <c r="P228" s="22">
        <v>6.124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399604</v>
      </c>
      <c r="B229" s="21" t="s">
        <v>328</v>
      </c>
      <c r="C229" s="21">
        <v>1924.553</v>
      </c>
      <c r="D229" s="21">
        <v>2113.043</v>
      </c>
      <c r="E229" s="21">
        <v>0</v>
      </c>
      <c r="F229" s="21">
        <v>0</v>
      </c>
      <c r="G229" s="21">
        <v>0</v>
      </c>
      <c r="H229" s="21">
        <v>1</v>
      </c>
      <c r="I229" s="18">
        <v>2.496</v>
      </c>
      <c r="J229" s="18">
        <v>11.194</v>
      </c>
      <c r="K229" s="22">
        <v>4</v>
      </c>
      <c r="L229" s="22">
        <v>1</v>
      </c>
      <c r="M229" s="22">
        <v>0</v>
      </c>
      <c r="N229" s="22">
        <v>1</v>
      </c>
      <c r="O229" s="22">
        <v>0</v>
      </c>
      <c r="P229" s="22">
        <v>11.19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399613</v>
      </c>
      <c r="B230" s="21" t="s">
        <v>329</v>
      </c>
      <c r="C230" s="21">
        <v>3085.365</v>
      </c>
      <c r="D230" s="21">
        <v>3621.744</v>
      </c>
      <c r="E230" s="21">
        <v>0</v>
      </c>
      <c r="F230" s="21">
        <v>0</v>
      </c>
      <c r="G230" s="21">
        <v>0</v>
      </c>
      <c r="H230" s="21">
        <v>1</v>
      </c>
      <c r="I230" s="18">
        <v>5.555</v>
      </c>
      <c r="J230" s="18">
        <v>19.542</v>
      </c>
      <c r="K230" s="22">
        <v>4</v>
      </c>
      <c r="L230" s="22">
        <v>0</v>
      </c>
      <c r="M230" s="22">
        <v>-1</v>
      </c>
      <c r="N230" s="22">
        <v>1</v>
      </c>
      <c r="O230" s="22">
        <v>0</v>
      </c>
      <c r="P230" s="22">
        <v>6.843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399614</v>
      </c>
      <c r="B231" s="21" t="s">
        <v>330</v>
      </c>
      <c r="C231" s="21">
        <v>3142.205</v>
      </c>
      <c r="D231" s="21">
        <v>4021.066</v>
      </c>
      <c r="E231" s="21">
        <v>0</v>
      </c>
      <c r="F231" s="21">
        <v>0</v>
      </c>
      <c r="G231" s="21">
        <v>0</v>
      </c>
      <c r="H231" s="21">
        <v>1</v>
      </c>
      <c r="I231" s="18">
        <v>6.498</v>
      </c>
      <c r="J231" s="18">
        <v>26.934</v>
      </c>
      <c r="K231" s="22">
        <v>3</v>
      </c>
      <c r="L231" s="22">
        <v>2</v>
      </c>
      <c r="M231" s="22">
        <v>0</v>
      </c>
      <c r="N231" s="22">
        <v>1</v>
      </c>
      <c r="O231" s="22">
        <v>0</v>
      </c>
      <c r="P231" s="22">
        <v>1.866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399615</v>
      </c>
      <c r="B232" s="21" t="s">
        <v>331</v>
      </c>
      <c r="C232" s="21">
        <v>3858.077</v>
      </c>
      <c r="D232" s="21">
        <v>4428.703</v>
      </c>
      <c r="E232" s="21">
        <v>0</v>
      </c>
      <c r="F232" s="21">
        <v>0</v>
      </c>
      <c r="G232" s="21">
        <v>0</v>
      </c>
      <c r="H232" s="21">
        <v>1</v>
      </c>
      <c r="I232" s="18">
        <v>2.728</v>
      </c>
      <c r="J232" s="18">
        <v>15.261</v>
      </c>
      <c r="K232" s="22">
        <v>3</v>
      </c>
      <c r="L232" s="22">
        <v>1</v>
      </c>
      <c r="M232" s="22">
        <v>0</v>
      </c>
      <c r="N232" s="22">
        <v>0</v>
      </c>
      <c r="O232" s="22">
        <v>0</v>
      </c>
      <c r="P232" s="22">
        <v>-42.481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399621</v>
      </c>
      <c r="B233" s="21" t="s">
        <v>332</v>
      </c>
      <c r="C233" s="21">
        <v>9324.415</v>
      </c>
      <c r="D233" s="21">
        <v>13208.651</v>
      </c>
      <c r="E233" s="21">
        <v>0</v>
      </c>
      <c r="F233" s="21">
        <v>0</v>
      </c>
      <c r="G233" s="21">
        <v>0</v>
      </c>
      <c r="H233" s="21">
        <v>1</v>
      </c>
      <c r="I233" s="18">
        <v>4.035</v>
      </c>
      <c r="J233" s="18">
        <v>32.255</v>
      </c>
      <c r="K233" s="22">
        <v>2</v>
      </c>
      <c r="L233" s="22">
        <v>0</v>
      </c>
      <c r="M233" s="22">
        <v>0</v>
      </c>
      <c r="N233" s="22">
        <v>1</v>
      </c>
      <c r="O233" s="22">
        <v>0</v>
      </c>
      <c r="P233" s="22">
        <v>2.988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399623</v>
      </c>
      <c r="B234" s="21" t="s">
        <v>333</v>
      </c>
      <c r="C234" s="21">
        <v>8296.131</v>
      </c>
      <c r="D234" s="21">
        <v>9497.575</v>
      </c>
      <c r="E234" s="21">
        <v>0</v>
      </c>
      <c r="F234" s="21">
        <v>0</v>
      </c>
      <c r="G234" s="21">
        <v>0</v>
      </c>
      <c r="H234" s="21">
        <v>1</v>
      </c>
      <c r="I234" s="18">
        <v>1.054</v>
      </c>
      <c r="J234" s="18">
        <v>13.571</v>
      </c>
      <c r="K234" s="22">
        <v>4</v>
      </c>
      <c r="L234" s="22">
        <v>0</v>
      </c>
      <c r="M234" s="22">
        <v>0</v>
      </c>
      <c r="N234" s="22">
        <v>1</v>
      </c>
      <c r="O234" s="22">
        <v>0</v>
      </c>
      <c r="P234" s="22">
        <v>-8.784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399624</v>
      </c>
      <c r="B235" s="21" t="s">
        <v>334</v>
      </c>
      <c r="C235" s="21">
        <v>2347.812</v>
      </c>
      <c r="D235" s="21">
        <v>2747.028</v>
      </c>
      <c r="E235" s="21">
        <v>0</v>
      </c>
      <c r="F235" s="21">
        <v>0</v>
      </c>
      <c r="G235" s="21">
        <v>0</v>
      </c>
      <c r="H235" s="21">
        <v>1</v>
      </c>
      <c r="I235" s="18">
        <v>4.674</v>
      </c>
      <c r="J235" s="18">
        <v>18.528</v>
      </c>
      <c r="K235" s="22">
        <v>3</v>
      </c>
      <c r="L235" s="22">
        <v>0</v>
      </c>
      <c r="M235" s="22">
        <v>0</v>
      </c>
      <c r="N235" s="22">
        <v>0</v>
      </c>
      <c r="O235" s="22">
        <v>0</v>
      </c>
      <c r="P235" s="22">
        <v>17.636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399627</v>
      </c>
      <c r="B236" s="21" t="s">
        <v>335</v>
      </c>
      <c r="C236" s="21">
        <v>2377.899</v>
      </c>
      <c r="D236" s="21">
        <v>2621.821</v>
      </c>
      <c r="E236" s="21">
        <v>0</v>
      </c>
      <c r="F236" s="21">
        <v>0</v>
      </c>
      <c r="G236" s="21">
        <v>0</v>
      </c>
      <c r="H236" s="21">
        <v>1</v>
      </c>
      <c r="I236" s="18">
        <v>0.838</v>
      </c>
      <c r="J236" s="18">
        <v>10.063</v>
      </c>
      <c r="K236" s="22">
        <v>3</v>
      </c>
      <c r="L236" s="22">
        <v>1</v>
      </c>
      <c r="M236" s="22">
        <v>0</v>
      </c>
      <c r="N236" s="22">
        <v>0</v>
      </c>
      <c r="O236" s="22">
        <v>0</v>
      </c>
      <c r="P236" s="22">
        <v>14.999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399628</v>
      </c>
      <c r="B237" s="21" t="s">
        <v>336</v>
      </c>
      <c r="C237" s="21">
        <v>2187.104</v>
      </c>
      <c r="D237" s="21">
        <v>2542.84</v>
      </c>
      <c r="E237" s="21">
        <v>0</v>
      </c>
      <c r="F237" s="21">
        <v>0</v>
      </c>
      <c r="G237" s="21">
        <v>0</v>
      </c>
      <c r="H237" s="21">
        <v>1</v>
      </c>
      <c r="I237" s="18">
        <v>4.18</v>
      </c>
      <c r="J237" s="18">
        <v>17.585</v>
      </c>
      <c r="K237" s="22">
        <v>1</v>
      </c>
      <c r="L237" s="22">
        <v>0</v>
      </c>
      <c r="M237" s="22">
        <v>0</v>
      </c>
      <c r="N237" s="22">
        <v>0</v>
      </c>
      <c r="O237" s="22">
        <v>0</v>
      </c>
      <c r="P237" s="22">
        <v>-0.268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399629</v>
      </c>
      <c r="B238" s="21" t="s">
        <v>337</v>
      </c>
      <c r="C238" s="21">
        <v>2758.357</v>
      </c>
      <c r="D238" s="21">
        <v>3043.45</v>
      </c>
      <c r="E238" s="21">
        <v>0</v>
      </c>
      <c r="F238" s="21">
        <v>0</v>
      </c>
      <c r="G238" s="21">
        <v>0</v>
      </c>
      <c r="H238" s="21">
        <v>1</v>
      </c>
      <c r="I238" s="18">
        <v>2.033</v>
      </c>
      <c r="J238" s="18">
        <v>11.21</v>
      </c>
      <c r="K238" s="22">
        <v>4</v>
      </c>
      <c r="L238" s="22">
        <v>1</v>
      </c>
      <c r="M238" s="22">
        <v>0</v>
      </c>
      <c r="N238" s="22">
        <v>1</v>
      </c>
      <c r="O238" s="22">
        <v>0</v>
      </c>
      <c r="P238" s="22">
        <v>7.708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399631</v>
      </c>
      <c r="B239" s="21" t="s">
        <v>338</v>
      </c>
      <c r="C239" s="21">
        <v>2161.023</v>
      </c>
      <c r="D239" s="21">
        <v>2336.132</v>
      </c>
      <c r="E239" s="21">
        <v>0</v>
      </c>
      <c r="F239" s="21">
        <v>0</v>
      </c>
      <c r="G239" s="21">
        <v>0</v>
      </c>
      <c r="H239" s="21">
        <v>1</v>
      </c>
      <c r="I239" s="18">
        <v>1.465</v>
      </c>
      <c r="J239" s="18">
        <v>8.851</v>
      </c>
      <c r="K239" s="22">
        <v>2</v>
      </c>
      <c r="L239" s="22">
        <v>0</v>
      </c>
      <c r="M239" s="22">
        <v>0</v>
      </c>
      <c r="N239" s="22">
        <v>0</v>
      </c>
      <c r="O239" s="22">
        <v>0</v>
      </c>
      <c r="P239" s="22">
        <v>-15.443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399633</v>
      </c>
      <c r="B240" s="21" t="s">
        <v>339</v>
      </c>
      <c r="C240" s="21">
        <v>5715.989</v>
      </c>
      <c r="D240" s="21">
        <v>6585.454</v>
      </c>
      <c r="E240" s="21">
        <v>0</v>
      </c>
      <c r="F240" s="21">
        <v>0</v>
      </c>
      <c r="G240" s="21">
        <v>0</v>
      </c>
      <c r="H240" s="21">
        <v>1</v>
      </c>
      <c r="I240" s="18">
        <v>2.786</v>
      </c>
      <c r="J240" s="18">
        <v>15.621</v>
      </c>
      <c r="K240" s="22">
        <v>4</v>
      </c>
      <c r="L240" s="22">
        <v>0</v>
      </c>
      <c r="M240" s="22">
        <v>-1</v>
      </c>
      <c r="N240" s="22">
        <v>1</v>
      </c>
      <c r="O240" s="22">
        <v>0</v>
      </c>
      <c r="P240" s="22">
        <v>11.986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399634</v>
      </c>
      <c r="B241" s="21" t="s">
        <v>340</v>
      </c>
      <c r="C241" s="21">
        <v>3962.311</v>
      </c>
      <c r="D241" s="21">
        <v>4559.613</v>
      </c>
      <c r="E241" s="21">
        <v>0</v>
      </c>
      <c r="F241" s="21">
        <v>0</v>
      </c>
      <c r="G241" s="21">
        <v>0</v>
      </c>
      <c r="H241" s="21">
        <v>1</v>
      </c>
      <c r="I241" s="18">
        <v>2.347</v>
      </c>
      <c r="J241" s="18">
        <v>15.139</v>
      </c>
      <c r="K241" s="22">
        <v>4</v>
      </c>
      <c r="L241" s="22">
        <v>1</v>
      </c>
      <c r="M241" s="22">
        <v>-1</v>
      </c>
      <c r="N241" s="22">
        <v>1</v>
      </c>
      <c r="O241" s="22">
        <v>0</v>
      </c>
      <c r="P241" s="22">
        <v>-1.59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399635</v>
      </c>
      <c r="B242" s="21" t="s">
        <v>341</v>
      </c>
      <c r="C242" s="21">
        <v>1941.439</v>
      </c>
      <c r="D242" s="21">
        <v>2348.877</v>
      </c>
      <c r="E242" s="21">
        <v>0</v>
      </c>
      <c r="F242" s="21">
        <v>0</v>
      </c>
      <c r="G242" s="21">
        <v>0</v>
      </c>
      <c r="H242" s="21">
        <v>1</v>
      </c>
      <c r="I242" s="18">
        <v>3.879</v>
      </c>
      <c r="J242" s="18">
        <v>20.552</v>
      </c>
      <c r="K242" s="22">
        <v>4</v>
      </c>
      <c r="L242" s="22">
        <v>0</v>
      </c>
      <c r="M242" s="22">
        <v>0</v>
      </c>
      <c r="N242" s="22">
        <v>0</v>
      </c>
      <c r="O242" s="22">
        <v>0</v>
      </c>
      <c r="P242" s="22">
        <v>-7.779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399639</v>
      </c>
      <c r="B243" s="21" t="s">
        <v>342</v>
      </c>
      <c r="C243" s="21">
        <v>1966.266</v>
      </c>
      <c r="D243" s="21">
        <v>2423.875</v>
      </c>
      <c r="E243" s="21">
        <v>0</v>
      </c>
      <c r="F243" s="21">
        <v>0</v>
      </c>
      <c r="G243" s="21">
        <v>0</v>
      </c>
      <c r="H243" s="21">
        <v>1</v>
      </c>
      <c r="I243" s="18">
        <v>2.928</v>
      </c>
      <c r="J243" s="18">
        <v>21.255</v>
      </c>
      <c r="K243" s="22">
        <v>4</v>
      </c>
      <c r="L243" s="22">
        <v>0</v>
      </c>
      <c r="M243" s="22">
        <v>0</v>
      </c>
      <c r="N243" s="22">
        <v>0</v>
      </c>
      <c r="O243" s="22">
        <v>0</v>
      </c>
      <c r="P243" s="22">
        <v>-2.184</v>
      </c>
      <c r="Q243" s="22">
        <v>0</v>
      </c>
      <c r="R243" s="22">
        <v>1</v>
      </c>
      <c r="S243" s="23"/>
      <c r="T243" s="23"/>
      <c r="U243" s="23"/>
      <c r="V243" s="23"/>
      <c r="W243" s="23"/>
    </row>
    <row r="244" ht="16.5" spans="1:23">
      <c r="A244" s="21">
        <v>399644</v>
      </c>
      <c r="B244" s="21" t="s">
        <v>343</v>
      </c>
      <c r="C244" s="21">
        <v>3422.2</v>
      </c>
      <c r="D244" s="21">
        <v>3719.87</v>
      </c>
      <c r="E244" s="21">
        <v>0</v>
      </c>
      <c r="F244" s="21">
        <v>0</v>
      </c>
      <c r="G244" s="21">
        <v>0</v>
      </c>
      <c r="H244" s="21">
        <v>1</v>
      </c>
      <c r="I244" s="18">
        <v>0.29</v>
      </c>
      <c r="J244" s="18">
        <v>8.269</v>
      </c>
      <c r="K244" s="22">
        <v>4</v>
      </c>
      <c r="L244" s="22">
        <v>0</v>
      </c>
      <c r="M244" s="22">
        <v>0</v>
      </c>
      <c r="N244" s="22">
        <v>0</v>
      </c>
      <c r="O244" s="22">
        <v>0</v>
      </c>
      <c r="P244" s="22">
        <v>-10.119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399648</v>
      </c>
      <c r="B245" s="21" t="s">
        <v>344</v>
      </c>
      <c r="C245" s="21">
        <v>11321.622</v>
      </c>
      <c r="D245" s="21">
        <v>12505.838</v>
      </c>
      <c r="E245" s="21">
        <v>0</v>
      </c>
      <c r="F245" s="21">
        <v>0</v>
      </c>
      <c r="G245" s="21">
        <v>0</v>
      </c>
      <c r="H245" s="21">
        <v>1</v>
      </c>
      <c r="I245" s="18">
        <v>3.019</v>
      </c>
      <c r="J245" s="18">
        <v>12.203</v>
      </c>
      <c r="K245" s="22">
        <v>4</v>
      </c>
      <c r="L245" s="22">
        <v>0</v>
      </c>
      <c r="M245" s="22">
        <v>-1</v>
      </c>
      <c r="N245" s="22">
        <v>1</v>
      </c>
      <c r="O245" s="22">
        <v>0</v>
      </c>
      <c r="P245" s="22">
        <v>-6.029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399649</v>
      </c>
      <c r="B246" s="21" t="s">
        <v>345</v>
      </c>
      <c r="C246" s="21">
        <v>3091.222</v>
      </c>
      <c r="D246" s="21">
        <v>3416.045</v>
      </c>
      <c r="E246" s="21">
        <v>0</v>
      </c>
      <c r="F246" s="21">
        <v>0</v>
      </c>
      <c r="G246" s="21">
        <v>0</v>
      </c>
      <c r="H246" s="21">
        <v>1</v>
      </c>
      <c r="I246" s="18">
        <v>1.351</v>
      </c>
      <c r="J246" s="18">
        <v>10.731</v>
      </c>
      <c r="K246" s="22">
        <v>4</v>
      </c>
      <c r="L246" s="22">
        <v>0</v>
      </c>
      <c r="M246" s="22">
        <v>0</v>
      </c>
      <c r="N246" s="22">
        <v>1</v>
      </c>
      <c r="O246" s="22">
        <v>0</v>
      </c>
      <c r="P246" s="22">
        <v>12.592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399654</v>
      </c>
      <c r="B247" s="21" t="s">
        <v>346</v>
      </c>
      <c r="C247" s="21">
        <v>2715.608</v>
      </c>
      <c r="D247" s="21">
        <v>3395.241</v>
      </c>
      <c r="E247" s="21">
        <v>0</v>
      </c>
      <c r="F247" s="21">
        <v>0</v>
      </c>
      <c r="G247" s="21">
        <v>0</v>
      </c>
      <c r="H247" s="21">
        <v>1</v>
      </c>
      <c r="I247" s="18">
        <v>4.868</v>
      </c>
      <c r="J247" s="18">
        <v>23.911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399655</v>
      </c>
      <c r="B248" s="21" t="s">
        <v>347</v>
      </c>
      <c r="C248" s="21">
        <v>10426.928</v>
      </c>
      <c r="D248" s="21">
        <v>11261.738</v>
      </c>
      <c r="E248" s="21">
        <v>0</v>
      </c>
      <c r="F248" s="21">
        <v>0</v>
      </c>
      <c r="G248" s="21">
        <v>0</v>
      </c>
      <c r="H248" s="21">
        <v>1</v>
      </c>
      <c r="I248" s="18">
        <v>2.329</v>
      </c>
      <c r="J248" s="18">
        <v>9.569</v>
      </c>
      <c r="K248" s="22">
        <v>3</v>
      </c>
      <c r="L248" s="22">
        <v>0</v>
      </c>
      <c r="M248" s="22">
        <v>0</v>
      </c>
      <c r="N248" s="22">
        <v>0</v>
      </c>
      <c r="O248" s="22">
        <v>0</v>
      </c>
      <c r="P248" s="22">
        <v>21.137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399657</v>
      </c>
      <c r="B249" s="21" t="s">
        <v>348</v>
      </c>
      <c r="C249" s="21">
        <v>6679.441</v>
      </c>
      <c r="D249" s="21">
        <v>7555.176</v>
      </c>
      <c r="E249" s="21">
        <v>0</v>
      </c>
      <c r="F249" s="21">
        <v>0</v>
      </c>
      <c r="G249" s="21">
        <v>0</v>
      </c>
      <c r="H249" s="21">
        <v>1</v>
      </c>
      <c r="I249" s="18">
        <v>3.075</v>
      </c>
      <c r="J249" s="18">
        <v>14.309</v>
      </c>
      <c r="K249" s="22">
        <v>4</v>
      </c>
      <c r="L249" s="22">
        <v>0</v>
      </c>
      <c r="M249" s="22">
        <v>-1</v>
      </c>
      <c r="N249" s="22">
        <v>1</v>
      </c>
      <c r="O249" s="22">
        <v>0</v>
      </c>
      <c r="P249" s="22">
        <v>-3.046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399658</v>
      </c>
      <c r="B250" s="21" t="s">
        <v>349</v>
      </c>
      <c r="C250" s="21">
        <v>4514.623</v>
      </c>
      <c r="D250" s="21">
        <v>5124.918</v>
      </c>
      <c r="E250" s="21">
        <v>0</v>
      </c>
      <c r="F250" s="21">
        <v>0</v>
      </c>
      <c r="G250" s="21">
        <v>0</v>
      </c>
      <c r="H250" s="21">
        <v>1</v>
      </c>
      <c r="I250" s="18">
        <v>2.024</v>
      </c>
      <c r="J250" s="18">
        <v>13.692</v>
      </c>
      <c r="K250" s="22">
        <v>4</v>
      </c>
      <c r="L250" s="22">
        <v>0</v>
      </c>
      <c r="M250" s="22">
        <v>-1</v>
      </c>
      <c r="N250" s="22">
        <v>1</v>
      </c>
      <c r="O250" s="22">
        <v>0</v>
      </c>
      <c r="P250" s="22">
        <v>8.222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399659</v>
      </c>
      <c r="B251" s="21" t="s">
        <v>350</v>
      </c>
      <c r="C251" s="21">
        <v>4349.932</v>
      </c>
      <c r="D251" s="21">
        <v>4972.133</v>
      </c>
      <c r="E251" s="21">
        <v>0</v>
      </c>
      <c r="F251" s="21">
        <v>0</v>
      </c>
      <c r="G251" s="21">
        <v>0</v>
      </c>
      <c r="H251" s="21">
        <v>1</v>
      </c>
      <c r="I251" s="18">
        <v>3.92</v>
      </c>
      <c r="J251" s="18">
        <v>15.943</v>
      </c>
      <c r="K251" s="22">
        <v>4</v>
      </c>
      <c r="L251" s="22">
        <v>0</v>
      </c>
      <c r="M251" s="22">
        <v>-1</v>
      </c>
      <c r="N251" s="22">
        <v>1</v>
      </c>
      <c r="O251" s="22">
        <v>0</v>
      </c>
      <c r="P251" s="22">
        <v>-0.975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399661</v>
      </c>
      <c r="B252" s="21" t="s">
        <v>351</v>
      </c>
      <c r="C252" s="21">
        <v>5710.253</v>
      </c>
      <c r="D252" s="21">
        <v>6191.982</v>
      </c>
      <c r="E252" s="21">
        <v>0</v>
      </c>
      <c r="F252" s="21">
        <v>0</v>
      </c>
      <c r="G252" s="21">
        <v>0</v>
      </c>
      <c r="H252" s="21">
        <v>1</v>
      </c>
      <c r="I252" s="18">
        <v>1.016</v>
      </c>
      <c r="J252" s="18">
        <v>8.717</v>
      </c>
      <c r="K252" s="22">
        <v>3</v>
      </c>
      <c r="L252" s="22">
        <v>0</v>
      </c>
      <c r="M252" s="22">
        <v>-1</v>
      </c>
      <c r="N252" s="22">
        <v>1</v>
      </c>
      <c r="O252" s="22">
        <v>0</v>
      </c>
      <c r="P252" s="22">
        <v>5.24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399662</v>
      </c>
      <c r="B253" s="21" t="s">
        <v>352</v>
      </c>
      <c r="C253" s="21">
        <v>2168.198</v>
      </c>
      <c r="D253" s="21">
        <v>2615.984</v>
      </c>
      <c r="E253" s="21">
        <v>0</v>
      </c>
      <c r="F253" s="21">
        <v>0</v>
      </c>
      <c r="G253" s="21">
        <v>0</v>
      </c>
      <c r="H253" s="21">
        <v>1</v>
      </c>
      <c r="I253" s="18">
        <v>2.679</v>
      </c>
      <c r="J253" s="18">
        <v>19.337</v>
      </c>
      <c r="K253" s="22">
        <v>4</v>
      </c>
      <c r="L253" s="22">
        <v>0</v>
      </c>
      <c r="M253" s="22">
        <v>-1</v>
      </c>
      <c r="N253" s="22">
        <v>1</v>
      </c>
      <c r="O253" s="22">
        <v>0</v>
      </c>
      <c r="P253" s="22">
        <v>0.086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399663</v>
      </c>
      <c r="B254" s="21" t="s">
        <v>353</v>
      </c>
      <c r="C254" s="21">
        <v>1901.785</v>
      </c>
      <c r="D254" s="21">
        <v>2059.649</v>
      </c>
      <c r="E254" s="21">
        <v>0</v>
      </c>
      <c r="F254" s="21">
        <v>0</v>
      </c>
      <c r="G254" s="21">
        <v>0</v>
      </c>
      <c r="H254" s="21">
        <v>1</v>
      </c>
      <c r="I254" s="18">
        <v>1.506</v>
      </c>
      <c r="J254" s="18">
        <v>9.055</v>
      </c>
      <c r="K254" s="22">
        <v>4</v>
      </c>
      <c r="L254" s="22">
        <v>0</v>
      </c>
      <c r="M254" s="22">
        <v>-1</v>
      </c>
      <c r="N254" s="22">
        <v>1</v>
      </c>
      <c r="O254" s="22">
        <v>0</v>
      </c>
      <c r="P254" s="22">
        <v>2.754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399665</v>
      </c>
      <c r="B255" s="21" t="s">
        <v>354</v>
      </c>
      <c r="C255" s="21">
        <v>2237.408</v>
      </c>
      <c r="D255" s="21">
        <v>2475.432</v>
      </c>
      <c r="E255" s="21">
        <v>0</v>
      </c>
      <c r="F255" s="21">
        <v>0</v>
      </c>
      <c r="G255" s="21">
        <v>0</v>
      </c>
      <c r="H255" s="21">
        <v>1</v>
      </c>
      <c r="I255" s="18">
        <v>2.417</v>
      </c>
      <c r="J255" s="18">
        <v>11.8</v>
      </c>
      <c r="K255" s="22">
        <v>3</v>
      </c>
      <c r="L255" s="22">
        <v>0</v>
      </c>
      <c r="M255" s="22">
        <v>0</v>
      </c>
      <c r="N255" s="22">
        <v>1</v>
      </c>
      <c r="O255" s="22">
        <v>0</v>
      </c>
      <c r="P255" s="22">
        <v>-9.414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399666</v>
      </c>
      <c r="B256" s="21" t="s">
        <v>355</v>
      </c>
      <c r="C256" s="21">
        <v>1857.538</v>
      </c>
      <c r="D256" s="21">
        <v>2229.759</v>
      </c>
      <c r="E256" s="21">
        <v>0</v>
      </c>
      <c r="F256" s="21">
        <v>0</v>
      </c>
      <c r="G256" s="21">
        <v>0</v>
      </c>
      <c r="H256" s="21">
        <v>1</v>
      </c>
      <c r="I256" s="18">
        <v>4.966</v>
      </c>
      <c r="J256" s="18">
        <v>20.83</v>
      </c>
      <c r="K256" s="22">
        <v>4</v>
      </c>
      <c r="L256" s="22">
        <v>0</v>
      </c>
      <c r="M256" s="22">
        <v>-1</v>
      </c>
      <c r="N256" s="22">
        <v>0</v>
      </c>
      <c r="O256" s="22">
        <v>0</v>
      </c>
      <c r="P256" s="22">
        <v>2.719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399672</v>
      </c>
      <c r="B257" s="21" t="s">
        <v>356</v>
      </c>
      <c r="C257" s="21">
        <v>4003.491</v>
      </c>
      <c r="D257" s="21">
        <v>4354.354</v>
      </c>
      <c r="E257" s="21">
        <v>0</v>
      </c>
      <c r="F257" s="21">
        <v>0</v>
      </c>
      <c r="G257" s="21">
        <v>0</v>
      </c>
      <c r="H257" s="21">
        <v>1</v>
      </c>
      <c r="I257" s="18">
        <v>0.214</v>
      </c>
      <c r="J257" s="18">
        <v>8.255</v>
      </c>
      <c r="K257" s="22">
        <v>1</v>
      </c>
      <c r="L257" s="22">
        <v>0</v>
      </c>
      <c r="M257" s="22">
        <v>0</v>
      </c>
      <c r="N257" s="22">
        <v>0</v>
      </c>
      <c r="O257" s="22">
        <v>0</v>
      </c>
      <c r="P257" s="22">
        <v>-2.168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399678</v>
      </c>
      <c r="B258" s="21" t="s">
        <v>357</v>
      </c>
      <c r="C258" s="21">
        <v>536.996</v>
      </c>
      <c r="D258" s="21">
        <v>643.599</v>
      </c>
      <c r="E258" s="21">
        <v>0</v>
      </c>
      <c r="F258" s="21">
        <v>0</v>
      </c>
      <c r="G258" s="21">
        <v>0</v>
      </c>
      <c r="H258" s="21">
        <v>1</v>
      </c>
      <c r="I258" s="18">
        <v>3.088</v>
      </c>
      <c r="J258" s="18">
        <v>19.141</v>
      </c>
      <c r="K258" s="22">
        <v>4</v>
      </c>
      <c r="L258" s="22">
        <v>1</v>
      </c>
      <c r="M258" s="22">
        <v>0</v>
      </c>
      <c r="N258" s="22">
        <v>1</v>
      </c>
      <c r="O258" s="22">
        <v>0</v>
      </c>
      <c r="P258" s="22">
        <v>13.464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399679</v>
      </c>
      <c r="B259" s="21" t="s">
        <v>358</v>
      </c>
      <c r="C259" s="21">
        <v>5698.01</v>
      </c>
      <c r="D259" s="21">
        <v>6828.376</v>
      </c>
      <c r="E259" s="21">
        <v>0</v>
      </c>
      <c r="F259" s="21">
        <v>0</v>
      </c>
      <c r="G259" s="21">
        <v>0</v>
      </c>
      <c r="H259" s="21">
        <v>1</v>
      </c>
      <c r="I259" s="18">
        <v>4.757</v>
      </c>
      <c r="J259" s="18">
        <v>20.523</v>
      </c>
      <c r="K259" s="22">
        <v>3</v>
      </c>
      <c r="L259" s="22">
        <v>0</v>
      </c>
      <c r="M259" s="22">
        <v>-1</v>
      </c>
      <c r="N259" s="22">
        <v>1</v>
      </c>
      <c r="O259" s="22">
        <v>0</v>
      </c>
      <c r="P259" s="22">
        <v>-1.727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399680</v>
      </c>
      <c r="B260" s="21" t="s">
        <v>359</v>
      </c>
      <c r="C260" s="21">
        <v>665.016</v>
      </c>
      <c r="D260" s="21">
        <v>831.71</v>
      </c>
      <c r="E260" s="21">
        <v>0</v>
      </c>
      <c r="F260" s="21">
        <v>0</v>
      </c>
      <c r="G260" s="21">
        <v>0</v>
      </c>
      <c r="H260" s="21">
        <v>1</v>
      </c>
      <c r="I260" s="18">
        <v>12.326</v>
      </c>
      <c r="J260" s="18">
        <v>29.898</v>
      </c>
      <c r="K260" s="22">
        <v>4</v>
      </c>
      <c r="L260" s="22">
        <v>0</v>
      </c>
      <c r="M260" s="22">
        <v>0</v>
      </c>
      <c r="N260" s="22">
        <v>0</v>
      </c>
      <c r="O260" s="22">
        <v>0</v>
      </c>
      <c r="P260" s="22">
        <v>12.775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399681</v>
      </c>
      <c r="B261" s="21" t="s">
        <v>360</v>
      </c>
      <c r="C261" s="21">
        <v>1093.281</v>
      </c>
      <c r="D261" s="21">
        <v>1411.332</v>
      </c>
      <c r="E261" s="21">
        <v>0</v>
      </c>
      <c r="F261" s="21">
        <v>0</v>
      </c>
      <c r="G261" s="21">
        <v>0</v>
      </c>
      <c r="H261" s="21">
        <v>1</v>
      </c>
      <c r="I261" s="18">
        <v>6.395</v>
      </c>
      <c r="J261" s="18">
        <v>27.489</v>
      </c>
      <c r="K261" s="22">
        <v>4</v>
      </c>
      <c r="L261" s="22">
        <v>0</v>
      </c>
      <c r="M261" s="22">
        <v>-1</v>
      </c>
      <c r="N261" s="22">
        <v>1</v>
      </c>
      <c r="O261" s="22">
        <v>0</v>
      </c>
      <c r="P261" s="22">
        <v>2.137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399682</v>
      </c>
      <c r="B262" s="21" t="s">
        <v>361</v>
      </c>
      <c r="C262" s="21">
        <v>1762.284</v>
      </c>
      <c r="D262" s="21">
        <v>2013.171</v>
      </c>
      <c r="E262" s="21">
        <v>0</v>
      </c>
      <c r="F262" s="21">
        <v>0</v>
      </c>
      <c r="G262" s="21">
        <v>0</v>
      </c>
      <c r="H262" s="21">
        <v>1</v>
      </c>
      <c r="I262" s="18">
        <v>2.452</v>
      </c>
      <c r="J262" s="18">
        <v>14.608</v>
      </c>
      <c r="K262" s="22">
        <v>4</v>
      </c>
      <c r="L262" s="22">
        <v>0</v>
      </c>
      <c r="M262" s="22">
        <v>-1</v>
      </c>
      <c r="N262" s="22">
        <v>1</v>
      </c>
      <c r="O262" s="22">
        <v>0</v>
      </c>
      <c r="P262" s="22">
        <v>4.103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399694</v>
      </c>
      <c r="B263" s="21" t="s">
        <v>362</v>
      </c>
      <c r="C263" s="21">
        <v>3840.479</v>
      </c>
      <c r="D263" s="21">
        <v>4666.366</v>
      </c>
      <c r="E263" s="21">
        <v>0</v>
      </c>
      <c r="F263" s="21">
        <v>0</v>
      </c>
      <c r="G263" s="21">
        <v>0</v>
      </c>
      <c r="H263" s="21">
        <v>1</v>
      </c>
      <c r="I263" s="18">
        <v>5.11</v>
      </c>
      <c r="J263" s="18">
        <v>21.905</v>
      </c>
      <c r="K263" s="22">
        <v>4</v>
      </c>
      <c r="L263" s="22">
        <v>1</v>
      </c>
      <c r="M263" s="22">
        <v>-1</v>
      </c>
      <c r="N263" s="22">
        <v>1</v>
      </c>
      <c r="O263" s="22">
        <v>0</v>
      </c>
      <c r="P263" s="22">
        <v>2.146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399696</v>
      </c>
      <c r="B264" s="21" t="s">
        <v>363</v>
      </c>
      <c r="C264" s="21">
        <v>3736.695</v>
      </c>
      <c r="D264" s="21">
        <v>4584.444</v>
      </c>
      <c r="E264" s="21">
        <v>0</v>
      </c>
      <c r="F264" s="21">
        <v>0</v>
      </c>
      <c r="G264" s="21">
        <v>0</v>
      </c>
      <c r="H264" s="21">
        <v>1</v>
      </c>
      <c r="I264" s="18">
        <v>2.871</v>
      </c>
      <c r="J264" s="18">
        <v>20.832</v>
      </c>
      <c r="K264" s="22">
        <v>4</v>
      </c>
      <c r="L264" s="22">
        <v>1</v>
      </c>
      <c r="M264" s="22">
        <v>0</v>
      </c>
      <c r="N264" s="22">
        <v>1</v>
      </c>
      <c r="O264" s="22">
        <v>0</v>
      </c>
      <c r="P264" s="22">
        <v>12.421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399697</v>
      </c>
      <c r="B265" s="21" t="s">
        <v>364</v>
      </c>
      <c r="C265" s="21">
        <v>3449.371</v>
      </c>
      <c r="D265" s="21">
        <v>4211.777</v>
      </c>
      <c r="E265" s="21">
        <v>0</v>
      </c>
      <c r="F265" s="21">
        <v>0</v>
      </c>
      <c r="G265" s="21">
        <v>0</v>
      </c>
      <c r="H265" s="21">
        <v>1</v>
      </c>
      <c r="I265" s="18">
        <v>4.179</v>
      </c>
      <c r="J265" s="18">
        <v>21.524</v>
      </c>
      <c r="K265" s="22">
        <v>4</v>
      </c>
      <c r="L265" s="22">
        <v>0</v>
      </c>
      <c r="M265" s="22">
        <v>-1</v>
      </c>
      <c r="N265" s="22">
        <v>1</v>
      </c>
      <c r="O265" s="22">
        <v>0</v>
      </c>
      <c r="P265" s="22">
        <v>8.155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399698</v>
      </c>
      <c r="B266" s="21" t="s">
        <v>365</v>
      </c>
      <c r="C266" s="21">
        <v>49235.688</v>
      </c>
      <c r="D266" s="21">
        <v>55143.277</v>
      </c>
      <c r="E266" s="21">
        <v>0</v>
      </c>
      <c r="F266" s="21">
        <v>0</v>
      </c>
      <c r="G266" s="21">
        <v>0</v>
      </c>
      <c r="H266" s="21">
        <v>1</v>
      </c>
      <c r="I266" s="18">
        <v>1.783</v>
      </c>
      <c r="J266" s="18">
        <v>12.305</v>
      </c>
      <c r="K266" s="22">
        <v>3</v>
      </c>
      <c r="L266" s="22">
        <v>1</v>
      </c>
      <c r="M266" s="22">
        <v>0</v>
      </c>
      <c r="N266" s="22">
        <v>1</v>
      </c>
      <c r="O266" s="22">
        <v>0</v>
      </c>
      <c r="P266" s="22">
        <v>0.986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399702</v>
      </c>
      <c r="B267" s="21" t="s">
        <v>366</v>
      </c>
      <c r="C267" s="21">
        <v>7312.656</v>
      </c>
      <c r="D267" s="21">
        <v>7918.488</v>
      </c>
      <c r="E267" s="21">
        <v>0</v>
      </c>
      <c r="F267" s="21">
        <v>0</v>
      </c>
      <c r="G267" s="21">
        <v>0</v>
      </c>
      <c r="H267" s="21">
        <v>1</v>
      </c>
      <c r="I267" s="18">
        <v>0.202</v>
      </c>
      <c r="J267" s="18">
        <v>7.838</v>
      </c>
      <c r="K267" s="22">
        <v>3</v>
      </c>
      <c r="L267" s="22">
        <v>0</v>
      </c>
      <c r="M267" s="22">
        <v>0</v>
      </c>
      <c r="N267" s="22">
        <v>0</v>
      </c>
      <c r="O267" s="22">
        <v>0</v>
      </c>
      <c r="P267" s="22">
        <v>-37.28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399703</v>
      </c>
      <c r="B268" s="21" t="s">
        <v>367</v>
      </c>
      <c r="C268" s="21">
        <v>7230.389</v>
      </c>
      <c r="D268" s="21">
        <v>7889.688</v>
      </c>
      <c r="E268" s="21">
        <v>0</v>
      </c>
      <c r="F268" s="21">
        <v>0</v>
      </c>
      <c r="G268" s="21">
        <v>0</v>
      </c>
      <c r="H268" s="21">
        <v>1</v>
      </c>
      <c r="I268" s="18">
        <v>0.42</v>
      </c>
      <c r="J268" s="18">
        <v>8.741</v>
      </c>
      <c r="K268" s="22">
        <v>1</v>
      </c>
      <c r="L268" s="22">
        <v>0</v>
      </c>
      <c r="M268" s="22">
        <v>0</v>
      </c>
      <c r="N268" s="22">
        <v>1</v>
      </c>
      <c r="O268" s="22">
        <v>0</v>
      </c>
      <c r="P268" s="22">
        <v>4.459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399704</v>
      </c>
      <c r="B269" s="21" t="s">
        <v>368</v>
      </c>
      <c r="C269" s="21">
        <v>5572.082</v>
      </c>
      <c r="D269" s="21">
        <v>7453.217</v>
      </c>
      <c r="E269" s="21">
        <v>0</v>
      </c>
      <c r="F269" s="21">
        <v>0</v>
      </c>
      <c r="G269" s="21">
        <v>0</v>
      </c>
      <c r="H269" s="21">
        <v>1</v>
      </c>
      <c r="I269" s="18">
        <v>6.449</v>
      </c>
      <c r="J269" s="18">
        <v>30.061</v>
      </c>
      <c r="K269" s="22">
        <v>4</v>
      </c>
      <c r="L269" s="22">
        <v>0</v>
      </c>
      <c r="M269" s="22">
        <v>0</v>
      </c>
      <c r="N269" s="22">
        <v>1</v>
      </c>
      <c r="O269" s="22">
        <v>0</v>
      </c>
      <c r="P269" s="22">
        <v>-8.28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399802</v>
      </c>
      <c r="B270" s="21" t="s">
        <v>369</v>
      </c>
      <c r="C270" s="21">
        <v>6232.595</v>
      </c>
      <c r="D270" s="21">
        <v>7497.738</v>
      </c>
      <c r="E270" s="21">
        <v>0</v>
      </c>
      <c r="F270" s="21">
        <v>0</v>
      </c>
      <c r="G270" s="21">
        <v>0</v>
      </c>
      <c r="H270" s="21">
        <v>1</v>
      </c>
      <c r="I270" s="18">
        <v>5.862</v>
      </c>
      <c r="J270" s="18">
        <v>21.746</v>
      </c>
      <c r="K270" s="22">
        <v>3</v>
      </c>
      <c r="L270" s="22">
        <v>0</v>
      </c>
      <c r="M270" s="22">
        <v>0</v>
      </c>
      <c r="N270" s="22">
        <v>0</v>
      </c>
      <c r="O270" s="22">
        <v>0</v>
      </c>
      <c r="P270" s="22">
        <v>24.537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399806</v>
      </c>
      <c r="B271" s="21" t="s">
        <v>370</v>
      </c>
      <c r="C271" s="21">
        <v>1329.158</v>
      </c>
      <c r="D271" s="21">
        <v>1503.993</v>
      </c>
      <c r="E271" s="21">
        <v>0</v>
      </c>
      <c r="F271" s="21">
        <v>0</v>
      </c>
      <c r="G271" s="21">
        <v>0</v>
      </c>
      <c r="H271" s="21">
        <v>1</v>
      </c>
      <c r="I271" s="18">
        <v>1.549</v>
      </c>
      <c r="J271" s="18">
        <v>12.993</v>
      </c>
      <c r="K271" s="22">
        <v>4</v>
      </c>
      <c r="L271" s="22">
        <v>2</v>
      </c>
      <c r="M271" s="22">
        <v>0</v>
      </c>
      <c r="N271" s="22">
        <v>0</v>
      </c>
      <c r="O271" s="22">
        <v>0</v>
      </c>
      <c r="P271" s="22">
        <v>17.558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399810</v>
      </c>
      <c r="B272" s="21" t="s">
        <v>371</v>
      </c>
      <c r="C272" s="21">
        <v>2895.302</v>
      </c>
      <c r="D272" s="21">
        <v>3629.858</v>
      </c>
      <c r="E272" s="21">
        <v>0</v>
      </c>
      <c r="F272" s="21">
        <v>0</v>
      </c>
      <c r="G272" s="21">
        <v>0</v>
      </c>
      <c r="H272" s="21">
        <v>1</v>
      </c>
      <c r="I272" s="18">
        <v>2.471</v>
      </c>
      <c r="J272" s="18">
        <v>22.208</v>
      </c>
      <c r="K272" s="22">
        <v>1</v>
      </c>
      <c r="L272" s="22">
        <v>0</v>
      </c>
      <c r="M272" s="22">
        <v>0</v>
      </c>
      <c r="N272" s="22">
        <v>0</v>
      </c>
      <c r="O272" s="22">
        <v>0</v>
      </c>
      <c r="P272" s="22">
        <v>-0.099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399813</v>
      </c>
      <c r="B273" s="21" t="s">
        <v>372</v>
      </c>
      <c r="C273" s="21">
        <v>7044.005</v>
      </c>
      <c r="D273" s="21">
        <v>8684.726</v>
      </c>
      <c r="E273" s="21">
        <v>0</v>
      </c>
      <c r="F273" s="21">
        <v>0</v>
      </c>
      <c r="G273" s="21">
        <v>0</v>
      </c>
      <c r="H273" s="21">
        <v>1</v>
      </c>
      <c r="I273" s="18">
        <v>2.174</v>
      </c>
      <c r="J273" s="18">
        <v>20.655</v>
      </c>
      <c r="K273" s="22">
        <v>3</v>
      </c>
      <c r="L273" s="22">
        <v>0</v>
      </c>
      <c r="M273" s="22">
        <v>0</v>
      </c>
      <c r="N273" s="22">
        <v>0</v>
      </c>
      <c r="O273" s="22">
        <v>0</v>
      </c>
      <c r="P273" s="22">
        <v>9.535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399852</v>
      </c>
      <c r="B274" s="21" t="s">
        <v>214</v>
      </c>
      <c r="C274" s="21">
        <v>7062.079</v>
      </c>
      <c r="D274" s="21">
        <v>8046.227</v>
      </c>
      <c r="E274" s="21">
        <v>0</v>
      </c>
      <c r="F274" s="21">
        <v>0</v>
      </c>
      <c r="G274" s="21">
        <v>0</v>
      </c>
      <c r="H274" s="21">
        <v>1</v>
      </c>
      <c r="I274" s="18">
        <v>3.23</v>
      </c>
      <c r="J274" s="18">
        <v>15.066</v>
      </c>
      <c r="K274" s="22">
        <v>4</v>
      </c>
      <c r="L274" s="22">
        <v>0</v>
      </c>
      <c r="M274" s="22">
        <v>-1</v>
      </c>
      <c r="N274" s="22">
        <v>1</v>
      </c>
      <c r="O274" s="22">
        <v>0</v>
      </c>
      <c r="P274" s="22">
        <v>19.799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399905</v>
      </c>
      <c r="B275" s="21" t="s">
        <v>373</v>
      </c>
      <c r="C275" s="21">
        <v>6793.064</v>
      </c>
      <c r="D275" s="21">
        <v>8013.125</v>
      </c>
      <c r="E275" s="21">
        <v>0</v>
      </c>
      <c r="F275" s="21">
        <v>0</v>
      </c>
      <c r="G275" s="21">
        <v>0</v>
      </c>
      <c r="H275" s="21">
        <v>1</v>
      </c>
      <c r="I275" s="18">
        <v>4.873</v>
      </c>
      <c r="J275" s="18">
        <v>19.356</v>
      </c>
      <c r="K275" s="22">
        <v>4</v>
      </c>
      <c r="L275" s="22">
        <v>0</v>
      </c>
      <c r="M275" s="22">
        <v>-1</v>
      </c>
      <c r="N275" s="22">
        <v>1</v>
      </c>
      <c r="O275" s="22">
        <v>0</v>
      </c>
      <c r="P275" s="22">
        <v>26.595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399928</v>
      </c>
      <c r="B276" s="21" t="s">
        <v>233</v>
      </c>
      <c r="C276" s="21">
        <v>2761.138</v>
      </c>
      <c r="D276" s="21">
        <v>3123.49</v>
      </c>
      <c r="E276" s="21">
        <v>0</v>
      </c>
      <c r="F276" s="21">
        <v>0</v>
      </c>
      <c r="G276" s="21">
        <v>0</v>
      </c>
      <c r="H276" s="21">
        <v>1</v>
      </c>
      <c r="I276" s="18">
        <v>6.788</v>
      </c>
      <c r="J276" s="18">
        <v>17.601</v>
      </c>
      <c r="K276" s="22">
        <v>1</v>
      </c>
      <c r="L276" s="22">
        <v>0</v>
      </c>
      <c r="M276" s="22">
        <v>0</v>
      </c>
      <c r="N276" s="22">
        <v>0</v>
      </c>
      <c r="O276" s="22">
        <v>0</v>
      </c>
      <c r="P276" s="22">
        <v>-4.746</v>
      </c>
      <c r="Q276" s="22">
        <v>0</v>
      </c>
      <c r="R276" s="22">
        <v>-1</v>
      </c>
      <c r="S276" s="23"/>
      <c r="T276" s="23"/>
      <c r="U276" s="23"/>
      <c r="V276" s="23"/>
      <c r="W276" s="23"/>
    </row>
    <row r="277" ht="16.5" spans="1:23">
      <c r="A277" s="21">
        <v>399959</v>
      </c>
      <c r="B277" s="21" t="s">
        <v>374</v>
      </c>
      <c r="C277" s="21">
        <v>1516.828</v>
      </c>
      <c r="D277" s="21">
        <v>1964.879</v>
      </c>
      <c r="E277" s="21">
        <v>0</v>
      </c>
      <c r="F277" s="21">
        <v>0</v>
      </c>
      <c r="G277" s="21">
        <v>0</v>
      </c>
      <c r="H277" s="21">
        <v>1</v>
      </c>
      <c r="I277" s="18">
        <v>1.899</v>
      </c>
      <c r="J277" s="18">
        <v>24.269</v>
      </c>
      <c r="K277" s="22">
        <v>3</v>
      </c>
      <c r="L277" s="22">
        <v>0</v>
      </c>
      <c r="M277" s="22">
        <v>0</v>
      </c>
      <c r="N277" s="22">
        <v>0</v>
      </c>
      <c r="O277" s="22">
        <v>0</v>
      </c>
      <c r="P277" s="22">
        <v>6.905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399971</v>
      </c>
      <c r="B278" s="21" t="s">
        <v>375</v>
      </c>
      <c r="C278" s="21">
        <v>1370.665</v>
      </c>
      <c r="D278" s="21">
        <v>1771.902</v>
      </c>
      <c r="E278" s="21">
        <v>0</v>
      </c>
      <c r="F278" s="21">
        <v>0</v>
      </c>
      <c r="G278" s="21">
        <v>0</v>
      </c>
      <c r="H278" s="21">
        <v>1</v>
      </c>
      <c r="I278" s="18">
        <v>3.028</v>
      </c>
      <c r="J278" s="18">
        <v>24.987</v>
      </c>
      <c r="K278" s="22">
        <v>4</v>
      </c>
      <c r="L278" s="22">
        <v>1</v>
      </c>
      <c r="M278" s="22">
        <v>-1</v>
      </c>
      <c r="N278" s="22">
        <v>1</v>
      </c>
      <c r="O278" s="22">
        <v>0</v>
      </c>
      <c r="P278" s="22">
        <v>12.092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399973</v>
      </c>
      <c r="B279" s="21" t="s">
        <v>376</v>
      </c>
      <c r="C279" s="21">
        <v>1556.569</v>
      </c>
      <c r="D279" s="21">
        <v>2009.752</v>
      </c>
      <c r="E279" s="21">
        <v>0</v>
      </c>
      <c r="F279" s="21">
        <v>0</v>
      </c>
      <c r="G279" s="21">
        <v>0</v>
      </c>
      <c r="H279" s="21">
        <v>1</v>
      </c>
      <c r="I279" s="18">
        <v>2.677</v>
      </c>
      <c r="J279" s="18">
        <v>24.623</v>
      </c>
      <c r="K279" s="22">
        <v>3</v>
      </c>
      <c r="L279" s="22">
        <v>0</v>
      </c>
      <c r="M279" s="22">
        <v>0</v>
      </c>
      <c r="N279" s="22">
        <v>0</v>
      </c>
      <c r="O279" s="22">
        <v>0</v>
      </c>
      <c r="P279" s="22">
        <v>6.062</v>
      </c>
      <c r="Q279" s="22">
        <v>0</v>
      </c>
      <c r="R279" s="22">
        <v>-1</v>
      </c>
      <c r="S279" s="23"/>
      <c r="T279" s="23"/>
      <c r="U279" s="23"/>
      <c r="V279" s="23"/>
      <c r="W279" s="23"/>
    </row>
    <row r="280" ht="16.5" spans="1:23">
      <c r="A280" s="21">
        <v>399974</v>
      </c>
      <c r="B280" s="21" t="s">
        <v>377</v>
      </c>
      <c r="C280" s="21">
        <v>1814.698</v>
      </c>
      <c r="D280" s="21">
        <v>1989.951</v>
      </c>
      <c r="E280" s="21">
        <v>0</v>
      </c>
      <c r="F280" s="21">
        <v>0</v>
      </c>
      <c r="G280" s="21">
        <v>0</v>
      </c>
      <c r="H280" s="21">
        <v>1</v>
      </c>
      <c r="I280" s="18">
        <v>0.996</v>
      </c>
      <c r="J280" s="18">
        <v>9.715</v>
      </c>
      <c r="K280" s="22">
        <v>4</v>
      </c>
      <c r="L280" s="22">
        <v>0</v>
      </c>
      <c r="M280" s="22">
        <v>-1</v>
      </c>
      <c r="N280" s="22">
        <v>1</v>
      </c>
      <c r="O280" s="22">
        <v>0</v>
      </c>
      <c r="P280" s="22">
        <v>7.756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399982</v>
      </c>
      <c r="B281" s="21" t="s">
        <v>241</v>
      </c>
      <c r="C281" s="21">
        <v>8343.354</v>
      </c>
      <c r="D281" s="21">
        <v>9609.298</v>
      </c>
      <c r="E281" s="21">
        <v>0</v>
      </c>
      <c r="F281" s="21">
        <v>0</v>
      </c>
      <c r="G281" s="21">
        <v>0</v>
      </c>
      <c r="H281" s="21">
        <v>1</v>
      </c>
      <c r="I281" s="18">
        <v>4.316</v>
      </c>
      <c r="J281" s="18">
        <v>16.921</v>
      </c>
      <c r="K281" s="22">
        <v>4</v>
      </c>
      <c r="L281" s="22">
        <v>0</v>
      </c>
      <c r="M281" s="22">
        <v>-1</v>
      </c>
      <c r="N281" s="22">
        <v>1</v>
      </c>
      <c r="O281" s="22">
        <v>0</v>
      </c>
      <c r="P281" s="22">
        <v>2.457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399991</v>
      </c>
      <c r="B282" s="21" t="s">
        <v>378</v>
      </c>
      <c r="C282" s="21">
        <v>2628.698</v>
      </c>
      <c r="D282" s="21">
        <v>3087.28</v>
      </c>
      <c r="E282" s="21">
        <v>0</v>
      </c>
      <c r="F282" s="21">
        <v>0</v>
      </c>
      <c r="G282" s="21">
        <v>0</v>
      </c>
      <c r="H282" s="21">
        <v>1</v>
      </c>
      <c r="I282" s="18">
        <v>8.875</v>
      </c>
      <c r="J282" s="18">
        <v>22.41</v>
      </c>
      <c r="K282" s="22">
        <v>4</v>
      </c>
      <c r="L282" s="22">
        <v>1</v>
      </c>
      <c r="M282" s="22">
        <v>0</v>
      </c>
      <c r="N282" s="22">
        <v>0</v>
      </c>
      <c r="O282" s="22">
        <v>0</v>
      </c>
      <c r="P282" s="22">
        <v>12.738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399992</v>
      </c>
      <c r="B283" s="21" t="s">
        <v>379</v>
      </c>
      <c r="C283" s="21">
        <v>1986.72</v>
      </c>
      <c r="D283" s="21">
        <v>2269.429</v>
      </c>
      <c r="E283" s="21">
        <v>0</v>
      </c>
      <c r="F283" s="21">
        <v>0</v>
      </c>
      <c r="G283" s="21">
        <v>0</v>
      </c>
      <c r="H283" s="21">
        <v>1</v>
      </c>
      <c r="I283" s="18">
        <v>2.972</v>
      </c>
      <c r="J283" s="18">
        <v>15.059</v>
      </c>
      <c r="K283" s="22">
        <v>4</v>
      </c>
      <c r="L283" s="22">
        <v>0</v>
      </c>
      <c r="M283" s="22">
        <v>0</v>
      </c>
      <c r="N283" s="22">
        <v>0</v>
      </c>
      <c r="O283" s="22">
        <v>0</v>
      </c>
      <c r="P283" s="22">
        <v>14.668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980018</v>
      </c>
      <c r="B284" s="21" t="s">
        <v>380</v>
      </c>
      <c r="C284" s="21">
        <v>3500.744</v>
      </c>
      <c r="D284" s="21">
        <v>5731.074</v>
      </c>
      <c r="E284" s="21">
        <v>0</v>
      </c>
      <c r="F284" s="21">
        <v>0</v>
      </c>
      <c r="G284" s="21">
        <v>0</v>
      </c>
      <c r="H284" s="21">
        <v>1</v>
      </c>
      <c r="I284" s="18">
        <v>0.69</v>
      </c>
      <c r="J284" s="18">
        <v>39.338</v>
      </c>
      <c r="K284" s="22">
        <v>4</v>
      </c>
      <c r="L284" s="22">
        <v>0</v>
      </c>
      <c r="M284" s="22">
        <v>-1</v>
      </c>
      <c r="N284" s="22">
        <v>1</v>
      </c>
      <c r="O284" s="22">
        <v>0</v>
      </c>
      <c r="P284" s="22">
        <v>9.522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980035</v>
      </c>
      <c r="B285" s="21" t="s">
        <v>381</v>
      </c>
      <c r="C285" s="21">
        <v>1971.71</v>
      </c>
      <c r="D285" s="21">
        <v>2452.13</v>
      </c>
      <c r="E285" s="21">
        <v>0</v>
      </c>
      <c r="F285" s="21">
        <v>0</v>
      </c>
      <c r="G285" s="21">
        <v>0</v>
      </c>
      <c r="H285" s="21">
        <v>1</v>
      </c>
      <c r="I285" s="18">
        <v>4.368</v>
      </c>
      <c r="J285" s="18">
        <v>23.104</v>
      </c>
      <c r="K285" s="22">
        <v>3</v>
      </c>
      <c r="L285" s="22">
        <v>2</v>
      </c>
      <c r="M285" s="22">
        <v>0</v>
      </c>
      <c r="N285" s="22">
        <v>0</v>
      </c>
      <c r="O285" s="22">
        <v>0</v>
      </c>
      <c r="P285" s="22">
        <v>9.377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980068</v>
      </c>
      <c r="B286" s="21" t="s">
        <v>382</v>
      </c>
      <c r="C286" s="21">
        <v>3442.925</v>
      </c>
      <c r="D286" s="21">
        <v>3900.452</v>
      </c>
      <c r="E286" s="21">
        <v>0</v>
      </c>
      <c r="F286" s="21">
        <v>0</v>
      </c>
      <c r="G286" s="21">
        <v>0</v>
      </c>
      <c r="H286" s="21">
        <v>1</v>
      </c>
      <c r="I286" s="18">
        <v>6.212</v>
      </c>
      <c r="J286" s="18">
        <v>17.214</v>
      </c>
      <c r="K286" s="22">
        <v>4</v>
      </c>
      <c r="L286" s="22">
        <v>0</v>
      </c>
      <c r="M286" s="22">
        <v>-1</v>
      </c>
      <c r="N286" s="22">
        <v>1</v>
      </c>
      <c r="O286" s="22">
        <v>0</v>
      </c>
      <c r="P286" s="22">
        <v>7.216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980092</v>
      </c>
      <c r="B287" s="21" t="s">
        <v>383</v>
      </c>
      <c r="C287" s="21">
        <v>5013.595</v>
      </c>
      <c r="D287" s="21">
        <v>5644.617</v>
      </c>
      <c r="E287" s="21">
        <v>0</v>
      </c>
      <c r="F287" s="21">
        <v>0</v>
      </c>
      <c r="G287" s="21">
        <v>0</v>
      </c>
      <c r="H287" s="21">
        <v>1</v>
      </c>
      <c r="I287" s="18">
        <v>3.998</v>
      </c>
      <c r="J287" s="18">
        <v>14.73</v>
      </c>
      <c r="K287" s="22">
        <v>4</v>
      </c>
      <c r="L287" s="22">
        <v>0</v>
      </c>
      <c r="M287" s="22">
        <v>0</v>
      </c>
      <c r="N287" s="22">
        <v>0</v>
      </c>
      <c r="O287" s="22">
        <v>0</v>
      </c>
      <c r="P287" s="22">
        <v>4.154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4">
        <v>25</v>
      </c>
      <c r="B288" s="24" t="s">
        <v>384</v>
      </c>
      <c r="C288" s="24">
        <v>1749.571</v>
      </c>
      <c r="D288" s="24">
        <v>1864.402</v>
      </c>
      <c r="E288" s="24">
        <v>0</v>
      </c>
      <c r="F288" s="24">
        <v>0</v>
      </c>
      <c r="G288" s="24">
        <v>1</v>
      </c>
      <c r="H288" s="18">
        <v>0</v>
      </c>
      <c r="I288" s="18">
        <v>0</v>
      </c>
      <c r="J288" s="18">
        <v>0</v>
      </c>
      <c r="K288" s="22">
        <v>3</v>
      </c>
      <c r="L288" s="22">
        <v>0</v>
      </c>
      <c r="M288" s="22">
        <v>0</v>
      </c>
      <c r="N288" s="22">
        <v>0</v>
      </c>
      <c r="O288" s="22">
        <v>0</v>
      </c>
      <c r="P288" s="22">
        <v>14.238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4">
        <v>134</v>
      </c>
      <c r="B289" s="24" t="s">
        <v>385</v>
      </c>
      <c r="C289" s="24">
        <v>974.048</v>
      </c>
      <c r="D289" s="24">
        <v>1088.271</v>
      </c>
      <c r="E289" s="24">
        <v>0</v>
      </c>
      <c r="F289" s="24">
        <v>0</v>
      </c>
      <c r="G289" s="24">
        <v>1</v>
      </c>
      <c r="H289" s="18">
        <v>0</v>
      </c>
      <c r="I289" s="18">
        <v>0</v>
      </c>
      <c r="J289" s="18">
        <v>0</v>
      </c>
      <c r="K289" s="22">
        <v>4</v>
      </c>
      <c r="L289" s="22">
        <v>0</v>
      </c>
      <c r="M289" s="22">
        <v>0</v>
      </c>
      <c r="N289" s="22">
        <v>1</v>
      </c>
      <c r="O289" s="22">
        <v>0</v>
      </c>
      <c r="P289" s="22">
        <v>12.638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4">
        <v>147</v>
      </c>
      <c r="B290" s="24" t="s">
        <v>386</v>
      </c>
      <c r="C290" s="24">
        <v>6702.284</v>
      </c>
      <c r="D290" s="24">
        <v>7332.252</v>
      </c>
      <c r="E290" s="24">
        <v>0</v>
      </c>
      <c r="F290" s="24">
        <v>0</v>
      </c>
      <c r="G290" s="24">
        <v>1</v>
      </c>
      <c r="H290" s="18">
        <v>0</v>
      </c>
      <c r="I290" s="18">
        <v>0</v>
      </c>
      <c r="J290" s="18">
        <v>0</v>
      </c>
      <c r="K290" s="22">
        <v>3</v>
      </c>
      <c r="L290" s="22">
        <v>0</v>
      </c>
      <c r="M290" s="22">
        <v>0</v>
      </c>
      <c r="N290" s="22">
        <v>0</v>
      </c>
      <c r="O290" s="22">
        <v>0</v>
      </c>
      <c r="P290" s="22">
        <v>15.686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4">
        <v>917</v>
      </c>
      <c r="B291" s="24" t="s">
        <v>387</v>
      </c>
      <c r="C291" s="24">
        <v>2423.874</v>
      </c>
      <c r="D291" s="24">
        <v>2627.174</v>
      </c>
      <c r="E291" s="24">
        <v>0</v>
      </c>
      <c r="F291" s="24">
        <v>0</v>
      </c>
      <c r="G291" s="24">
        <v>1</v>
      </c>
      <c r="H291" s="18">
        <v>0</v>
      </c>
      <c r="I291" s="18">
        <v>0</v>
      </c>
      <c r="J291" s="18">
        <v>0</v>
      </c>
      <c r="K291" s="22">
        <v>4</v>
      </c>
      <c r="L291" s="22">
        <v>2</v>
      </c>
      <c r="M291" s="22">
        <v>0</v>
      </c>
      <c r="N291" s="22">
        <v>0</v>
      </c>
      <c r="O291" s="22">
        <v>0</v>
      </c>
      <c r="P291" s="22">
        <v>12.917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4">
        <v>932</v>
      </c>
      <c r="B292" s="24" t="s">
        <v>388</v>
      </c>
      <c r="C292" s="24">
        <v>15103.957</v>
      </c>
      <c r="D292" s="24">
        <v>16726.205</v>
      </c>
      <c r="E292" s="24">
        <v>0</v>
      </c>
      <c r="F292" s="24">
        <v>0</v>
      </c>
      <c r="G292" s="24">
        <v>1</v>
      </c>
      <c r="H292" s="18">
        <v>0</v>
      </c>
      <c r="I292" s="18">
        <v>0</v>
      </c>
      <c r="J292" s="18">
        <v>0</v>
      </c>
      <c r="K292" s="22">
        <v>4</v>
      </c>
      <c r="L292" s="22">
        <v>0</v>
      </c>
      <c r="M292" s="22">
        <v>-1</v>
      </c>
      <c r="N292" s="22">
        <v>0</v>
      </c>
      <c r="O292" s="22">
        <v>0</v>
      </c>
      <c r="P292" s="22">
        <v>1.232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4">
        <v>990</v>
      </c>
      <c r="B293" s="24" t="s">
        <v>389</v>
      </c>
      <c r="C293" s="24">
        <v>12623.14</v>
      </c>
      <c r="D293" s="24">
        <v>13967.493</v>
      </c>
      <c r="E293" s="24">
        <v>0</v>
      </c>
      <c r="F293" s="24">
        <v>0</v>
      </c>
      <c r="G293" s="24">
        <v>1</v>
      </c>
      <c r="H293" s="18">
        <v>0</v>
      </c>
      <c r="I293" s="18">
        <v>0</v>
      </c>
      <c r="J293" s="18">
        <v>0</v>
      </c>
      <c r="K293" s="22">
        <v>2</v>
      </c>
      <c r="L293" s="22">
        <v>0</v>
      </c>
      <c r="M293" s="22">
        <v>0</v>
      </c>
      <c r="N293" s="22">
        <v>1</v>
      </c>
      <c r="O293" s="22">
        <v>0</v>
      </c>
      <c r="P293" s="22">
        <v>15.243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4">
        <v>399108</v>
      </c>
      <c r="B294" s="24" t="s">
        <v>390</v>
      </c>
      <c r="C294" s="24">
        <v>1251.815</v>
      </c>
      <c r="D294" s="24">
        <v>1345.091</v>
      </c>
      <c r="E294" s="24">
        <v>0</v>
      </c>
      <c r="F294" s="24">
        <v>0</v>
      </c>
      <c r="G294" s="24">
        <v>1</v>
      </c>
      <c r="H294" s="18">
        <v>0</v>
      </c>
      <c r="I294" s="18">
        <v>0</v>
      </c>
      <c r="J294" s="18">
        <v>0</v>
      </c>
      <c r="K294" s="22">
        <v>3</v>
      </c>
      <c r="L294" s="22">
        <v>2</v>
      </c>
      <c r="M294" s="22">
        <v>0</v>
      </c>
      <c r="N294" s="22">
        <v>0</v>
      </c>
      <c r="O294" s="22">
        <v>0</v>
      </c>
      <c r="P294" s="22">
        <v>4.713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4">
        <v>399231</v>
      </c>
      <c r="B295" s="24" t="s">
        <v>391</v>
      </c>
      <c r="C295" s="24">
        <v>1344.673</v>
      </c>
      <c r="D295" s="24">
        <v>1472.455</v>
      </c>
      <c r="E295" s="24">
        <v>0</v>
      </c>
      <c r="F295" s="24">
        <v>0</v>
      </c>
      <c r="G295" s="24">
        <v>1</v>
      </c>
      <c r="H295" s="18">
        <v>0</v>
      </c>
      <c r="I295" s="18">
        <v>0</v>
      </c>
      <c r="J295" s="18">
        <v>0</v>
      </c>
      <c r="K295" s="22">
        <v>4</v>
      </c>
      <c r="L295" s="22">
        <v>1</v>
      </c>
      <c r="M295" s="22">
        <v>-1</v>
      </c>
      <c r="N295" s="22">
        <v>1</v>
      </c>
      <c r="O295" s="22">
        <v>0</v>
      </c>
      <c r="P295" s="22">
        <v>9.13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4">
        <v>399280</v>
      </c>
      <c r="B296" s="24" t="s">
        <v>392</v>
      </c>
      <c r="C296" s="24">
        <v>2047.132</v>
      </c>
      <c r="D296" s="24">
        <v>2288.005</v>
      </c>
      <c r="E296" s="24">
        <v>0</v>
      </c>
      <c r="F296" s="24">
        <v>0</v>
      </c>
      <c r="G296" s="24">
        <v>1</v>
      </c>
      <c r="H296" s="18">
        <v>0</v>
      </c>
      <c r="I296" s="18">
        <v>0</v>
      </c>
      <c r="J296" s="18">
        <v>0</v>
      </c>
      <c r="K296" s="22">
        <v>3</v>
      </c>
      <c r="L296" s="22">
        <v>0</v>
      </c>
      <c r="M296" s="22">
        <v>0</v>
      </c>
      <c r="N296" s="22">
        <v>0</v>
      </c>
      <c r="O296" s="22">
        <v>0</v>
      </c>
      <c r="P296" s="22">
        <v>9.954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4">
        <v>399359</v>
      </c>
      <c r="B297" s="24" t="s">
        <v>393</v>
      </c>
      <c r="C297" s="24">
        <v>2596.536</v>
      </c>
      <c r="D297" s="24">
        <v>2770.189</v>
      </c>
      <c r="E297" s="24">
        <v>0</v>
      </c>
      <c r="F297" s="24">
        <v>0</v>
      </c>
      <c r="G297" s="24">
        <v>1</v>
      </c>
      <c r="H297" s="18">
        <v>0</v>
      </c>
      <c r="I297" s="18">
        <v>0</v>
      </c>
      <c r="J297" s="18">
        <v>0</v>
      </c>
      <c r="K297" s="22">
        <v>4</v>
      </c>
      <c r="L297" s="22">
        <v>0</v>
      </c>
      <c r="M297" s="22">
        <v>-1</v>
      </c>
      <c r="N297" s="22">
        <v>1</v>
      </c>
      <c r="O297" s="22">
        <v>0</v>
      </c>
      <c r="P297" s="22">
        <v>9.435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4">
        <v>399385</v>
      </c>
      <c r="B298" s="24" t="s">
        <v>394</v>
      </c>
      <c r="C298" s="24">
        <v>9234.704</v>
      </c>
      <c r="D298" s="24">
        <v>10181.404</v>
      </c>
      <c r="E298" s="24">
        <v>0</v>
      </c>
      <c r="F298" s="24">
        <v>0</v>
      </c>
      <c r="G298" s="24">
        <v>1</v>
      </c>
      <c r="H298" s="18">
        <v>0</v>
      </c>
      <c r="I298" s="18">
        <v>0</v>
      </c>
      <c r="J298" s="18">
        <v>0</v>
      </c>
      <c r="K298" s="22">
        <v>4</v>
      </c>
      <c r="L298" s="22">
        <v>0</v>
      </c>
      <c r="M298" s="22">
        <v>-1</v>
      </c>
      <c r="N298" s="22">
        <v>1</v>
      </c>
      <c r="O298" s="22">
        <v>0</v>
      </c>
      <c r="P298" s="22">
        <v>7.362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4">
        <v>399396</v>
      </c>
      <c r="B299" s="24" t="s">
        <v>395</v>
      </c>
      <c r="C299" s="24">
        <v>17415.822</v>
      </c>
      <c r="D299" s="24">
        <v>19250.711</v>
      </c>
      <c r="E299" s="24">
        <v>0</v>
      </c>
      <c r="F299" s="24">
        <v>0</v>
      </c>
      <c r="G299" s="24">
        <v>1</v>
      </c>
      <c r="H299" s="18">
        <v>0</v>
      </c>
      <c r="I299" s="18">
        <v>0</v>
      </c>
      <c r="J299" s="18">
        <v>0</v>
      </c>
      <c r="K299" s="22">
        <v>3</v>
      </c>
      <c r="L299" s="22">
        <v>0</v>
      </c>
      <c r="M299" s="22">
        <v>0</v>
      </c>
      <c r="N299" s="22">
        <v>0</v>
      </c>
      <c r="O299" s="22">
        <v>0</v>
      </c>
      <c r="P299" s="22">
        <v>6.05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4">
        <v>399617</v>
      </c>
      <c r="B300" s="24" t="s">
        <v>396</v>
      </c>
      <c r="C300" s="24">
        <v>9103.594</v>
      </c>
      <c r="D300" s="24">
        <v>10294.421</v>
      </c>
      <c r="E300" s="24">
        <v>0</v>
      </c>
      <c r="F300" s="24">
        <v>0</v>
      </c>
      <c r="G300" s="24">
        <v>1</v>
      </c>
      <c r="H300" s="18">
        <v>0</v>
      </c>
      <c r="I300" s="18">
        <v>0</v>
      </c>
      <c r="J300" s="18">
        <v>0</v>
      </c>
      <c r="K300" s="22">
        <v>4</v>
      </c>
      <c r="L300" s="22">
        <v>0</v>
      </c>
      <c r="M300" s="22">
        <v>0</v>
      </c>
      <c r="N300" s="22">
        <v>0</v>
      </c>
      <c r="O300" s="22">
        <v>0</v>
      </c>
      <c r="P300" s="22">
        <v>6.522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4">
        <v>399684</v>
      </c>
      <c r="B301" s="24" t="s">
        <v>397</v>
      </c>
      <c r="C301" s="24">
        <v>1774.289</v>
      </c>
      <c r="D301" s="24">
        <v>2004.737</v>
      </c>
      <c r="E301" s="24">
        <v>0</v>
      </c>
      <c r="F301" s="24">
        <v>0</v>
      </c>
      <c r="G301" s="24">
        <v>1</v>
      </c>
      <c r="H301" s="18">
        <v>0</v>
      </c>
      <c r="I301" s="18">
        <v>0</v>
      </c>
      <c r="J301" s="18">
        <v>0</v>
      </c>
      <c r="K301" s="22">
        <v>4</v>
      </c>
      <c r="L301" s="22">
        <v>0</v>
      </c>
      <c r="M301" s="22">
        <v>-1</v>
      </c>
      <c r="N301" s="22">
        <v>1</v>
      </c>
      <c r="O301" s="22">
        <v>0</v>
      </c>
      <c r="P301" s="22">
        <v>1.879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4">
        <v>399932</v>
      </c>
      <c r="B302" s="24" t="s">
        <v>388</v>
      </c>
      <c r="C302" s="24">
        <v>15103.957</v>
      </c>
      <c r="D302" s="24">
        <v>16726.205</v>
      </c>
      <c r="E302" s="24">
        <v>0</v>
      </c>
      <c r="F302" s="24">
        <v>0</v>
      </c>
      <c r="G302" s="24">
        <v>1</v>
      </c>
      <c r="H302" s="18">
        <v>0</v>
      </c>
      <c r="I302" s="18">
        <v>0</v>
      </c>
      <c r="J302" s="18">
        <v>0</v>
      </c>
      <c r="K302" s="22">
        <v>4</v>
      </c>
      <c r="L302" s="22">
        <v>0</v>
      </c>
      <c r="M302" s="22">
        <v>-1</v>
      </c>
      <c r="N302" s="22">
        <v>1</v>
      </c>
      <c r="O302" s="22">
        <v>0</v>
      </c>
      <c r="P302" s="22">
        <v>1.968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4">
        <v>399987</v>
      </c>
      <c r="B303" s="24" t="s">
        <v>398</v>
      </c>
      <c r="C303" s="24">
        <v>5022.348</v>
      </c>
      <c r="D303" s="24">
        <v>5773.82</v>
      </c>
      <c r="E303" s="24">
        <v>0</v>
      </c>
      <c r="F303" s="24">
        <v>0</v>
      </c>
      <c r="G303" s="24">
        <v>1</v>
      </c>
      <c r="H303" s="18">
        <v>0</v>
      </c>
      <c r="I303" s="18">
        <v>0</v>
      </c>
      <c r="J303" s="18">
        <v>0</v>
      </c>
      <c r="K303" s="22">
        <v>2</v>
      </c>
      <c r="L303" s="22">
        <v>0</v>
      </c>
      <c r="M303" s="22">
        <v>0</v>
      </c>
      <c r="N303" s="22">
        <v>0</v>
      </c>
      <c r="O303" s="22">
        <v>0</v>
      </c>
      <c r="P303" s="22">
        <v>-0.086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4">
        <v>399997</v>
      </c>
      <c r="B304" s="24" t="s">
        <v>399</v>
      </c>
      <c r="C304" s="24">
        <v>8777.692</v>
      </c>
      <c r="D304" s="24">
        <v>10228.865</v>
      </c>
      <c r="E304" s="24">
        <v>0</v>
      </c>
      <c r="F304" s="24">
        <v>0</v>
      </c>
      <c r="G304" s="24">
        <v>1</v>
      </c>
      <c r="H304" s="18">
        <v>0</v>
      </c>
      <c r="I304" s="18">
        <v>0</v>
      </c>
      <c r="J304" s="18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3"/>
      <c r="T305" s="23"/>
      <c r="U305" s="23"/>
      <c r="V305" s="23"/>
      <c r="W305" s="23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3"/>
      <c r="T306" s="23"/>
      <c r="U306" s="23"/>
      <c r="V306" s="23"/>
      <c r="W306" s="23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3"/>
      <c r="T307" s="23"/>
      <c r="U307" s="23"/>
      <c r="V307" s="23"/>
      <c r="W307" s="23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3"/>
      <c r="T308" s="23"/>
      <c r="U308" s="23"/>
      <c r="V308" s="23"/>
      <c r="W308" s="23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3"/>
      <c r="T309" s="23"/>
      <c r="U309" s="23"/>
      <c r="V309" s="23"/>
      <c r="W309" s="23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3"/>
      <c r="T310" s="23"/>
      <c r="U310" s="23"/>
      <c r="V310" s="23"/>
      <c r="W310" s="23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3"/>
      <c r="T311" s="23"/>
      <c r="U311" s="23"/>
      <c r="V311" s="23"/>
      <c r="W311" s="23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3"/>
      <c r="T312" s="23"/>
      <c r="U312" s="23"/>
      <c r="V312" s="23"/>
      <c r="W312" s="23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3"/>
      <c r="T313" s="23"/>
      <c r="U313" s="23"/>
      <c r="V313" s="23"/>
      <c r="W313" s="23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3"/>
      <c r="T314" s="23"/>
      <c r="U314" s="23"/>
      <c r="V314" s="23"/>
      <c r="W314" s="23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3"/>
      <c r="T315" s="23"/>
      <c r="U315" s="23"/>
      <c r="V315" s="23"/>
      <c r="W315" s="23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3"/>
      <c r="T316" s="23"/>
      <c r="U316" s="23"/>
      <c r="V316" s="23"/>
      <c r="W316" s="23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3"/>
      <c r="T317" s="23"/>
      <c r="U317" s="23"/>
      <c r="V317" s="23"/>
      <c r="W317" s="23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3"/>
      <c r="T318" s="23"/>
      <c r="U318" s="23"/>
      <c r="V318" s="23"/>
      <c r="W318" s="23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3"/>
      <c r="T319" s="23"/>
      <c r="U319" s="23"/>
      <c r="V319" s="23"/>
      <c r="W319" s="23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3"/>
      <c r="T320" s="23"/>
      <c r="U320" s="23"/>
      <c r="V320" s="23"/>
      <c r="W320" s="23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3"/>
      <c r="T321" s="23"/>
      <c r="U321" s="23"/>
      <c r="V321" s="23"/>
      <c r="W321" s="23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3"/>
      <c r="T322" s="23"/>
      <c r="U322" s="23"/>
      <c r="V322" s="23"/>
      <c r="W322" s="23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3"/>
      <c r="T323" s="23"/>
      <c r="U323" s="23"/>
      <c r="V323" s="23"/>
      <c r="W323" s="23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3"/>
      <c r="T324" s="23"/>
      <c r="U324" s="23"/>
      <c r="V324" s="23"/>
      <c r="W324" s="23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3"/>
      <c r="T325" s="23"/>
      <c r="U325" s="23"/>
      <c r="V325" s="23"/>
      <c r="W325" s="23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3"/>
      <c r="T326" s="23"/>
      <c r="U326" s="23"/>
      <c r="V326" s="23"/>
      <c r="W326" s="23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3"/>
      <c r="T327" s="23"/>
      <c r="U327" s="23"/>
      <c r="V327" s="23"/>
      <c r="W327" s="23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3"/>
      <c r="T328" s="23"/>
      <c r="U328" s="23"/>
      <c r="V328" s="23"/>
      <c r="W328" s="23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3"/>
      <c r="T329" s="23"/>
      <c r="U329" s="23"/>
      <c r="V329" s="23"/>
      <c r="W329" s="23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3"/>
      <c r="T330" s="23"/>
      <c r="U330" s="23"/>
      <c r="V330" s="23"/>
      <c r="W330" s="23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3"/>
      <c r="T331" s="23"/>
      <c r="U331" s="23"/>
      <c r="V331" s="23"/>
      <c r="W331" s="23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3"/>
      <c r="T332" s="23"/>
      <c r="U332" s="23"/>
      <c r="V332" s="23"/>
      <c r="W332" s="23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3"/>
      <c r="T333" s="23"/>
      <c r="U333" s="23"/>
      <c r="V333" s="23"/>
      <c r="W333" s="23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3"/>
      <c r="T334" s="23"/>
      <c r="U334" s="23"/>
      <c r="V334" s="23"/>
      <c r="W334" s="23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3"/>
      <c r="T335" s="23"/>
      <c r="U335" s="23"/>
      <c r="V335" s="23"/>
      <c r="W335" s="23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3"/>
      <c r="T336" s="23"/>
      <c r="U336" s="23"/>
      <c r="V336" s="23"/>
      <c r="W336" s="23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3"/>
      <c r="T337" s="23"/>
      <c r="U337" s="23"/>
      <c r="V337" s="23"/>
      <c r="W337" s="23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3"/>
      <c r="T338" s="23"/>
      <c r="U338" s="23"/>
      <c r="V338" s="23"/>
      <c r="W338" s="23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3"/>
      <c r="T339" s="23"/>
      <c r="U339" s="23"/>
      <c r="V339" s="23"/>
      <c r="W339" s="23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3"/>
      <c r="T340" s="23"/>
      <c r="U340" s="23"/>
      <c r="V340" s="23"/>
      <c r="W340" s="23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3"/>
      <c r="T341" s="23"/>
      <c r="U341" s="23"/>
      <c r="V341" s="23"/>
      <c r="W341" s="23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3"/>
      <c r="T342" s="23"/>
      <c r="U342" s="23"/>
      <c r="V342" s="23"/>
      <c r="W342" s="23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3"/>
      <c r="T343" s="23"/>
      <c r="U343" s="23"/>
      <c r="V343" s="23"/>
      <c r="W343" s="23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3"/>
      <c r="T344" s="23"/>
      <c r="U344" s="23"/>
      <c r="V344" s="23"/>
      <c r="W344" s="23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3"/>
      <c r="T345" s="23"/>
      <c r="U345" s="23"/>
      <c r="V345" s="23"/>
      <c r="W345" s="23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3"/>
      <c r="T346" s="23"/>
      <c r="U346" s="23"/>
      <c r="V346" s="23"/>
      <c r="W346" s="23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3"/>
      <c r="T347" s="23"/>
      <c r="U347" s="23"/>
      <c r="V347" s="23"/>
      <c r="W347" s="23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3"/>
      <c r="T348" s="23"/>
      <c r="U348" s="23"/>
      <c r="V348" s="23"/>
      <c r="W348" s="23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3"/>
      <c r="T349" s="23"/>
      <c r="U349" s="23"/>
      <c r="V349" s="23"/>
      <c r="W349" s="23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3"/>
      <c r="T350" s="23"/>
      <c r="U350" s="23"/>
      <c r="V350" s="23"/>
      <c r="W350" s="23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3"/>
      <c r="T351" s="23"/>
      <c r="U351" s="23"/>
      <c r="V351" s="23"/>
      <c r="W351" s="23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3"/>
      <c r="T352" s="23"/>
      <c r="U352" s="23"/>
      <c r="V352" s="23"/>
      <c r="W352" s="23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3"/>
      <c r="T353" s="23"/>
      <c r="U353" s="23"/>
      <c r="V353" s="23"/>
      <c r="W353" s="23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3"/>
      <c r="T354" s="23"/>
      <c r="U354" s="23"/>
      <c r="V354" s="23"/>
      <c r="W354" s="23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3"/>
      <c r="T355" s="23"/>
      <c r="U355" s="23"/>
      <c r="V355" s="23"/>
      <c r="W355" s="23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3"/>
      <c r="T356" s="23"/>
      <c r="U356" s="23"/>
      <c r="V356" s="23"/>
      <c r="W356" s="23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3"/>
      <c r="T357" s="23"/>
      <c r="U357" s="23"/>
      <c r="V357" s="23"/>
      <c r="W357" s="23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3"/>
      <c r="T358" s="23"/>
      <c r="U358" s="23"/>
      <c r="V358" s="23"/>
      <c r="W358" s="23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3"/>
      <c r="T359" s="23"/>
      <c r="U359" s="23"/>
      <c r="V359" s="23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3"/>
      <c r="T360" s="23"/>
      <c r="U360" s="23"/>
      <c r="V360" s="23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3"/>
      <c r="T361" s="23"/>
      <c r="U361" s="23"/>
      <c r="V361" s="23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3"/>
      <c r="T362" s="23"/>
      <c r="U362" s="23"/>
      <c r="V362" s="23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3"/>
      <c r="T363" s="23"/>
      <c r="U363" s="23"/>
      <c r="V363" s="23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3"/>
      <c r="T364" s="23"/>
      <c r="U364" s="23"/>
      <c r="V364" s="23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3"/>
      <c r="T365" s="23"/>
      <c r="U365" s="23"/>
      <c r="V365" s="23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3"/>
      <c r="T366" s="23"/>
      <c r="U366" s="23"/>
      <c r="V366" s="23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3"/>
      <c r="T367" s="23"/>
      <c r="U367" s="23"/>
      <c r="V367" s="23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3"/>
      <c r="T368" s="23"/>
      <c r="U368" s="23"/>
      <c r="V368" s="23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3"/>
      <c r="T369" s="23"/>
      <c r="U369" s="23"/>
      <c r="V369" s="23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3"/>
      <c r="T370" s="23"/>
      <c r="U370" s="23"/>
      <c r="V370" s="23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3"/>
      <c r="T371" s="23"/>
      <c r="U371" s="23"/>
      <c r="V371" s="23"/>
      <c r="W371" s="23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3"/>
      <c r="T372" s="23"/>
      <c r="U372" s="23"/>
      <c r="V372" s="23"/>
      <c r="W372" s="23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3"/>
      <c r="T373" s="23"/>
      <c r="U373" s="23"/>
      <c r="V373" s="23"/>
      <c r="W373" s="23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3"/>
      <c r="T374" s="23"/>
      <c r="U374" s="23"/>
      <c r="V374" s="23"/>
      <c r="W374" s="23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3"/>
      <c r="T375" s="23"/>
      <c r="U375" s="23"/>
      <c r="V375" s="23"/>
      <c r="W375" s="23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3"/>
      <c r="T376" s="23"/>
      <c r="U376" s="23"/>
      <c r="V376" s="23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3"/>
      <c r="T377" s="23"/>
      <c r="U377" s="23"/>
      <c r="V377" s="23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3"/>
      <c r="T378" s="23"/>
      <c r="U378" s="23"/>
      <c r="V378" s="23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3"/>
      <c r="T379" s="23"/>
      <c r="U379" s="23"/>
      <c r="V379" s="23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3"/>
      <c r="T380" s="23"/>
      <c r="U380" s="23"/>
      <c r="V380" s="23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3"/>
      <c r="T381" s="23"/>
      <c r="U381" s="23"/>
      <c r="V381" s="23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3"/>
      <c r="T382" s="23"/>
      <c r="U382" s="23"/>
      <c r="V382" s="23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10" t="s">
        <v>400</v>
      </c>
      <c r="L1" s="11"/>
      <c r="M1" s="11"/>
      <c r="N1" s="11"/>
      <c r="O1" s="11"/>
      <c r="P1" s="11"/>
      <c r="Q1" s="11"/>
      <c r="R1" s="15"/>
    </row>
    <row r="2" ht="45" spans="1:18">
      <c r="A2" s="3" t="s">
        <v>86</v>
      </c>
      <c r="B2" s="4" t="s">
        <v>87</v>
      </c>
      <c r="C2" s="4" t="s">
        <v>88</v>
      </c>
      <c r="D2" s="4" t="s">
        <v>89</v>
      </c>
      <c r="E2" s="4" t="s">
        <v>90</v>
      </c>
      <c r="F2" s="4" t="s">
        <v>91</v>
      </c>
      <c r="G2" s="4" t="s">
        <v>92</v>
      </c>
      <c r="H2" s="4" t="s">
        <v>93</v>
      </c>
      <c r="I2" s="4" t="s">
        <v>94</v>
      </c>
      <c r="J2" s="4" t="s">
        <v>95</v>
      </c>
      <c r="K2" s="12" t="s">
        <v>96</v>
      </c>
      <c r="L2" s="12" t="s">
        <v>97</v>
      </c>
      <c r="M2" s="12" t="s">
        <v>98</v>
      </c>
      <c r="N2" s="12" t="s">
        <v>99</v>
      </c>
      <c r="O2" s="12" t="s">
        <v>100</v>
      </c>
      <c r="P2" s="12" t="s">
        <v>101</v>
      </c>
      <c r="Q2" s="12" t="s">
        <v>102</v>
      </c>
      <c r="R2" s="12" t="s">
        <v>103</v>
      </c>
    </row>
    <row r="3" ht="20.25" spans="1:18">
      <c r="A3" s="5" t="s">
        <v>401</v>
      </c>
      <c r="B3" s="5" t="s">
        <v>402</v>
      </c>
      <c r="C3" s="5">
        <v>2468.94</v>
      </c>
      <c r="D3" s="5">
        <v>2657.616</v>
      </c>
      <c r="E3" s="5">
        <v>1</v>
      </c>
      <c r="F3" s="6">
        <v>0</v>
      </c>
      <c r="G3" s="6">
        <v>0</v>
      </c>
      <c r="H3" s="6">
        <v>1</v>
      </c>
      <c r="I3" s="6">
        <v>0.052</v>
      </c>
      <c r="J3" s="6">
        <v>7.148</v>
      </c>
      <c r="K3" s="13">
        <v>4</v>
      </c>
      <c r="L3" s="13">
        <v>0</v>
      </c>
      <c r="M3" s="13">
        <v>-1</v>
      </c>
      <c r="N3" s="13">
        <v>1</v>
      </c>
      <c r="O3" s="13">
        <v>0</v>
      </c>
      <c r="P3" s="13">
        <v>5.097</v>
      </c>
      <c r="Q3" s="13">
        <v>0</v>
      </c>
      <c r="R3" s="13">
        <v>0</v>
      </c>
    </row>
    <row r="4" ht="20.25" spans="1:18">
      <c r="A4" s="5" t="s">
        <v>403</v>
      </c>
      <c r="B4" s="5" t="s">
        <v>404</v>
      </c>
      <c r="C4" s="5">
        <v>3773.342</v>
      </c>
      <c r="D4" s="5">
        <v>4283.785</v>
      </c>
      <c r="E4" s="5">
        <v>1</v>
      </c>
      <c r="F4" s="6">
        <v>0</v>
      </c>
      <c r="G4" s="6">
        <v>0</v>
      </c>
      <c r="H4" s="6">
        <v>1</v>
      </c>
      <c r="I4" s="6">
        <v>0.122</v>
      </c>
      <c r="J4" s="6">
        <v>12.023</v>
      </c>
      <c r="K4" s="13">
        <v>3</v>
      </c>
      <c r="L4" s="13">
        <v>1</v>
      </c>
      <c r="M4" s="13">
        <v>0</v>
      </c>
      <c r="N4" s="13">
        <v>0</v>
      </c>
      <c r="O4" s="13">
        <v>0</v>
      </c>
      <c r="P4" s="13">
        <v>3.905</v>
      </c>
      <c r="Q4" s="13">
        <v>0</v>
      </c>
      <c r="R4" s="13">
        <v>0</v>
      </c>
    </row>
    <row r="5" ht="20.25" spans="1:18">
      <c r="A5" s="5" t="s">
        <v>405</v>
      </c>
      <c r="B5" s="5" t="s">
        <v>406</v>
      </c>
      <c r="C5" s="5">
        <v>107.428</v>
      </c>
      <c r="D5" s="5">
        <v>108.548</v>
      </c>
      <c r="E5" s="5">
        <v>1</v>
      </c>
      <c r="F5" s="6">
        <v>0</v>
      </c>
      <c r="G5" s="6">
        <v>0</v>
      </c>
      <c r="H5" s="6">
        <v>1</v>
      </c>
      <c r="I5" s="6">
        <v>0.034</v>
      </c>
      <c r="J5" s="6">
        <v>1.066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-0.001</v>
      </c>
      <c r="Q5" s="13">
        <v>0</v>
      </c>
      <c r="R5" s="13">
        <v>0</v>
      </c>
    </row>
    <row r="6" ht="20.25" spans="1:18">
      <c r="A6" s="7" t="s">
        <v>407</v>
      </c>
      <c r="B6" s="7" t="s">
        <v>408</v>
      </c>
      <c r="C6" s="7">
        <v>886.927</v>
      </c>
      <c r="D6" s="7">
        <v>1085.442</v>
      </c>
      <c r="E6" s="7">
        <v>0</v>
      </c>
      <c r="F6" s="7">
        <v>0</v>
      </c>
      <c r="G6" s="7">
        <v>0</v>
      </c>
      <c r="H6" s="7">
        <v>1</v>
      </c>
      <c r="I6" s="9">
        <v>3.705</v>
      </c>
      <c r="J6" s="9">
        <v>21.316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1.253</v>
      </c>
      <c r="Q6" s="13">
        <v>0</v>
      </c>
      <c r="R6" s="13">
        <v>0</v>
      </c>
    </row>
    <row r="7" ht="20.25" spans="1:18">
      <c r="A7" s="7" t="s">
        <v>409</v>
      </c>
      <c r="B7" s="7" t="s">
        <v>410</v>
      </c>
      <c r="C7" s="7">
        <v>10066.8</v>
      </c>
      <c r="D7" s="7">
        <v>12493.477</v>
      </c>
      <c r="E7" s="7">
        <v>0</v>
      </c>
      <c r="F7" s="7">
        <v>0</v>
      </c>
      <c r="G7" s="7">
        <v>0</v>
      </c>
      <c r="H7" s="7">
        <v>1</v>
      </c>
      <c r="I7" s="9">
        <v>1.549</v>
      </c>
      <c r="J7" s="9">
        <v>20.671</v>
      </c>
      <c r="K7" s="13">
        <v>3</v>
      </c>
      <c r="L7" s="13">
        <v>0</v>
      </c>
      <c r="M7" s="13">
        <v>1</v>
      </c>
      <c r="N7" s="13">
        <v>-1</v>
      </c>
      <c r="O7" s="13">
        <v>0</v>
      </c>
      <c r="P7" s="13">
        <v>-0.87</v>
      </c>
      <c r="Q7" s="13">
        <v>0</v>
      </c>
      <c r="R7" s="13">
        <v>0</v>
      </c>
    </row>
    <row r="8" ht="20.25" spans="1:18">
      <c r="A8" s="7" t="s">
        <v>411</v>
      </c>
      <c r="B8" s="7" t="s">
        <v>412</v>
      </c>
      <c r="C8" s="7">
        <v>14741.399</v>
      </c>
      <c r="D8" s="7">
        <v>16307.291</v>
      </c>
      <c r="E8" s="7">
        <v>0</v>
      </c>
      <c r="F8" s="7">
        <v>0</v>
      </c>
      <c r="G8" s="7">
        <v>0</v>
      </c>
      <c r="H8" s="7">
        <v>1</v>
      </c>
      <c r="I8" s="9">
        <v>1.198</v>
      </c>
      <c r="J8" s="9">
        <v>10.685</v>
      </c>
      <c r="K8" s="13">
        <v>4</v>
      </c>
      <c r="L8" s="13">
        <v>1</v>
      </c>
      <c r="M8" s="13">
        <v>0</v>
      </c>
      <c r="N8" s="13">
        <v>0</v>
      </c>
      <c r="O8" s="13">
        <v>0</v>
      </c>
      <c r="P8" s="13">
        <v>3.352</v>
      </c>
      <c r="Q8" s="13">
        <v>0</v>
      </c>
      <c r="R8" s="13">
        <v>0</v>
      </c>
    </row>
    <row r="9" ht="20.25" spans="1:18">
      <c r="A9" s="7" t="s">
        <v>413</v>
      </c>
      <c r="B9" s="7" t="s">
        <v>414</v>
      </c>
      <c r="C9" s="7">
        <v>4003.094</v>
      </c>
      <c r="D9" s="7">
        <v>4358.123</v>
      </c>
      <c r="E9" s="7">
        <v>0</v>
      </c>
      <c r="F9" s="7">
        <v>0</v>
      </c>
      <c r="G9" s="7">
        <v>0</v>
      </c>
      <c r="H9" s="7">
        <v>1</v>
      </c>
      <c r="I9" s="9">
        <v>6.034</v>
      </c>
      <c r="J9" s="9">
        <v>13.689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9.357</v>
      </c>
      <c r="Q9" s="13">
        <v>0</v>
      </c>
      <c r="R9" s="13">
        <v>0</v>
      </c>
    </row>
    <row r="10" ht="20.25" spans="1:18">
      <c r="A10" s="7" t="s">
        <v>415</v>
      </c>
      <c r="B10" s="7" t="s">
        <v>416</v>
      </c>
      <c r="C10" s="7">
        <v>2114.244</v>
      </c>
      <c r="D10" s="7">
        <v>2304.075</v>
      </c>
      <c r="E10" s="7">
        <v>0</v>
      </c>
      <c r="F10" s="7">
        <v>0</v>
      </c>
      <c r="G10" s="7">
        <v>0</v>
      </c>
      <c r="H10" s="7">
        <v>1</v>
      </c>
      <c r="I10" s="6">
        <v>0.985</v>
      </c>
      <c r="J10" s="6">
        <v>9.143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3.617</v>
      </c>
      <c r="Q10" s="13">
        <v>0</v>
      </c>
      <c r="R10" s="13">
        <v>0</v>
      </c>
    </row>
    <row r="11" ht="20.25" spans="1:18">
      <c r="A11" s="7" t="s">
        <v>417</v>
      </c>
      <c r="B11" s="7" t="s">
        <v>418</v>
      </c>
      <c r="C11" s="7">
        <v>6313.284</v>
      </c>
      <c r="D11" s="7">
        <v>7394.609</v>
      </c>
      <c r="E11" s="7">
        <v>0</v>
      </c>
      <c r="F11" s="7">
        <v>0</v>
      </c>
      <c r="G11" s="7">
        <v>0</v>
      </c>
      <c r="H11" s="7">
        <v>1</v>
      </c>
      <c r="I11" s="6">
        <v>0.073</v>
      </c>
      <c r="J11" s="6">
        <v>14.685</v>
      </c>
      <c r="K11" s="13">
        <v>2</v>
      </c>
      <c r="L11" s="13">
        <v>0</v>
      </c>
      <c r="M11" s="13">
        <v>0</v>
      </c>
      <c r="N11" s="13">
        <v>-1</v>
      </c>
      <c r="O11" s="13">
        <v>0</v>
      </c>
      <c r="P11" s="13">
        <v>-0.35</v>
      </c>
      <c r="Q11" s="13">
        <v>0</v>
      </c>
      <c r="R11" s="13">
        <v>0</v>
      </c>
    </row>
    <row r="12" ht="20.25" spans="1:18">
      <c r="A12" s="7" t="s">
        <v>419</v>
      </c>
      <c r="B12" s="7" t="s">
        <v>420</v>
      </c>
      <c r="C12" s="7">
        <v>13287.593</v>
      </c>
      <c r="D12" s="7">
        <v>14654.275</v>
      </c>
      <c r="E12" s="7">
        <v>0</v>
      </c>
      <c r="F12" s="7">
        <v>0</v>
      </c>
      <c r="G12" s="7">
        <v>0</v>
      </c>
      <c r="H12" s="7">
        <v>1</v>
      </c>
      <c r="I12" s="6">
        <v>0.918</v>
      </c>
      <c r="J12" s="6">
        <v>10.158</v>
      </c>
      <c r="K12" s="13">
        <v>4</v>
      </c>
      <c r="L12" s="13">
        <v>1</v>
      </c>
      <c r="M12" s="13">
        <v>0</v>
      </c>
      <c r="N12" s="13">
        <v>0</v>
      </c>
      <c r="O12" s="13">
        <v>0</v>
      </c>
      <c r="P12" s="13">
        <v>10.764</v>
      </c>
      <c r="Q12" s="13">
        <v>0</v>
      </c>
      <c r="R12" s="13">
        <v>0</v>
      </c>
    </row>
    <row r="13" ht="20.25" spans="1:18">
      <c r="A13" s="7" t="s">
        <v>421</v>
      </c>
      <c r="B13" s="7" t="s">
        <v>422</v>
      </c>
      <c r="C13" s="7">
        <v>1630.575</v>
      </c>
      <c r="D13" s="7">
        <v>1786.655</v>
      </c>
      <c r="E13" s="7">
        <v>0</v>
      </c>
      <c r="F13" s="7">
        <v>0</v>
      </c>
      <c r="G13" s="7">
        <v>0</v>
      </c>
      <c r="H13" s="7">
        <v>1</v>
      </c>
      <c r="I13" s="6">
        <v>3.057</v>
      </c>
      <c r="J13" s="6">
        <v>11.526</v>
      </c>
      <c r="K13" s="13">
        <v>3</v>
      </c>
      <c r="L13" s="13">
        <v>0</v>
      </c>
      <c r="M13" s="13">
        <v>0</v>
      </c>
      <c r="N13" s="13">
        <v>0</v>
      </c>
      <c r="O13" s="13">
        <v>0</v>
      </c>
      <c r="P13" s="13">
        <v>7.164</v>
      </c>
      <c r="Q13" s="13">
        <v>0</v>
      </c>
      <c r="R13" s="13">
        <v>1</v>
      </c>
    </row>
    <row r="14" ht="20.25" spans="1:18">
      <c r="A14" s="7" t="s">
        <v>423</v>
      </c>
      <c r="B14" s="7" t="s">
        <v>424</v>
      </c>
      <c r="C14" s="7">
        <v>6611.455</v>
      </c>
      <c r="D14" s="7">
        <v>7935.006</v>
      </c>
      <c r="E14" s="7">
        <v>0</v>
      </c>
      <c r="F14" s="7">
        <v>0</v>
      </c>
      <c r="G14" s="7">
        <v>0</v>
      </c>
      <c r="H14" s="7">
        <v>1</v>
      </c>
      <c r="I14" s="6">
        <v>6.081</v>
      </c>
      <c r="J14" s="6">
        <v>21.747</v>
      </c>
      <c r="K14" s="13">
        <v>3</v>
      </c>
      <c r="L14" s="13">
        <v>0</v>
      </c>
      <c r="M14" s="13">
        <v>0</v>
      </c>
      <c r="N14" s="13">
        <v>0</v>
      </c>
      <c r="O14" s="13">
        <v>0</v>
      </c>
      <c r="P14" s="13">
        <v>23.578</v>
      </c>
      <c r="Q14" s="13">
        <v>0</v>
      </c>
      <c r="R14" s="13">
        <v>0</v>
      </c>
    </row>
    <row r="15" ht="20.25" spans="1:18">
      <c r="A15" s="7" t="s">
        <v>425</v>
      </c>
      <c r="B15" s="7" t="s">
        <v>426</v>
      </c>
      <c r="C15" s="7">
        <v>6782.255</v>
      </c>
      <c r="D15" s="7">
        <v>7893.821</v>
      </c>
      <c r="E15" s="7">
        <v>0</v>
      </c>
      <c r="F15" s="7">
        <v>0</v>
      </c>
      <c r="G15" s="7">
        <v>0</v>
      </c>
      <c r="H15" s="7">
        <v>1</v>
      </c>
      <c r="I15" s="6">
        <v>5.327</v>
      </c>
      <c r="J15" s="6">
        <v>18.658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19.513</v>
      </c>
      <c r="Q15" s="13">
        <v>0</v>
      </c>
      <c r="R15" s="13">
        <v>0</v>
      </c>
    </row>
    <row r="16" ht="20.25" spans="1:18">
      <c r="A16" s="7" t="s">
        <v>427</v>
      </c>
      <c r="B16" s="7" t="s">
        <v>428</v>
      </c>
      <c r="C16" s="7">
        <v>11887.065</v>
      </c>
      <c r="D16" s="7">
        <v>13226.045</v>
      </c>
      <c r="E16" s="7">
        <v>0</v>
      </c>
      <c r="F16" s="7">
        <v>0</v>
      </c>
      <c r="G16" s="7">
        <v>0</v>
      </c>
      <c r="H16" s="7">
        <v>1</v>
      </c>
      <c r="I16" s="6">
        <v>1.335</v>
      </c>
      <c r="J16" s="6">
        <v>11.324</v>
      </c>
      <c r="K16" s="13">
        <v>4</v>
      </c>
      <c r="L16" s="13">
        <v>2</v>
      </c>
      <c r="M16" s="13">
        <v>0</v>
      </c>
      <c r="N16" s="13">
        <v>0</v>
      </c>
      <c r="O16" s="13">
        <v>0</v>
      </c>
      <c r="P16" s="13">
        <v>2.311</v>
      </c>
      <c r="Q16" s="13">
        <v>0</v>
      </c>
      <c r="R16" s="13">
        <v>-1</v>
      </c>
    </row>
    <row r="17" ht="20.25" spans="1:18">
      <c r="A17" s="7" t="s">
        <v>429</v>
      </c>
      <c r="B17" s="7" t="s">
        <v>430</v>
      </c>
      <c r="C17" s="7">
        <v>78380.984</v>
      </c>
      <c r="D17" s="7">
        <v>145971.016</v>
      </c>
      <c r="E17" s="7">
        <v>0</v>
      </c>
      <c r="F17" s="7">
        <v>0</v>
      </c>
      <c r="G17" s="7">
        <v>0</v>
      </c>
      <c r="H17" s="7">
        <v>1</v>
      </c>
      <c r="I17" s="6">
        <v>2.308</v>
      </c>
      <c r="J17" s="6">
        <v>47.543</v>
      </c>
      <c r="K17" s="13">
        <v>2</v>
      </c>
      <c r="L17" s="13">
        <v>0</v>
      </c>
      <c r="M17" s="13">
        <v>0</v>
      </c>
      <c r="N17" s="13">
        <v>0</v>
      </c>
      <c r="O17" s="13">
        <v>0</v>
      </c>
      <c r="P17" s="13">
        <v>2380.222</v>
      </c>
      <c r="Q17" s="13">
        <v>0</v>
      </c>
      <c r="R17" s="13">
        <v>0</v>
      </c>
    </row>
    <row r="18" ht="20.25" spans="1:18">
      <c r="A18" s="8" t="s">
        <v>431</v>
      </c>
      <c r="B18" s="8" t="s">
        <v>432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433</v>
      </c>
      <c r="B19" s="8" t="s">
        <v>434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435</v>
      </c>
      <c r="B20" s="8" t="s">
        <v>436</v>
      </c>
      <c r="C20" s="8">
        <v>2035.875</v>
      </c>
      <c r="D20" s="8">
        <v>2514.563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5.556</v>
      </c>
      <c r="Q20" s="13">
        <v>0</v>
      </c>
      <c r="R20" s="13">
        <v>0</v>
      </c>
    </row>
    <row r="21" ht="20.25" spans="1:18">
      <c r="A21" s="8" t="s">
        <v>437</v>
      </c>
      <c r="B21" s="8" t="s">
        <v>438</v>
      </c>
      <c r="C21" s="8">
        <v>967.581</v>
      </c>
      <c r="D21" s="8">
        <v>1188.864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0</v>
      </c>
      <c r="O21" s="13">
        <v>0</v>
      </c>
      <c r="P21" s="13">
        <v>3.163</v>
      </c>
      <c r="Q21" s="13">
        <v>0</v>
      </c>
      <c r="R21" s="13">
        <v>1</v>
      </c>
    </row>
    <row r="22" ht="20.25" spans="1:18">
      <c r="A22" s="9" t="s">
        <v>439</v>
      </c>
      <c r="B22" s="9" t="s">
        <v>440</v>
      </c>
      <c r="C22" s="9">
        <v>20213.191</v>
      </c>
      <c r="D22" s="9">
        <v>22982.313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9.439</v>
      </c>
      <c r="K22" s="13">
        <v>1</v>
      </c>
      <c r="L22" s="13">
        <v>2</v>
      </c>
      <c r="M22" s="13">
        <v>0</v>
      </c>
      <c r="N22" s="13">
        <v>-1</v>
      </c>
      <c r="O22" s="13">
        <v>0</v>
      </c>
      <c r="P22" s="13">
        <v>55.737</v>
      </c>
      <c r="Q22" s="13">
        <v>0</v>
      </c>
      <c r="R22" s="13">
        <v>0</v>
      </c>
    </row>
    <row r="23" ht="20.25" spans="1:18">
      <c r="A23" s="9" t="s">
        <v>441</v>
      </c>
      <c r="B23" s="9" t="s">
        <v>442</v>
      </c>
      <c r="C23" s="9">
        <v>10847.613</v>
      </c>
      <c r="D23" s="9">
        <v>21799.338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47.18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8.235</v>
      </c>
      <c r="Q23" s="13">
        <v>0</v>
      </c>
      <c r="R23" s="13">
        <v>0</v>
      </c>
    </row>
    <row r="24" ht="20.25" spans="1:18">
      <c r="A24" s="9" t="s">
        <v>443</v>
      </c>
      <c r="B24" s="9" t="s">
        <v>444</v>
      </c>
      <c r="C24" s="9">
        <v>21089.217</v>
      </c>
      <c r="D24" s="9">
        <v>24111.498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10.715</v>
      </c>
      <c r="K24" s="13">
        <v>2</v>
      </c>
      <c r="L24" s="13">
        <v>1</v>
      </c>
      <c r="M24" s="13">
        <v>1</v>
      </c>
      <c r="N24" s="13">
        <v>-1</v>
      </c>
      <c r="O24" s="13">
        <v>0</v>
      </c>
      <c r="P24" s="13">
        <v>30.219</v>
      </c>
      <c r="Q24" s="13">
        <v>0</v>
      </c>
      <c r="R24" s="13">
        <v>0</v>
      </c>
    </row>
    <row r="25" ht="20.25" spans="1:18">
      <c r="A25" s="9" t="s">
        <v>445</v>
      </c>
      <c r="B25" s="9" t="s">
        <v>446</v>
      </c>
      <c r="C25" s="9">
        <v>2581.403</v>
      </c>
      <c r="D25" s="9">
        <v>3044.395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8.07</v>
      </c>
      <c r="K25" s="13">
        <v>1</v>
      </c>
      <c r="L25" s="13">
        <v>0</v>
      </c>
      <c r="M25" s="13">
        <v>0</v>
      </c>
      <c r="N25" s="13">
        <v>0</v>
      </c>
      <c r="O25" s="13">
        <v>0</v>
      </c>
      <c r="P25" s="13">
        <v>-4.291</v>
      </c>
      <c r="Q25" s="13">
        <v>0</v>
      </c>
      <c r="R25" s="13">
        <v>0</v>
      </c>
    </row>
    <row r="26" ht="20.25" spans="1:18">
      <c r="A26" s="9" t="s">
        <v>447</v>
      </c>
      <c r="B26" s="9" t="s">
        <v>448</v>
      </c>
      <c r="C26" s="9">
        <v>2886.655</v>
      </c>
      <c r="D26" s="9">
        <v>3401.82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12.79</v>
      </c>
      <c r="K26" s="13">
        <v>0</v>
      </c>
      <c r="L26" s="13">
        <v>2</v>
      </c>
      <c r="M26" s="13">
        <v>0</v>
      </c>
      <c r="N26" s="13">
        <v>-1</v>
      </c>
      <c r="O26" s="13">
        <v>0</v>
      </c>
      <c r="P26" s="13">
        <v>-3.173</v>
      </c>
      <c r="Q26" s="13">
        <v>0</v>
      </c>
      <c r="R26" s="13">
        <v>0</v>
      </c>
    </row>
    <row r="27" ht="20.25" spans="1:18">
      <c r="A27" s="9" t="s">
        <v>449</v>
      </c>
      <c r="B27" s="9" t="s">
        <v>450</v>
      </c>
      <c r="C27" s="9">
        <v>83469.898</v>
      </c>
      <c r="D27" s="9">
        <v>102474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18.199</v>
      </c>
      <c r="K27" s="13">
        <v>2</v>
      </c>
      <c r="L27" s="13">
        <v>1</v>
      </c>
      <c r="M27" s="13">
        <v>0</v>
      </c>
      <c r="N27" s="13">
        <v>-1</v>
      </c>
      <c r="O27" s="13">
        <v>0</v>
      </c>
      <c r="P27" s="13">
        <v>148.178</v>
      </c>
      <c r="Q27" s="13">
        <v>0</v>
      </c>
      <c r="R27" s="13">
        <v>0</v>
      </c>
    </row>
    <row r="28" ht="20.25" spans="1:18">
      <c r="A28" s="9" t="s">
        <v>451</v>
      </c>
      <c r="B28" s="9" t="s">
        <v>452</v>
      </c>
      <c r="C28" s="9">
        <v>2364.812</v>
      </c>
      <c r="D28" s="9">
        <v>2920.476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18.173</v>
      </c>
      <c r="K28" s="14">
        <v>2</v>
      </c>
      <c r="L28" s="13">
        <v>2</v>
      </c>
      <c r="M28" s="13">
        <v>0</v>
      </c>
      <c r="N28" s="13">
        <v>0</v>
      </c>
      <c r="O28" s="13">
        <v>0</v>
      </c>
      <c r="P28" s="13">
        <v>-2.073</v>
      </c>
      <c r="Q28" s="13">
        <v>0</v>
      </c>
      <c r="R28" s="13">
        <v>-1</v>
      </c>
    </row>
    <row r="29" ht="20.25" spans="1:18">
      <c r="A29" s="9" t="s">
        <v>453</v>
      </c>
      <c r="B29" s="9" t="s">
        <v>454</v>
      </c>
      <c r="C29" s="9">
        <v>3195.05</v>
      </c>
      <c r="D29" s="9">
        <v>3369.437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0.898</v>
      </c>
      <c r="K29" s="14">
        <v>0</v>
      </c>
      <c r="L29" s="13">
        <v>0</v>
      </c>
      <c r="M29" s="13">
        <v>1</v>
      </c>
      <c r="N29" s="13">
        <v>-1</v>
      </c>
      <c r="O29" s="13">
        <v>0</v>
      </c>
      <c r="P29" s="13">
        <v>0.353</v>
      </c>
      <c r="Q29" s="13">
        <v>0</v>
      </c>
      <c r="R29" s="13">
        <v>0</v>
      </c>
    </row>
    <row r="30" ht="20.25" spans="1:18">
      <c r="A30" s="9" t="s">
        <v>455</v>
      </c>
      <c r="B30" s="9" t="s">
        <v>456</v>
      </c>
      <c r="C30" s="9">
        <v>112928.352</v>
      </c>
      <c r="D30" s="9">
        <v>140369.016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17.552</v>
      </c>
      <c r="K30" s="14">
        <v>0</v>
      </c>
      <c r="L30" s="13">
        <v>1</v>
      </c>
      <c r="M30" s="13">
        <v>0</v>
      </c>
      <c r="N30" s="13">
        <v>0</v>
      </c>
      <c r="O30" s="13">
        <v>0</v>
      </c>
      <c r="P30" s="13">
        <v>798.24</v>
      </c>
      <c r="Q30" s="13">
        <v>0</v>
      </c>
      <c r="R30" s="13">
        <v>0</v>
      </c>
    </row>
    <row r="31" ht="20.25" spans="1:18">
      <c r="A31" s="9" t="s">
        <v>457</v>
      </c>
      <c r="B31" s="9" t="s">
        <v>458</v>
      </c>
      <c r="C31" s="9">
        <v>3962.091</v>
      </c>
      <c r="D31" s="9">
        <v>4337.89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4.666</v>
      </c>
      <c r="K31" s="14">
        <v>2</v>
      </c>
      <c r="L31" s="13">
        <v>2</v>
      </c>
      <c r="M31" s="13">
        <v>0</v>
      </c>
      <c r="N31" s="13">
        <v>0</v>
      </c>
      <c r="O31" s="13">
        <v>0</v>
      </c>
      <c r="P31" s="13">
        <v>10.001</v>
      </c>
      <c r="Q31" s="13">
        <v>0</v>
      </c>
      <c r="R31" s="13">
        <v>1</v>
      </c>
    </row>
    <row r="32" ht="20.25" spans="1:18">
      <c r="A32" s="9" t="s">
        <v>459</v>
      </c>
      <c r="B32" s="9" t="s">
        <v>460</v>
      </c>
      <c r="C32" s="9">
        <v>15940.403</v>
      </c>
      <c r="D32" s="9">
        <v>17902.422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4.833</v>
      </c>
      <c r="K32" s="14">
        <v>0</v>
      </c>
      <c r="L32" s="13">
        <v>0</v>
      </c>
      <c r="M32" s="13">
        <v>0</v>
      </c>
      <c r="N32" s="13">
        <v>-1</v>
      </c>
      <c r="O32" s="13">
        <v>0</v>
      </c>
      <c r="P32" s="13">
        <v>24.253</v>
      </c>
      <c r="Q32" s="13">
        <v>0</v>
      </c>
      <c r="R32" s="13">
        <v>0</v>
      </c>
    </row>
    <row r="33" ht="20.25" spans="1:18">
      <c r="A33" s="9" t="s">
        <v>461</v>
      </c>
      <c r="B33" s="9" t="s">
        <v>462</v>
      </c>
      <c r="C33" s="9">
        <v>3033.744</v>
      </c>
      <c r="D33" s="9">
        <v>3205.76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0.598</v>
      </c>
      <c r="K33" s="14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1.417</v>
      </c>
      <c r="Q33" s="13">
        <v>0</v>
      </c>
      <c r="R33" s="13">
        <v>0</v>
      </c>
    </row>
    <row r="34" ht="20.25" spans="1:18">
      <c r="A34" s="9" t="s">
        <v>463</v>
      </c>
      <c r="B34" s="9" t="s">
        <v>464</v>
      </c>
      <c r="C34" s="9">
        <v>280094.969</v>
      </c>
      <c r="D34" s="9">
        <v>390453.219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27.955</v>
      </c>
      <c r="K34" s="14">
        <v>3</v>
      </c>
      <c r="L34" s="13">
        <v>0</v>
      </c>
      <c r="M34" s="13">
        <v>0</v>
      </c>
      <c r="N34" s="13">
        <v>0</v>
      </c>
      <c r="O34" s="13">
        <v>0</v>
      </c>
      <c r="P34" s="13">
        <v>2385.215</v>
      </c>
      <c r="Q34" s="13">
        <v>0</v>
      </c>
      <c r="R34" s="13">
        <v>0</v>
      </c>
    </row>
    <row r="35" ht="20.25" spans="1:18">
      <c r="A35" s="9" t="s">
        <v>465</v>
      </c>
      <c r="B35" s="9" t="s">
        <v>466</v>
      </c>
      <c r="C35" s="9">
        <v>5171.692</v>
      </c>
      <c r="D35" s="9">
        <v>5688.156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0.963</v>
      </c>
      <c r="K35" s="14">
        <v>0</v>
      </c>
      <c r="L35" s="13">
        <v>1</v>
      </c>
      <c r="M35" s="13">
        <v>1</v>
      </c>
      <c r="N35" s="13">
        <v>-1</v>
      </c>
      <c r="O35" s="13">
        <v>0</v>
      </c>
      <c r="P35" s="13">
        <v>4.86</v>
      </c>
      <c r="Q35" s="13">
        <v>0</v>
      </c>
      <c r="R35" s="13">
        <v>0</v>
      </c>
    </row>
    <row r="36" ht="20.25" spans="1:18">
      <c r="A36" s="9" t="s">
        <v>467</v>
      </c>
      <c r="B36" s="9" t="s">
        <v>468</v>
      </c>
      <c r="C36" s="9">
        <v>12527.816</v>
      </c>
      <c r="D36" s="9">
        <v>14166.553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9.742</v>
      </c>
      <c r="K36" s="14">
        <v>0</v>
      </c>
      <c r="L36" s="13">
        <v>1</v>
      </c>
      <c r="M36" s="13">
        <v>0</v>
      </c>
      <c r="N36" s="13">
        <v>-1</v>
      </c>
      <c r="O36" s="13">
        <v>0</v>
      </c>
      <c r="P36" s="13">
        <v>34.255</v>
      </c>
      <c r="Q36" s="13">
        <v>0</v>
      </c>
      <c r="R36" s="13">
        <v>0</v>
      </c>
    </row>
    <row r="37" ht="20.25" spans="1:18">
      <c r="A37" s="9" t="s">
        <v>469</v>
      </c>
      <c r="B37" s="9" t="s">
        <v>470</v>
      </c>
      <c r="C37" s="9">
        <v>2966.397</v>
      </c>
      <c r="D37" s="9">
        <v>3454.232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10.919</v>
      </c>
      <c r="K37" s="14">
        <v>2</v>
      </c>
      <c r="L37" s="13">
        <v>2</v>
      </c>
      <c r="M37" s="13">
        <v>1</v>
      </c>
      <c r="N37" s="13">
        <v>-1</v>
      </c>
      <c r="O37" s="13">
        <v>0</v>
      </c>
      <c r="P37" s="13">
        <v>2.477</v>
      </c>
      <c r="Q37" s="13">
        <v>0</v>
      </c>
      <c r="R37" s="13">
        <v>0</v>
      </c>
    </row>
    <row r="38" ht="20.25" spans="1:18">
      <c r="A38" s="9" t="s">
        <v>471</v>
      </c>
      <c r="B38" s="9" t="s">
        <v>472</v>
      </c>
      <c r="C38" s="9">
        <v>22010.598</v>
      </c>
      <c r="D38" s="9">
        <v>24787.908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10.78</v>
      </c>
      <c r="K38" s="14">
        <v>3</v>
      </c>
      <c r="L38" s="13">
        <v>1</v>
      </c>
      <c r="M38" s="13">
        <v>0</v>
      </c>
      <c r="N38" s="13">
        <v>-1</v>
      </c>
      <c r="O38" s="13">
        <v>0</v>
      </c>
      <c r="P38" s="13">
        <v>37.461</v>
      </c>
      <c r="Q38" s="13">
        <v>0</v>
      </c>
      <c r="R38" s="13">
        <v>0</v>
      </c>
    </row>
    <row r="39" ht="20.25" spans="1:18">
      <c r="A39" s="6" t="s">
        <v>473</v>
      </c>
      <c r="B39" s="6" t="s">
        <v>474</v>
      </c>
      <c r="C39" s="6">
        <v>3325.862</v>
      </c>
      <c r="D39" s="6">
        <v>3557.958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6.023</v>
      </c>
      <c r="K39" s="14">
        <v>1</v>
      </c>
      <c r="L39" s="13">
        <v>2</v>
      </c>
      <c r="M39" s="13">
        <v>0</v>
      </c>
      <c r="N39" s="13">
        <v>0</v>
      </c>
      <c r="O39" s="13">
        <v>0</v>
      </c>
      <c r="P39" s="13">
        <v>5.488</v>
      </c>
      <c r="Q39" s="13">
        <v>0</v>
      </c>
      <c r="R39" s="13">
        <v>0</v>
      </c>
    </row>
    <row r="40" ht="20.25" spans="1:18">
      <c r="A40" s="6" t="s">
        <v>475</v>
      </c>
      <c r="B40" s="6" t="s">
        <v>476</v>
      </c>
      <c r="C40" s="6">
        <v>136.088</v>
      </c>
      <c r="D40" s="6">
        <v>152.124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7.36</v>
      </c>
      <c r="K40" s="14">
        <v>2</v>
      </c>
      <c r="L40" s="13">
        <v>0</v>
      </c>
      <c r="M40" s="13">
        <v>0</v>
      </c>
      <c r="N40" s="13">
        <v>0</v>
      </c>
      <c r="O40" s="13">
        <v>0</v>
      </c>
      <c r="P40" s="13">
        <v>0.037</v>
      </c>
      <c r="Q40" s="13">
        <v>0</v>
      </c>
      <c r="R40" s="13">
        <v>0</v>
      </c>
    </row>
    <row r="41" ht="20.25" spans="1:18">
      <c r="A41" s="6" t="s">
        <v>477</v>
      </c>
      <c r="B41" s="6" t="s">
        <v>478</v>
      </c>
      <c r="C41" s="6">
        <v>5331.727</v>
      </c>
      <c r="D41" s="6">
        <v>6061.873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11.624</v>
      </c>
      <c r="K41" s="14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10.997</v>
      </c>
      <c r="Q41" s="13">
        <v>0</v>
      </c>
      <c r="R41" s="13">
        <v>0</v>
      </c>
    </row>
    <row r="42" ht="20.25" spans="1:18">
      <c r="A42" s="6" t="s">
        <v>479</v>
      </c>
      <c r="B42" s="6" t="s">
        <v>480</v>
      </c>
      <c r="C42" s="6">
        <v>3658.067</v>
      </c>
      <c r="D42" s="6">
        <v>4231.808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1.797</v>
      </c>
      <c r="K42" s="14">
        <v>0</v>
      </c>
      <c r="L42" s="13">
        <v>1</v>
      </c>
      <c r="M42" s="13">
        <v>1</v>
      </c>
      <c r="N42" s="13">
        <v>-1</v>
      </c>
      <c r="O42" s="13">
        <v>0</v>
      </c>
      <c r="P42" s="13">
        <v>0.914</v>
      </c>
      <c r="Q42" s="13">
        <v>0</v>
      </c>
      <c r="R42" s="13">
        <v>0</v>
      </c>
    </row>
    <row r="43" ht="20.25" spans="1:18">
      <c r="A43" s="6" t="s">
        <v>481</v>
      </c>
      <c r="B43" s="6" t="s">
        <v>482</v>
      </c>
      <c r="C43" s="6">
        <v>1249.803</v>
      </c>
      <c r="D43" s="6">
        <v>1306.783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2.397</v>
      </c>
      <c r="K43" s="14">
        <v>1</v>
      </c>
      <c r="L43" s="13">
        <v>1</v>
      </c>
      <c r="M43" s="13">
        <v>0</v>
      </c>
      <c r="N43" s="13">
        <v>0</v>
      </c>
      <c r="O43" s="13">
        <v>0</v>
      </c>
      <c r="P43" s="13">
        <v>0.489</v>
      </c>
      <c r="Q43" s="13">
        <v>0</v>
      </c>
      <c r="R43" s="13">
        <v>0</v>
      </c>
    </row>
    <row r="44" ht="20.25" spans="1:18">
      <c r="A44" s="6" t="s">
        <v>483</v>
      </c>
      <c r="B44" s="6" t="s">
        <v>484</v>
      </c>
      <c r="C44" s="6">
        <v>6344.199</v>
      </c>
      <c r="D44" s="6">
        <v>7107.481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5.676</v>
      </c>
      <c r="K44" s="14">
        <v>0</v>
      </c>
      <c r="L44" s="13">
        <v>0</v>
      </c>
      <c r="M44" s="13">
        <v>1</v>
      </c>
      <c r="N44" s="13">
        <v>-1</v>
      </c>
      <c r="O44" s="13">
        <v>0</v>
      </c>
      <c r="P44" s="13">
        <v>0.802</v>
      </c>
      <c r="Q44" s="13">
        <v>-1</v>
      </c>
      <c r="R44" s="13">
        <v>0</v>
      </c>
    </row>
    <row r="45" ht="20.25" spans="1:18">
      <c r="A45" s="6" t="s">
        <v>485</v>
      </c>
      <c r="B45" s="6" t="s">
        <v>486</v>
      </c>
      <c r="C45" s="6">
        <v>6158.082</v>
      </c>
      <c r="D45" s="6">
        <v>6799.804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7.216</v>
      </c>
      <c r="K45" s="14">
        <v>1</v>
      </c>
      <c r="L45" s="13">
        <v>1</v>
      </c>
      <c r="M45" s="13">
        <v>0</v>
      </c>
      <c r="N45" s="13">
        <v>-1</v>
      </c>
      <c r="O45" s="13">
        <v>0</v>
      </c>
      <c r="P45" s="13">
        <v>0.479</v>
      </c>
      <c r="Q45" s="13">
        <v>0</v>
      </c>
      <c r="R45" s="13">
        <v>0</v>
      </c>
    </row>
    <row r="46" ht="20.25" spans="1:18">
      <c r="A46" s="6" t="s">
        <v>487</v>
      </c>
      <c r="B46" s="6" t="s">
        <v>488</v>
      </c>
      <c r="C46" s="6">
        <v>4429.092</v>
      </c>
      <c r="D46" s="6">
        <v>5029.562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9.016</v>
      </c>
      <c r="K46" s="14">
        <v>2</v>
      </c>
      <c r="L46" s="13">
        <v>1</v>
      </c>
      <c r="M46" s="13">
        <v>0</v>
      </c>
      <c r="N46" s="13">
        <v>0</v>
      </c>
      <c r="O46" s="13">
        <v>0</v>
      </c>
      <c r="P46" s="13">
        <v>-9.15</v>
      </c>
      <c r="Q46" s="13">
        <v>0</v>
      </c>
      <c r="R46" s="13">
        <v>-1</v>
      </c>
    </row>
    <row r="47" ht="20.25" spans="1:18">
      <c r="A47" s="6" t="s">
        <v>489</v>
      </c>
      <c r="B47" s="6" t="s">
        <v>490</v>
      </c>
      <c r="C47" s="6">
        <v>740.585</v>
      </c>
      <c r="D47" s="6">
        <v>815.207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2.81</v>
      </c>
      <c r="K47" s="14">
        <v>0</v>
      </c>
      <c r="L47" s="13">
        <v>0</v>
      </c>
      <c r="M47" s="13">
        <v>1</v>
      </c>
      <c r="N47" s="13">
        <v>-1</v>
      </c>
      <c r="O47" s="13">
        <v>0</v>
      </c>
      <c r="P47" s="13">
        <v>1.224</v>
      </c>
      <c r="Q47" s="13">
        <v>0</v>
      </c>
      <c r="R47" s="13">
        <v>0</v>
      </c>
    </row>
    <row r="48" ht="20.25" spans="1:18">
      <c r="A48" s="6" t="s">
        <v>491</v>
      </c>
      <c r="B48" s="6" t="s">
        <v>492</v>
      </c>
      <c r="C48" s="6">
        <v>1601.285</v>
      </c>
      <c r="D48" s="6">
        <v>1945.087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3.275</v>
      </c>
      <c r="K48" s="14">
        <v>0</v>
      </c>
      <c r="L48" s="13">
        <v>0</v>
      </c>
      <c r="M48" s="13">
        <v>1</v>
      </c>
      <c r="N48" s="13">
        <v>-1</v>
      </c>
      <c r="O48" s="13">
        <v>0</v>
      </c>
      <c r="P48" s="13">
        <v>-0.819</v>
      </c>
      <c r="Q48" s="13">
        <v>0</v>
      </c>
      <c r="R48" s="13">
        <v>0</v>
      </c>
    </row>
    <row r="49" ht="20.25" spans="1:18">
      <c r="A49" s="6" t="s">
        <v>493</v>
      </c>
      <c r="B49" s="6" t="s">
        <v>494</v>
      </c>
      <c r="C49" s="6">
        <v>3135.736</v>
      </c>
      <c r="D49" s="6">
        <v>3555.065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2.008</v>
      </c>
      <c r="K49" s="14">
        <v>0</v>
      </c>
      <c r="L49" s="13">
        <v>0</v>
      </c>
      <c r="M49" s="13">
        <v>0</v>
      </c>
      <c r="N49" s="13">
        <v>-1</v>
      </c>
      <c r="O49" s="13">
        <v>0</v>
      </c>
      <c r="P49" s="13">
        <v>10.112</v>
      </c>
      <c r="Q49" s="13">
        <v>0</v>
      </c>
      <c r="R49" s="13">
        <v>0</v>
      </c>
    </row>
    <row r="50" ht="20.25" spans="1:18">
      <c r="A50" s="6" t="s">
        <v>495</v>
      </c>
      <c r="B50" s="6" t="s">
        <v>496</v>
      </c>
      <c r="C50" s="6">
        <v>1029.436</v>
      </c>
      <c r="D50" s="6">
        <v>1393.095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7.922</v>
      </c>
      <c r="K50" s="14">
        <v>0</v>
      </c>
      <c r="L50" s="13">
        <v>1</v>
      </c>
      <c r="M50" s="13">
        <v>1</v>
      </c>
      <c r="N50" s="13">
        <v>-1</v>
      </c>
      <c r="O50" s="13">
        <v>0</v>
      </c>
      <c r="P50" s="13">
        <v>-0.475</v>
      </c>
      <c r="Q50" s="13">
        <v>0</v>
      </c>
      <c r="R50" s="13">
        <v>0</v>
      </c>
    </row>
    <row r="51" ht="20.25" spans="1:18">
      <c r="A51" s="6" t="s">
        <v>497</v>
      </c>
      <c r="B51" s="6" t="s">
        <v>498</v>
      </c>
      <c r="C51" s="6">
        <v>6334.605</v>
      </c>
      <c r="D51" s="6">
        <v>7137.579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5.805</v>
      </c>
      <c r="K51" s="14">
        <v>0</v>
      </c>
      <c r="L51" s="13">
        <v>1</v>
      </c>
      <c r="M51" s="13">
        <v>1</v>
      </c>
      <c r="N51" s="13">
        <v>-1</v>
      </c>
      <c r="O51" s="13">
        <v>0</v>
      </c>
      <c r="P51" s="13">
        <v>-1.184</v>
      </c>
      <c r="Q51" s="13">
        <v>0</v>
      </c>
      <c r="R51" s="13">
        <v>0</v>
      </c>
    </row>
    <row r="52" ht="20.25" spans="1:18">
      <c r="A52" s="6" t="s">
        <v>499</v>
      </c>
      <c r="B52" s="6" t="s">
        <v>500</v>
      </c>
      <c r="C52" s="6">
        <v>753.507</v>
      </c>
      <c r="D52" s="6">
        <v>839.389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3.335</v>
      </c>
      <c r="K52" s="14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0.604</v>
      </c>
      <c r="Q52" s="13">
        <v>0</v>
      </c>
      <c r="R52" s="13">
        <v>0</v>
      </c>
    </row>
    <row r="53" ht="20.25" spans="1:18">
      <c r="A53" s="6" t="s">
        <v>501</v>
      </c>
      <c r="B53" s="6" t="s">
        <v>502</v>
      </c>
      <c r="C53" s="6">
        <v>11434.127</v>
      </c>
      <c r="D53" s="6">
        <v>13201.796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0.917</v>
      </c>
      <c r="K53" s="14">
        <v>0</v>
      </c>
      <c r="L53" s="13">
        <v>1</v>
      </c>
      <c r="M53" s="13">
        <v>0</v>
      </c>
      <c r="N53" s="13">
        <v>0</v>
      </c>
      <c r="O53" s="13">
        <v>0</v>
      </c>
      <c r="P53" s="13">
        <v>14.838</v>
      </c>
      <c r="Q53" s="13">
        <v>0</v>
      </c>
      <c r="R53" s="13">
        <v>1</v>
      </c>
    </row>
    <row r="54" ht="20.25" spans="1:18">
      <c r="A54" s="6" t="s">
        <v>503</v>
      </c>
      <c r="B54" s="6" t="s">
        <v>504</v>
      </c>
      <c r="C54" s="6">
        <v>2687.116</v>
      </c>
      <c r="D54" s="6">
        <v>2898.305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4.134</v>
      </c>
      <c r="K54" s="14">
        <v>1</v>
      </c>
      <c r="L54" s="13">
        <v>2</v>
      </c>
      <c r="M54" s="13">
        <v>0</v>
      </c>
      <c r="N54" s="13">
        <v>0</v>
      </c>
      <c r="O54" s="13">
        <v>0</v>
      </c>
      <c r="P54" s="13">
        <v>4.51</v>
      </c>
      <c r="Q54" s="13">
        <v>0</v>
      </c>
      <c r="R54" s="13">
        <v>1</v>
      </c>
    </row>
    <row r="55" ht="20.25" spans="1:18">
      <c r="A55" s="6" t="s">
        <v>505</v>
      </c>
      <c r="B55" s="6" t="s">
        <v>506</v>
      </c>
      <c r="C55" s="6">
        <v>8247.772</v>
      </c>
      <c r="D55" s="6">
        <v>9379.728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6.297</v>
      </c>
      <c r="K55" s="14">
        <v>2</v>
      </c>
      <c r="L55" s="13">
        <v>1</v>
      </c>
      <c r="M55" s="13">
        <v>1</v>
      </c>
      <c r="N55" s="13">
        <v>-1</v>
      </c>
      <c r="O55" s="13">
        <v>0</v>
      </c>
      <c r="P55" s="13">
        <v>-2.902</v>
      </c>
      <c r="Q55" s="13">
        <v>0</v>
      </c>
      <c r="R55" s="13">
        <v>0</v>
      </c>
    </row>
    <row r="56" ht="20.25" spans="1:18">
      <c r="A56" s="6" t="s">
        <v>507</v>
      </c>
      <c r="B56" s="6" t="s">
        <v>508</v>
      </c>
      <c r="C56" s="6">
        <v>6141.3</v>
      </c>
      <c r="D56" s="6">
        <v>6886.075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7.441</v>
      </c>
      <c r="K56" s="14">
        <v>1</v>
      </c>
      <c r="L56" s="13">
        <v>1</v>
      </c>
      <c r="M56" s="13">
        <v>0</v>
      </c>
      <c r="N56" s="13">
        <v>-1</v>
      </c>
      <c r="O56" s="13">
        <v>0</v>
      </c>
      <c r="P56" s="13">
        <v>0.041</v>
      </c>
      <c r="Q56" s="13">
        <v>0</v>
      </c>
      <c r="R56" s="13">
        <v>0</v>
      </c>
    </row>
    <row r="57" ht="20.25" spans="1:18">
      <c r="A57" s="6" t="s">
        <v>509</v>
      </c>
      <c r="B57" s="6" t="s">
        <v>510</v>
      </c>
      <c r="C57" s="6">
        <v>3528.573</v>
      </c>
      <c r="D57" s="6">
        <v>3632.129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2.418</v>
      </c>
      <c r="K57" s="14">
        <v>3</v>
      </c>
      <c r="L57" s="13">
        <v>0</v>
      </c>
      <c r="M57" s="13">
        <v>0</v>
      </c>
      <c r="N57" s="13">
        <v>0</v>
      </c>
      <c r="O57" s="13">
        <v>0</v>
      </c>
      <c r="P57" s="13">
        <v>1.3</v>
      </c>
      <c r="Q57" s="13">
        <v>0</v>
      </c>
      <c r="R57" s="13">
        <v>0</v>
      </c>
    </row>
    <row r="58" ht="20.25" spans="1:18">
      <c r="A58" s="6" t="s">
        <v>511</v>
      </c>
      <c r="B58" s="6" t="s">
        <v>512</v>
      </c>
      <c r="C58" s="6">
        <v>4500.53</v>
      </c>
      <c r="D58" s="6">
        <v>5165.098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8.283</v>
      </c>
      <c r="K58" s="14">
        <v>4</v>
      </c>
      <c r="L58" s="13">
        <v>0</v>
      </c>
      <c r="M58" s="13">
        <v>0</v>
      </c>
      <c r="N58" s="13">
        <v>0</v>
      </c>
      <c r="O58" s="13">
        <v>0</v>
      </c>
      <c r="P58" s="13">
        <v>-7.448</v>
      </c>
      <c r="Q58" s="13">
        <v>0</v>
      </c>
      <c r="R58" s="13">
        <v>-1</v>
      </c>
    </row>
    <row r="59" ht="20.25" spans="1:18">
      <c r="A59" s="6" t="s">
        <v>513</v>
      </c>
      <c r="B59" s="6" t="s">
        <v>514</v>
      </c>
      <c r="C59" s="6">
        <v>7715.771</v>
      </c>
      <c r="D59" s="6">
        <v>8263.922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4.626</v>
      </c>
      <c r="K59" s="14">
        <v>0</v>
      </c>
      <c r="L59" s="13">
        <v>1</v>
      </c>
      <c r="M59" s="13">
        <v>1</v>
      </c>
      <c r="N59" s="13">
        <v>-1</v>
      </c>
      <c r="O59" s="13">
        <v>0</v>
      </c>
      <c r="P59" s="13">
        <v>4.03</v>
      </c>
      <c r="Q59" s="13">
        <v>0</v>
      </c>
      <c r="R59" s="13">
        <v>0</v>
      </c>
    </row>
    <row r="60" ht="20.25" spans="1:18">
      <c r="A60" s="6" t="s">
        <v>515</v>
      </c>
      <c r="B60" s="6" t="s">
        <v>516</v>
      </c>
      <c r="C60" s="6">
        <v>8678.218</v>
      </c>
      <c r="D60" s="6">
        <v>9921.338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10.892</v>
      </c>
      <c r="K60" s="14">
        <v>4</v>
      </c>
      <c r="L60" s="13">
        <v>0</v>
      </c>
      <c r="M60" s="13">
        <v>0</v>
      </c>
      <c r="N60" s="13">
        <v>0</v>
      </c>
      <c r="O60" s="13">
        <v>0</v>
      </c>
      <c r="P60" s="13">
        <v>19.638</v>
      </c>
      <c r="Q60" s="13">
        <v>0</v>
      </c>
      <c r="R60" s="13">
        <v>0</v>
      </c>
    </row>
    <row r="61" ht="20.25" spans="1:18">
      <c r="A61" s="6" t="s">
        <v>517</v>
      </c>
      <c r="B61" s="6" t="s">
        <v>518</v>
      </c>
      <c r="C61" s="6">
        <v>8780.763</v>
      </c>
      <c r="D61" s="6">
        <v>10876.887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0.838</v>
      </c>
      <c r="K61" s="14">
        <v>2</v>
      </c>
      <c r="L61" s="13">
        <v>2</v>
      </c>
      <c r="M61" s="13">
        <v>0</v>
      </c>
      <c r="N61" s="13">
        <v>1</v>
      </c>
      <c r="O61" s="13">
        <v>0</v>
      </c>
      <c r="P61" s="13">
        <v>19.942</v>
      </c>
      <c r="Q61" s="13">
        <v>0</v>
      </c>
      <c r="R61" s="13">
        <v>1</v>
      </c>
    </row>
    <row r="62" ht="20.25" spans="1:18">
      <c r="A62" s="6" t="s">
        <v>519</v>
      </c>
      <c r="B62" s="6" t="s">
        <v>520</v>
      </c>
      <c r="C62" s="6">
        <v>19566.451</v>
      </c>
      <c r="D62" s="6">
        <v>20868.264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5.453</v>
      </c>
      <c r="K62" s="14">
        <v>1</v>
      </c>
      <c r="L62" s="13">
        <v>2</v>
      </c>
      <c r="M62" s="13">
        <v>0</v>
      </c>
      <c r="N62" s="13">
        <v>0</v>
      </c>
      <c r="O62" s="13">
        <v>0</v>
      </c>
      <c r="P62" s="13">
        <v>34.988</v>
      </c>
      <c r="Q62" s="13">
        <v>0</v>
      </c>
      <c r="R62" s="13">
        <v>1</v>
      </c>
    </row>
    <row r="63" ht="20.25" spans="1:18">
      <c r="A63" s="6" t="s">
        <v>521</v>
      </c>
      <c r="B63" s="6" t="s">
        <v>522</v>
      </c>
      <c r="C63" s="6">
        <v>1024.987</v>
      </c>
      <c r="D63" s="6">
        <v>1282.818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3.576</v>
      </c>
      <c r="K63" s="14">
        <v>0</v>
      </c>
      <c r="L63" s="13">
        <v>1</v>
      </c>
      <c r="M63" s="13">
        <v>1</v>
      </c>
      <c r="N63" s="13">
        <v>-1</v>
      </c>
      <c r="O63" s="13">
        <v>0</v>
      </c>
      <c r="P63" s="13">
        <v>0.21</v>
      </c>
      <c r="Q63" s="13">
        <v>0</v>
      </c>
      <c r="R63" s="13">
        <v>0</v>
      </c>
    </row>
    <row r="64" ht="20.25" spans="1:18">
      <c r="A64" s="6" t="s">
        <v>523</v>
      </c>
      <c r="B64" s="6" t="s">
        <v>524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6" t="s">
        <v>525</v>
      </c>
      <c r="B65" s="6" t="s">
        <v>526</v>
      </c>
      <c r="C65" s="6">
        <v>2038.701</v>
      </c>
      <c r="D65" s="6">
        <v>2396.516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8.865</v>
      </c>
      <c r="K65" s="14">
        <v>1</v>
      </c>
      <c r="L65" s="13">
        <v>0</v>
      </c>
      <c r="M65" s="13">
        <v>0</v>
      </c>
      <c r="N65" s="13">
        <v>-1</v>
      </c>
      <c r="O65" s="13">
        <v>0</v>
      </c>
      <c r="P65" s="13">
        <v>1.987</v>
      </c>
      <c r="Q65" s="13">
        <v>0</v>
      </c>
      <c r="R65" s="13">
        <v>0</v>
      </c>
    </row>
    <row r="66" ht="20.25" spans="1:18">
      <c r="A66" s="6" t="s">
        <v>527</v>
      </c>
      <c r="B66" s="6" t="s">
        <v>528</v>
      </c>
      <c r="C66" s="6">
        <v>8794.622</v>
      </c>
      <c r="D66" s="6">
        <v>9788.535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3.058</v>
      </c>
      <c r="K66" s="14">
        <v>1</v>
      </c>
      <c r="L66" s="13">
        <v>1</v>
      </c>
      <c r="M66" s="13">
        <v>0</v>
      </c>
      <c r="N66" s="13">
        <v>-1</v>
      </c>
      <c r="O66" s="13">
        <v>0</v>
      </c>
      <c r="P66" s="13">
        <v>-5.374</v>
      </c>
      <c r="Q66" s="13">
        <v>0</v>
      </c>
      <c r="R66" s="13">
        <v>0</v>
      </c>
    </row>
    <row r="67" ht="20.25" spans="1:18">
      <c r="A67" s="6" t="s">
        <v>529</v>
      </c>
      <c r="B67" s="6" t="s">
        <v>530</v>
      </c>
      <c r="C67" s="6">
        <v>6130.122</v>
      </c>
      <c r="D67" s="6">
        <v>6739.502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7.288</v>
      </c>
      <c r="K67" s="14">
        <v>0</v>
      </c>
      <c r="L67" s="13">
        <v>0</v>
      </c>
      <c r="M67" s="13">
        <v>0</v>
      </c>
      <c r="N67" s="13">
        <v>-1</v>
      </c>
      <c r="O67" s="13">
        <v>0</v>
      </c>
      <c r="P67" s="13">
        <v>3.621</v>
      </c>
      <c r="Q67" s="13">
        <v>0</v>
      </c>
      <c r="R67" s="13">
        <v>0</v>
      </c>
    </row>
    <row r="68" ht="20.25" spans="1:18">
      <c r="A68" s="6" t="s">
        <v>531</v>
      </c>
      <c r="B68" s="6" t="s">
        <v>532</v>
      </c>
      <c r="C68" s="6">
        <v>7613.23</v>
      </c>
      <c r="D68" s="6">
        <v>8104.845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4.188</v>
      </c>
      <c r="K68" s="14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-1.117</v>
      </c>
      <c r="Q68" s="13">
        <v>0</v>
      </c>
      <c r="R68" s="13">
        <v>1</v>
      </c>
    </row>
    <row r="69" ht="20.25" spans="1:18">
      <c r="A69" s="6" t="s">
        <v>533</v>
      </c>
      <c r="B69" s="6" t="s">
        <v>534</v>
      </c>
      <c r="C69" s="6">
        <v>5744.848</v>
      </c>
      <c r="D69" s="6">
        <v>6495.407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7.684</v>
      </c>
      <c r="K69" s="14">
        <v>1</v>
      </c>
      <c r="L69" s="13">
        <v>2</v>
      </c>
      <c r="M69" s="13">
        <v>0</v>
      </c>
      <c r="N69" s="13">
        <v>-1</v>
      </c>
      <c r="O69" s="13">
        <v>0</v>
      </c>
      <c r="P69" s="13">
        <v>-0.709</v>
      </c>
      <c r="Q69" s="13">
        <v>0</v>
      </c>
      <c r="R69" s="13">
        <v>0</v>
      </c>
    </row>
    <row r="70" ht="20.25" spans="1:18">
      <c r="A70" s="6" t="s">
        <v>535</v>
      </c>
      <c r="B70" s="6" t="s">
        <v>536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4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-32.71</v>
      </c>
      <c r="Q70" s="13">
        <v>0</v>
      </c>
      <c r="R70" s="13">
        <v>0</v>
      </c>
    </row>
    <row r="71" ht="20.25" spans="1:18">
      <c r="A71" s="6" t="s">
        <v>537</v>
      </c>
      <c r="B71" s="6" t="s">
        <v>538</v>
      </c>
      <c r="C71" s="6">
        <v>5602.183</v>
      </c>
      <c r="D71" s="6">
        <v>6197.763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8.878</v>
      </c>
      <c r="K71" s="14">
        <v>3</v>
      </c>
      <c r="L71" s="13">
        <v>2</v>
      </c>
      <c r="M71" s="13">
        <v>0</v>
      </c>
      <c r="N71" s="13">
        <v>-1</v>
      </c>
      <c r="O71" s="13">
        <v>0</v>
      </c>
      <c r="P71" s="13">
        <v>2.96</v>
      </c>
      <c r="Q71" s="13">
        <v>0</v>
      </c>
      <c r="R71" s="13">
        <v>0</v>
      </c>
    </row>
    <row r="72" ht="20.25" spans="1:18">
      <c r="A72" s="6" t="s">
        <v>539</v>
      </c>
      <c r="B72" s="6" t="s">
        <v>540</v>
      </c>
      <c r="C72" s="6">
        <v>6564.45</v>
      </c>
      <c r="D72" s="6">
        <v>7520.419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9.556</v>
      </c>
      <c r="K72" s="14">
        <v>2</v>
      </c>
      <c r="L72" s="13">
        <v>0</v>
      </c>
      <c r="M72" s="13">
        <v>0</v>
      </c>
      <c r="N72" s="13">
        <v>-1</v>
      </c>
      <c r="O72" s="13">
        <v>0</v>
      </c>
      <c r="P72" s="13">
        <v>4.371</v>
      </c>
      <c r="Q72" s="13">
        <v>0</v>
      </c>
      <c r="R72" s="13">
        <v>0</v>
      </c>
    </row>
    <row r="73" ht="20.25" spans="1:18">
      <c r="A73" s="6" t="s">
        <v>541</v>
      </c>
      <c r="B73" s="6" t="s">
        <v>542</v>
      </c>
      <c r="C73" s="6">
        <v>2242.334</v>
      </c>
      <c r="D73" s="6">
        <v>2513.878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3.097</v>
      </c>
      <c r="K73" s="14">
        <v>2</v>
      </c>
      <c r="L73" s="13">
        <v>2</v>
      </c>
      <c r="M73" s="13">
        <v>0</v>
      </c>
      <c r="N73" s="13">
        <v>0</v>
      </c>
      <c r="O73" s="13">
        <v>0</v>
      </c>
      <c r="P73" s="13">
        <v>3.037</v>
      </c>
      <c r="Q73" s="13">
        <v>0</v>
      </c>
      <c r="R73" s="13">
        <v>0</v>
      </c>
    </row>
    <row r="74" ht="20.25" spans="1:18">
      <c r="A74" s="6" t="s">
        <v>543</v>
      </c>
      <c r="B74" s="6" t="s">
        <v>544</v>
      </c>
      <c r="C74" s="6">
        <v>4838.455</v>
      </c>
      <c r="D74" s="6">
        <v>5730.309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12.852</v>
      </c>
      <c r="K74" s="14">
        <v>0</v>
      </c>
      <c r="L74" s="13">
        <v>0</v>
      </c>
      <c r="M74" s="13">
        <v>0</v>
      </c>
      <c r="N74" s="13">
        <v>0</v>
      </c>
      <c r="O74" s="13">
        <v>0</v>
      </c>
      <c r="P74" s="13">
        <v>12.162</v>
      </c>
      <c r="Q74" s="13">
        <v>0</v>
      </c>
      <c r="R74" s="13">
        <v>0</v>
      </c>
    </row>
    <row r="75" ht="20.25" spans="1:18">
      <c r="A75" s="6" t="s">
        <v>545</v>
      </c>
      <c r="B75" s="6" t="s">
        <v>546</v>
      </c>
      <c r="C75" s="6">
        <v>1129.479</v>
      </c>
      <c r="D75" s="6">
        <v>1319.128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3.049</v>
      </c>
      <c r="K75" s="14">
        <v>0</v>
      </c>
      <c r="L75" s="13">
        <v>1</v>
      </c>
      <c r="M75" s="13">
        <v>1</v>
      </c>
      <c r="N75" s="13">
        <v>-1</v>
      </c>
      <c r="O75" s="13">
        <v>0</v>
      </c>
      <c r="P75" s="13">
        <v>-0.63</v>
      </c>
      <c r="Q75" s="13">
        <v>0</v>
      </c>
      <c r="R75" s="13">
        <v>0</v>
      </c>
    </row>
    <row r="76" ht="20.25" spans="1:18">
      <c r="A76" s="6" t="s">
        <v>547</v>
      </c>
      <c r="B76" s="6" t="s">
        <v>548</v>
      </c>
      <c r="C76" s="6">
        <v>5343.687</v>
      </c>
      <c r="D76" s="6">
        <v>5848.479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2.842</v>
      </c>
      <c r="K76" s="14">
        <v>1</v>
      </c>
      <c r="L76" s="13">
        <v>0</v>
      </c>
      <c r="M76" s="13">
        <v>1</v>
      </c>
      <c r="N76" s="13">
        <v>-1</v>
      </c>
      <c r="O76" s="13">
        <v>0</v>
      </c>
      <c r="P76" s="13">
        <v>-10.208</v>
      </c>
      <c r="Q76" s="13">
        <v>0</v>
      </c>
      <c r="R76" s="13">
        <v>0</v>
      </c>
    </row>
    <row r="77" ht="20.25" spans="1:18">
      <c r="A77" s="6" t="s">
        <v>549</v>
      </c>
      <c r="B77" s="6" t="s">
        <v>550</v>
      </c>
      <c r="C77" s="6">
        <v>5648.983</v>
      </c>
      <c r="D77" s="6">
        <v>6072.537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2.604</v>
      </c>
      <c r="K77" s="14">
        <v>1</v>
      </c>
      <c r="L77" s="13">
        <v>0</v>
      </c>
      <c r="M77" s="13">
        <v>0</v>
      </c>
      <c r="N77" s="13">
        <v>0</v>
      </c>
      <c r="O77" s="13">
        <v>0</v>
      </c>
      <c r="P77" s="13">
        <v>-1.635</v>
      </c>
      <c r="Q77" s="13">
        <v>0</v>
      </c>
      <c r="R77" s="13">
        <v>0</v>
      </c>
    </row>
    <row r="78" ht="20.25" spans="1:18">
      <c r="A78" s="6" t="s">
        <v>551</v>
      </c>
      <c r="B78" s="6" t="s">
        <v>552</v>
      </c>
      <c r="C78" s="6">
        <v>5107.678</v>
      </c>
      <c r="D78" s="6">
        <v>5409.847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2.655</v>
      </c>
      <c r="K78" s="14">
        <v>2</v>
      </c>
      <c r="L78" s="13">
        <v>0</v>
      </c>
      <c r="M78" s="13">
        <v>0</v>
      </c>
      <c r="N78" s="13">
        <v>0</v>
      </c>
      <c r="O78" s="13">
        <v>0</v>
      </c>
      <c r="P78" s="13">
        <v>-2.156</v>
      </c>
      <c r="Q78" s="13">
        <v>0</v>
      </c>
      <c r="R78" s="13">
        <v>0</v>
      </c>
    </row>
    <row r="79" ht="20.25" spans="1:18">
      <c r="A79" s="6" t="s">
        <v>553</v>
      </c>
      <c r="B79" s="6" t="s">
        <v>554</v>
      </c>
      <c r="C79" s="6">
        <v>4529.409</v>
      </c>
      <c r="D79" s="6">
        <v>5212.534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12.963</v>
      </c>
      <c r="K79" s="14">
        <v>3</v>
      </c>
      <c r="L79" s="13">
        <v>1</v>
      </c>
      <c r="M79" s="13">
        <v>0</v>
      </c>
      <c r="N79" s="13">
        <v>0</v>
      </c>
      <c r="O79" s="13">
        <v>0</v>
      </c>
      <c r="P79" s="13">
        <v>4.886</v>
      </c>
      <c r="Q79" s="13">
        <v>0</v>
      </c>
      <c r="R79" s="13">
        <v>0</v>
      </c>
    </row>
    <row r="80" ht="20.25" spans="1:18">
      <c r="A80" s="6" t="s">
        <v>555</v>
      </c>
      <c r="B80" s="6" t="s">
        <v>556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4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557</v>
      </c>
      <c r="B81" s="6" t="s">
        <v>558</v>
      </c>
      <c r="C81" s="6">
        <v>4356.879</v>
      </c>
      <c r="D81" s="6">
        <v>4760.632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7.631</v>
      </c>
      <c r="K81" s="14">
        <v>4</v>
      </c>
      <c r="L81" s="13">
        <v>0</v>
      </c>
      <c r="M81" s="13">
        <v>-1</v>
      </c>
      <c r="N81" s="13">
        <v>1</v>
      </c>
      <c r="O81" s="13">
        <v>0</v>
      </c>
      <c r="P81" s="13">
        <v>2.263</v>
      </c>
      <c r="Q81" s="13">
        <v>0</v>
      </c>
      <c r="R81" s="13">
        <v>0</v>
      </c>
    </row>
    <row r="82" ht="20.25" spans="1:18">
      <c r="A82" s="6" t="s">
        <v>559</v>
      </c>
      <c r="B82" s="6" t="s">
        <v>560</v>
      </c>
      <c r="C82" s="6">
        <v>2911.428</v>
      </c>
      <c r="D82" s="6">
        <v>3126.185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5.565</v>
      </c>
      <c r="K82" s="14">
        <v>4</v>
      </c>
      <c r="L82" s="13">
        <v>0</v>
      </c>
      <c r="M82" s="13">
        <v>-1</v>
      </c>
      <c r="N82" s="13">
        <v>1</v>
      </c>
      <c r="O82" s="13">
        <v>0</v>
      </c>
      <c r="P82" s="13">
        <v>-0.473</v>
      </c>
      <c r="Q82" s="13">
        <v>1</v>
      </c>
      <c r="R82" s="13">
        <v>0</v>
      </c>
    </row>
    <row r="83" ht="20.25" spans="1:18">
      <c r="A83" s="6" t="s">
        <v>561</v>
      </c>
      <c r="B83" s="6" t="s">
        <v>562</v>
      </c>
      <c r="C83" s="6">
        <v>105.483</v>
      </c>
      <c r="D83" s="6">
        <v>106.202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0.549</v>
      </c>
      <c r="K83" s="14">
        <v>4</v>
      </c>
      <c r="L83" s="13">
        <v>2</v>
      </c>
      <c r="M83" s="13">
        <v>-1</v>
      </c>
      <c r="N83" s="13">
        <v>1</v>
      </c>
      <c r="O83" s="13">
        <v>0</v>
      </c>
      <c r="P83" s="13">
        <v>-0.006</v>
      </c>
      <c r="Q83" s="13">
        <v>0</v>
      </c>
      <c r="R83" s="13">
        <v>0</v>
      </c>
    </row>
    <row r="84" ht="20.25" spans="1:18">
      <c r="A84" s="6" t="s">
        <v>563</v>
      </c>
      <c r="B84" s="6" t="s">
        <v>564</v>
      </c>
      <c r="C84" s="6">
        <v>111.1</v>
      </c>
      <c r="D84" s="6">
        <v>116.61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1.42</v>
      </c>
      <c r="K84" s="14">
        <v>1</v>
      </c>
      <c r="L84" s="13">
        <v>1</v>
      </c>
      <c r="M84" s="13">
        <v>0</v>
      </c>
      <c r="N84" s="13">
        <v>1</v>
      </c>
      <c r="O84" s="13">
        <v>0</v>
      </c>
      <c r="P84" s="13">
        <v>-0.009</v>
      </c>
      <c r="Q84" s="13">
        <v>0</v>
      </c>
      <c r="R84" s="13">
        <v>0</v>
      </c>
    </row>
    <row r="85" ht="20.25" spans="1:18">
      <c r="A85" s="6" t="s">
        <v>565</v>
      </c>
      <c r="B85" s="6" t="s">
        <v>566</v>
      </c>
      <c r="C85" s="6">
        <v>102.269</v>
      </c>
      <c r="D85" s="6">
        <v>102.562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0.184</v>
      </c>
      <c r="K85" s="14">
        <v>3</v>
      </c>
      <c r="L85" s="13">
        <v>2</v>
      </c>
      <c r="M85" s="13">
        <v>0</v>
      </c>
      <c r="N85" s="13">
        <v>0</v>
      </c>
      <c r="O85" s="13">
        <v>0</v>
      </c>
      <c r="P85" s="13">
        <v>-0.004</v>
      </c>
      <c r="Q85" s="13">
        <v>0</v>
      </c>
      <c r="R85" s="13">
        <v>0</v>
      </c>
    </row>
    <row r="86" ht="20.25" spans="1:18">
      <c r="A86" s="6" t="s">
        <v>567</v>
      </c>
      <c r="B86" s="6" t="s">
        <v>568</v>
      </c>
      <c r="C86" s="6">
        <v>73547.148</v>
      </c>
      <c r="D86" s="6">
        <v>92402.789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18.741</v>
      </c>
      <c r="K86" s="14">
        <v>2</v>
      </c>
      <c r="L86" s="13">
        <v>1</v>
      </c>
      <c r="M86" s="13">
        <v>0</v>
      </c>
      <c r="N86" s="13">
        <v>-1</v>
      </c>
      <c r="O86" s="13">
        <v>0</v>
      </c>
      <c r="P86" s="13">
        <v>82.458</v>
      </c>
      <c r="Q86" s="13">
        <v>0</v>
      </c>
      <c r="R86" s="13">
        <v>0</v>
      </c>
    </row>
    <row r="87" ht="20.25" spans="1:18">
      <c r="A87" s="6" t="s">
        <v>569</v>
      </c>
      <c r="B87" s="6" t="s">
        <v>570</v>
      </c>
      <c r="C87" s="6">
        <v>900.308</v>
      </c>
      <c r="D87" s="6">
        <v>1275.12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28.485</v>
      </c>
      <c r="K87" s="14">
        <v>0</v>
      </c>
      <c r="L87" s="13">
        <v>0</v>
      </c>
      <c r="M87" s="13">
        <v>0</v>
      </c>
      <c r="N87" s="13">
        <v>0</v>
      </c>
      <c r="O87" s="13">
        <v>0</v>
      </c>
      <c r="P87" s="13">
        <v>5.915</v>
      </c>
      <c r="Q87" s="13">
        <v>0</v>
      </c>
      <c r="R87" s="13">
        <v>0</v>
      </c>
    </row>
    <row r="88" ht="20.25" spans="1:18">
      <c r="A88" s="6" t="s">
        <v>571</v>
      </c>
      <c r="B88" s="6" t="s">
        <v>572</v>
      </c>
      <c r="C88" s="6">
        <v>2873.757</v>
      </c>
      <c r="D88" s="6">
        <v>3417.511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13.18</v>
      </c>
      <c r="K88" s="14">
        <v>2</v>
      </c>
      <c r="L88" s="13">
        <v>1</v>
      </c>
      <c r="M88" s="13">
        <v>0</v>
      </c>
      <c r="N88" s="13">
        <v>0</v>
      </c>
      <c r="O88" s="13">
        <v>0</v>
      </c>
      <c r="P88" s="13">
        <v>-2.034</v>
      </c>
      <c r="Q88" s="13">
        <v>0</v>
      </c>
      <c r="R88" s="13">
        <v>-1</v>
      </c>
    </row>
    <row r="89" ht="20.25" spans="1:18">
      <c r="A89" s="6" t="s">
        <v>573</v>
      </c>
      <c r="B89" s="6" t="s">
        <v>574</v>
      </c>
      <c r="C89" s="6">
        <v>424.087</v>
      </c>
      <c r="D89" s="6">
        <v>495.077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10.398</v>
      </c>
      <c r="K89" s="14">
        <v>1</v>
      </c>
      <c r="L89" s="13">
        <v>1</v>
      </c>
      <c r="M89" s="13">
        <v>0</v>
      </c>
      <c r="N89" s="13">
        <v>0</v>
      </c>
      <c r="O89" s="13">
        <v>0</v>
      </c>
      <c r="P89" s="13">
        <v>-0.31</v>
      </c>
      <c r="Q89" s="13">
        <v>0</v>
      </c>
      <c r="R89" s="13">
        <v>0</v>
      </c>
    </row>
    <row r="90" ht="20.25" spans="1:18">
      <c r="A90" s="6" t="s">
        <v>575</v>
      </c>
      <c r="B90" s="6" t="s">
        <v>576</v>
      </c>
      <c r="C90" s="6">
        <v>48161.109</v>
      </c>
      <c r="D90" s="6">
        <v>60924.941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1.742</v>
      </c>
      <c r="K90" s="14">
        <v>2</v>
      </c>
      <c r="L90" s="13">
        <v>0</v>
      </c>
      <c r="M90" s="13">
        <v>0</v>
      </c>
      <c r="N90" s="13">
        <v>0</v>
      </c>
      <c r="O90" s="13">
        <v>0</v>
      </c>
      <c r="P90" s="13">
        <v>185.428</v>
      </c>
      <c r="Q90" s="13">
        <v>0</v>
      </c>
      <c r="R90" s="13">
        <v>1</v>
      </c>
    </row>
    <row r="91" ht="20.25" spans="1:18">
      <c r="A91" s="6" t="s">
        <v>577</v>
      </c>
      <c r="B91" s="6" t="s">
        <v>578</v>
      </c>
      <c r="C91" s="6">
        <v>8229.501</v>
      </c>
      <c r="D91" s="6">
        <v>9509.703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1.266</v>
      </c>
      <c r="K91" s="14">
        <v>0</v>
      </c>
      <c r="L91" s="13">
        <v>0</v>
      </c>
      <c r="M91" s="13">
        <v>1</v>
      </c>
      <c r="N91" s="13">
        <v>-1</v>
      </c>
      <c r="O91" s="13">
        <v>0</v>
      </c>
      <c r="P91" s="13">
        <v>-3.438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2026-02-12T14:14:01Z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70811D2ABEA943398BB151ADC539522D_13</vt:lpwstr>
  </property>
  <property fmtid="{D5CDD505-2E9C-101B-9397-08002B2CF9AE}" pid="3" name="KSOProductBuildVer">
    <vt:lpwstr>2052-12.1.0.15712</vt:lpwstr>
  </property>
</Properties>
</file>