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<sst xmlns="http://schemas.openxmlformats.org/spreadsheetml/2006/main" count="574" uniqueCount="538">
  <si>
    <t>强转弱</t>
  </si>
  <si>
    <t>弱转强</t>
  </si>
  <si>
    <t>代码</t>
  </si>
  <si>
    <t>简称</t>
  </si>
  <si>
    <t>总市值</t>
  </si>
  <si>
    <t>酿酒</t>
  </si>
  <si>
    <t>32317.20亿</t>
  </si>
  <si>
    <t>破净资产</t>
  </si>
  <si>
    <t>157578.73亿</t>
  </si>
  <si>
    <t>活跃股</t>
  </si>
  <si>
    <t>12723.72亿</t>
  </si>
  <si>
    <t>低市净率</t>
  </si>
  <si>
    <t>141263.55亿</t>
  </si>
  <si>
    <t>成份Ｂ指</t>
  </si>
  <si>
    <t>312.72亿</t>
  </si>
  <si>
    <t>红利指数</t>
  </si>
  <si>
    <t>123940.05亿</t>
  </si>
  <si>
    <t>中证银行</t>
  </si>
  <si>
    <t>--</t>
  </si>
  <si>
    <t>持续增长</t>
  </si>
  <si>
    <t>77505.36亿</t>
  </si>
  <si>
    <t>全指可选</t>
  </si>
  <si>
    <t>55715.85亿</t>
  </si>
  <si>
    <t>医药</t>
  </si>
  <si>
    <t>44208.20亿</t>
  </si>
  <si>
    <t>定增股</t>
  </si>
  <si>
    <t>39154.75亿</t>
  </si>
  <si>
    <t>证券</t>
  </si>
  <si>
    <t>35025.23亿</t>
  </si>
  <si>
    <t>电力</t>
  </si>
  <si>
    <t>33895.25亿</t>
  </si>
  <si>
    <t>医疗保健</t>
  </si>
  <si>
    <t>20472.45亿</t>
  </si>
  <si>
    <t>食品饮料</t>
  </si>
  <si>
    <t>17200.27亿</t>
  </si>
  <si>
    <t>中小银行</t>
  </si>
  <si>
    <t>16198.50亿</t>
  </si>
  <si>
    <t>重庆板块</t>
  </si>
  <si>
    <t>12237.57亿</t>
  </si>
  <si>
    <t>农林牧渔</t>
  </si>
  <si>
    <t>11601.46亿</t>
  </si>
  <si>
    <t>含B股</t>
  </si>
  <si>
    <t>11579.00亿</t>
  </si>
  <si>
    <t>科创板次新</t>
  </si>
  <si>
    <t>10894.37亿</t>
  </si>
  <si>
    <t>近端次新</t>
  </si>
  <si>
    <t>10246.64亿</t>
  </si>
  <si>
    <t>商业连锁</t>
  </si>
  <si>
    <t>10024.59亿</t>
  </si>
  <si>
    <t>仓储物流</t>
  </si>
  <si>
    <t>7536.57亿</t>
  </si>
  <si>
    <t>风险提示</t>
  </si>
  <si>
    <t>5496.20亿</t>
  </si>
  <si>
    <t>吉林板块</t>
  </si>
  <si>
    <t>4192.29亿</t>
  </si>
  <si>
    <t>鸡肉</t>
  </si>
  <si>
    <t>3069.62亿</t>
  </si>
  <si>
    <t>日用化工</t>
  </si>
  <si>
    <t>1712.25亿</t>
  </si>
  <si>
    <t>水务</t>
  </si>
  <si>
    <t>1471.43亿</t>
  </si>
  <si>
    <t>种业</t>
  </si>
  <si>
    <t>863.74亿</t>
  </si>
  <si>
    <t>Ｂ股指数</t>
  </si>
  <si>
    <t>686.30亿</t>
  </si>
  <si>
    <t>公共交通</t>
  </si>
  <si>
    <t>385.67亿</t>
  </si>
  <si>
    <t>金融科技</t>
  </si>
  <si>
    <t>绿色电力</t>
  </si>
  <si>
    <t>大盘价值</t>
  </si>
  <si>
    <t>珠三角</t>
  </si>
  <si>
    <t>国证红利</t>
  </si>
  <si>
    <t>基金指数</t>
  </si>
  <si>
    <t>高铁产业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</si>
  <si>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</si>
  <si>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</si>
  <si>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</si>
  <si>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</si>
  <si>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</si>
  <si>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</si>
  <si>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</si>
  <si>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</si>
  <si>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</si>
  <si>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</si>
  <si>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</si>
  <si>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</si>
  <si>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</si>
  <si>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</si>
  <si>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</si>
  <si>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</si>
  <si>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</si>
  <si>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</si>
  <si>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</si>
  <si>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</si>
  <si>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全指成长</t>
  </si>
  <si>
    <t>全R成长</t>
  </si>
  <si>
    <t>380成长</t>
  </si>
  <si>
    <t>380红利</t>
  </si>
  <si>
    <t>港中小企</t>
  </si>
  <si>
    <t>基本600</t>
  </si>
  <si>
    <t>水电指数</t>
  </si>
  <si>
    <t>综企指数</t>
  </si>
  <si>
    <t>深证央企</t>
  </si>
  <si>
    <t>国证粮食</t>
  </si>
  <si>
    <t>投资时钟</t>
  </si>
  <si>
    <t>国证钢铁</t>
  </si>
  <si>
    <t>深证时钟</t>
  </si>
  <si>
    <t>深证F120</t>
  </si>
  <si>
    <t>中证白酒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</si>
  <si>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</si>
  <si>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</si>
  <si>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</si>
  <si>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</si>
  <si>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</si>
  <si>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</si>
  <si>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</si>
  <si>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治理指数</t>
  </si>
  <si>
    <t>180治理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</si>
  <si>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</si>
  <si>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</si>
  <si>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</si>
  <si>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</si>
  <si>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</si>
  <si>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</si>
  <si>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</si>
  <si>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上证全指</t>
  </si>
  <si>
    <t>上证地企</t>
  </si>
  <si>
    <t>上证国企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</si>
  <si>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</si>
  <si>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</si>
  <si>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</si>
  <si>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</si>
  <si>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</si>
  <si>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</si>
  <si>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</si>
  <si>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</si>
  <si>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</si>
  <si>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</si>
  <si>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</si>
  <si>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</si>
  <si>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</si>
  <si>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</si>
  <si>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</si>
  <si>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</si>
  <si>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</si>
  <si>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</si>
  <si>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</si>
  <si>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</si>
  <si>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380等权</t>
  </si>
  <si>
    <t>信用100</t>
  </si>
  <si>
    <t>380价值</t>
  </si>
  <si>
    <t>380R成长</t>
  </si>
  <si>
    <t>380R价值</t>
  </si>
  <si>
    <t>农业主题</t>
  </si>
  <si>
    <t>380基本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</si>
  <si>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</si>
  <si>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</si>
  <si>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</si>
  <si>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</si>
  <si>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</si>
  <si>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</si>
  <si>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</si>
  <si>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</si>
  <si>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</si>
  <si>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</si>
  <si>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</si>
  <si>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</si>
  <si>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</si>
  <si>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50AH优选</t>
  </si>
  <si>
    <t>中证A500</t>
  </si>
  <si>
    <t>科创高装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</si>
  <si>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</si>
  <si>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</si>
  <si>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</si>
  <si>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</si>
  <si>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</si>
  <si>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</si>
  <si>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</si>
  <si>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</si>
  <si>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</si>
  <si>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</si>
  <si>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</si>
  <si>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</si>
  <si>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</si>
  <si>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</si>
  <si>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</si>
  <si>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</si>
  <si>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</si>
  <si>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</si>
  <si>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</si>
  <si>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</si>
  <si>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</si>
  <si>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</si>
  <si>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</si>
  <si>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</si>
  <si>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</si>
  <si>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</si>
  <si>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</si>
  <si>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</si>
  <si>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</si>
  <si>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</si>
  <si>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</si>
  <si>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</si>
  <si>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</si>
  <si>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</si>
  <si>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</si>
  <si>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</si>
  <si>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</si>
  <si>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</si>
  <si>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</si>
  <si>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</si>
  <si>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</si>
  <si>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</si>
  <si>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</si>
  <si>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</si>
  <si>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</si>
  <si>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</si>
  <si>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</si>
  <si>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</si>
  <si>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</si>
  <si>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</si>
  <si>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</si>
  <si>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</si>
  <si>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</si>
  <si>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</si>
  <si>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</si>
  <si>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</si>
  <si>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</si>
  <si>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</si>
  <si>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</si>
  <si>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</si>
  <si>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</si>
  <si>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</si>
  <si>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</si>
  <si>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</si>
  <si>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建筑指数</t>
  </si>
  <si>
    <t>商务指数</t>
  </si>
  <si>
    <t>文化指数</t>
  </si>
  <si>
    <t>创业数字</t>
  </si>
  <si>
    <t>专精特新</t>
  </si>
  <si>
    <t>深小巨人</t>
  </si>
  <si>
    <t>长江100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</si>
  <si>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</si>
  <si>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</si>
  <si>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</si>
  <si>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</si>
  <si>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</si>
  <si>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</si>
  <si>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</si>
  <si>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</si>
  <si>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</si>
  <si>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</si>
  <si>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</si>
  <si>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</si>
  <si>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</si>
  <si>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</si>
  <si>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</si>
  <si>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</si>
  <si>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</si>
  <si>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</si>
  <si>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深证价值</t>
  </si>
  <si>
    <t>能源金属</t>
  </si>
  <si>
    <t>国证成长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</si>
  <si>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</si>
  <si>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</si>
  <si>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</si>
  <si>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</si>
  <si>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</si>
  <si>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</si>
  <si>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</si>
  <si>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</si>
  <si>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</si>
  <si>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国证有色</t>
  </si>
  <si>
    <t>国证文化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</si>
  <si>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</si>
  <si>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</si>
  <si>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</si>
  <si>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</si>
  <si>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</si>
  <si>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</si>
  <si>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</si>
  <si>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</si>
  <si>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</si>
  <si>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</si>
  <si>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</si>
  <si>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</si>
  <si>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</si>
  <si>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</si>
  <si>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</si>
  <si>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</si>
  <si>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</si>
  <si>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</si>
  <si>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央视成长</t>
  </si>
  <si>
    <t>央视治理</t>
  </si>
  <si>
    <t>央视文化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</si>
  <si>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</si>
  <si>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</si>
  <si>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</si>
  <si>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</si>
  <si>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</si>
  <si>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</si>
  <si>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</si>
  <si>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</si>
  <si>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中创价值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</si>
  <si>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</si>
  <si>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</si>
  <si>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</si>
  <si>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</si>
  <si>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</si>
  <si>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</si>
  <si>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</si>
  <si>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深证GDP</t>
  </si>
  <si>
    <t>中小红利</t>
  </si>
  <si>
    <t>深证文化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</si>
  <si>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</si>
  <si>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</si>
  <si>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</si>
  <si>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</si>
  <si>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</si>
  <si>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</si>
  <si>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</si>
  <si>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中创低波</t>
  </si>
  <si>
    <t>中创高贝</t>
  </si>
  <si>
    <t>深红利50</t>
  </si>
  <si>
    <t>深次新股</t>
  </si>
  <si>
    <t>深证200R</t>
  </si>
  <si>
    <t>深成能源</t>
  </si>
  <si>
    <t>深成材料</t>
  </si>
  <si>
    <t>深成工业</t>
  </si>
  <si>
    <t>深成可选</t>
  </si>
  <si>
    <t>创业高贝</t>
  </si>
  <si>
    <t>深证创投</t>
  </si>
  <si>
    <t>中关村60</t>
  </si>
  <si>
    <t>优势成长</t>
  </si>
  <si>
    <t>深证F200</t>
  </si>
  <si>
    <t>深证上游</t>
  </si>
  <si>
    <t>500深市</t>
  </si>
  <si>
    <t>环境治理</t>
  </si>
  <si>
    <t>CSSW传媒</t>
  </si>
  <si>
    <t>中证国安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</si>
  <si>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</si>
  <si>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</si>
  <si>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</si>
  <si>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</si>
  <si>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</si>
  <si>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</si>
  <si>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</si>
  <si>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</si>
  <si>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卫星通信</t>
  </si>
  <si>
    <t>化肥农药</t>
  </si>
  <si>
    <t>蓝色100</t>
  </si>
  <si>
    <t>自由现金流</t>
  </si>
  <si>
    <t>180基建</t>
  </si>
  <si>
    <t>300公用</t>
  </si>
  <si>
    <t>深证Ｂ指</t>
  </si>
  <si>
    <t>农林指数</t>
  </si>
  <si>
    <t>国证基建</t>
  </si>
  <si>
    <t>深证消费</t>
  </si>
  <si>
    <t>深成消费</t>
  </si>
  <si>
    <t>【数据引擎：奇衡DK阿赖耶识系统】情绪值</t>
  </si>
  <si>
    <t>FU00</t>
  </si>
  <si>
    <t>燃油连续</t>
  </si>
  <si>
    <t>NI00</t>
  </si>
  <si>
    <t>沪镍连续</t>
  </si>
  <si>
    <t>PG00</t>
  </si>
  <si>
    <t>液化气连续</t>
  </si>
  <si>
    <t>UR00</t>
  </si>
  <si>
    <t>尿素连续</t>
  </si>
  <si>
    <t>LC00</t>
  </si>
  <si>
    <t>碳酸锂连续</t>
  </si>
  <si>
    <t>CJ00</t>
  </si>
  <si>
    <t>红枣连续</t>
  </si>
  <si>
    <t>AU00</t>
  </si>
  <si>
    <t>黄金连续</t>
  </si>
  <si>
    <t>BR00</t>
  </si>
  <si>
    <t>丁二烯橡胶连续</t>
  </si>
  <si>
    <t>CU00</t>
  </si>
  <si>
    <t>沪铜连续</t>
  </si>
  <si>
    <t>RU00</t>
  </si>
  <si>
    <t>橡胶连续</t>
  </si>
  <si>
    <t>SN00</t>
  </si>
  <si>
    <t>沪锡连续</t>
  </si>
  <si>
    <t>AX00</t>
  </si>
  <si>
    <t>豆一连续</t>
  </si>
  <si>
    <t>BZ00</t>
  </si>
  <si>
    <t>纯苯连续</t>
  </si>
  <si>
    <t>C00</t>
  </si>
  <si>
    <t>玉米连续</t>
  </si>
  <si>
    <t>EB00</t>
  </si>
  <si>
    <t>苯乙烯连续</t>
  </si>
  <si>
    <t>CF00</t>
  </si>
  <si>
    <t>棉花连续</t>
  </si>
  <si>
    <t>PR00</t>
  </si>
  <si>
    <t>瓶片连续</t>
  </si>
  <si>
    <t>TA00</t>
  </si>
  <si>
    <t>PTA连续</t>
  </si>
  <si>
    <t>IC00</t>
  </si>
  <si>
    <t>500股指连续</t>
  </si>
  <si>
    <t>IM00</t>
  </si>
  <si>
    <t>1000股指连续</t>
  </si>
  <si>
    <t>NR00</t>
  </si>
  <si>
    <t>20号胶连续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</si>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</sst>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37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"880380"</f>
        <v>880380</v>
      </c>
      <c r="B3" s="40" t="s">
        <v>5</v>
      </c>
      <c r="C3" s="40" t="s">
        <v>6</v>
      </c>
      <c r="D3" s="41" t="str">
        <f>"880846"</f>
        <v>880846</v>
      </c>
      <c r="E3" s="41" t="s">
        <v>7</v>
      </c>
      <c r="F3" s="41" t="s">
        <v>8</v>
      </c>
    </row>
    <row r="4" ht="13.5" spans="1:6">
      <c r="A4" s="40" t="str">
        <f>"880837"</f>
        <v>880837</v>
      </c>
      <c r="B4" s="40" t="s">
        <v>9</v>
      </c>
      <c r="C4" s="40" t="s">
        <v>10</v>
      </c>
      <c r="D4" s="41" t="str">
        <f>"880829"</f>
        <v>880829</v>
      </c>
      <c r="E4" s="41" t="s">
        <v>11</v>
      </c>
      <c r="F4" s="41" t="s">
        <v>12</v>
      </c>
    </row>
    <row r="5" ht="13.5" spans="1:6">
      <c r="A5" s="40" t="str">
        <f>"399003"</f>
        <v>399003</v>
      </c>
      <c r="B5" s="40" t="s">
        <v>13</v>
      </c>
      <c r="C5" s="40" t="s">
        <v>14</v>
      </c>
      <c r="D5" s="41" t="str">
        <f>"000015"</f>
        <v>000015</v>
      </c>
      <c r="E5" s="41" t="s">
        <v>15</v>
      </c>
      <c r="F5" s="41" t="s">
        <v>16</v>
      </c>
    </row>
    <row r="6" ht="13.5" spans="1:6">
      <c r="A6" s="40" t="str">
        <f>"399986"</f>
        <v>399986</v>
      </c>
      <c r="B6" s="40" t="s">
        <v>17</v>
      </c>
      <c r="C6" s="40" t="s">
        <v>18</v>
      </c>
      <c r="D6" s="41" t="str">
        <f>"880895"</f>
        <v>880895</v>
      </c>
      <c r="E6" s="41" t="s">
        <v>19</v>
      </c>
      <c r="F6" s="41" t="s">
        <v>20</v>
      </c>
    </row>
    <row r="7" ht="13.5" spans="1:6">
      <c r="A7" s="42"/>
      <c r="B7" s="42"/>
      <c r="C7" s="42"/>
      <c r="D7" s="41" t="str">
        <f>"000989"</f>
        <v>000989</v>
      </c>
      <c r="E7" s="41" t="s">
        <v>21</v>
      </c>
      <c r="F7" s="41" t="s">
        <v>22</v>
      </c>
    </row>
    <row r="8" ht="13.5" spans="1:6">
      <c r="A8" s="42"/>
      <c r="B8" s="42"/>
      <c r="C8" s="42"/>
      <c r="D8" s="41" t="str">
        <f>"880400"</f>
        <v>880400</v>
      </c>
      <c r="E8" s="41" t="s">
        <v>23</v>
      </c>
      <c r="F8" s="41" t="s">
        <v>24</v>
      </c>
    </row>
    <row r="9" ht="13.5" spans="1:6">
      <c r="A9" s="42"/>
      <c r="B9" s="42"/>
      <c r="C9" s="42"/>
      <c r="D9" s="41" t="str">
        <f>"880856"</f>
        <v>880856</v>
      </c>
      <c r="E9" s="41" t="s">
        <v>25</v>
      </c>
      <c r="F9" s="41" t="s">
        <v>26</v>
      </c>
    </row>
    <row r="10" ht="13.5" spans="1:6">
      <c r="A10" s="43"/>
      <c r="B10" s="43"/>
      <c r="C10" s="43"/>
      <c r="D10" s="41" t="str">
        <f>"880472"</f>
        <v>880472</v>
      </c>
      <c r="E10" s="41" t="s">
        <v>27</v>
      </c>
      <c r="F10" s="41" t="s">
        <v>28</v>
      </c>
    </row>
    <row r="11" ht="13.5" spans="1:6">
      <c r="A11" s="43"/>
      <c r="B11" s="43"/>
      <c r="C11" s="43"/>
      <c r="D11" s="41" t="str">
        <f>"880305"</f>
        <v>880305</v>
      </c>
      <c r="E11" s="41" t="s">
        <v>29</v>
      </c>
      <c r="F11" s="41" t="s">
        <v>30</v>
      </c>
    </row>
    <row r="12" ht="13.5" spans="1:6">
      <c r="A12" s="43"/>
      <c r="B12" s="43"/>
      <c r="C12" s="43"/>
      <c r="D12" s="41" t="str">
        <f>"880398"</f>
        <v>880398</v>
      </c>
      <c r="E12" s="41" t="s">
        <v>31</v>
      </c>
      <c r="F12" s="41" t="s">
        <v>32</v>
      </c>
    </row>
    <row r="13" ht="13.5" spans="1:6">
      <c r="A13" s="43"/>
      <c r="B13" s="43"/>
      <c r="C13" s="43"/>
      <c r="D13" s="41" t="str">
        <f>"880372"</f>
        <v>880372</v>
      </c>
      <c r="E13" s="41" t="s">
        <v>33</v>
      </c>
      <c r="F13" s="41" t="s">
        <v>34</v>
      </c>
    </row>
    <row r="14" ht="13.5" spans="1:6">
      <c r="A14" s="43"/>
      <c r="B14" s="43"/>
      <c r="C14" s="43"/>
      <c r="D14" s="41" t="str">
        <f>"880875"</f>
        <v>880875</v>
      </c>
      <c r="E14" s="41" t="s">
        <v>35</v>
      </c>
      <c r="F14" s="41" t="s">
        <v>36</v>
      </c>
    </row>
    <row r="15" ht="13.5" spans="1:6">
      <c r="A15" s="42"/>
      <c r="B15" s="42"/>
      <c r="C15" s="42"/>
      <c r="D15" s="41" t="str">
        <f>"880225"</f>
        <v>880225</v>
      </c>
      <c r="E15" s="41" t="s">
        <v>37</v>
      </c>
      <c r="F15" s="41" t="s">
        <v>38</v>
      </c>
    </row>
    <row r="16" ht="16.5" spans="1:6">
      <c r="A16" s="28"/>
      <c r="B16" s="28"/>
      <c r="C16" s="28"/>
      <c r="D16" s="41" t="str">
        <f>"880360"</f>
        <v>880360</v>
      </c>
      <c r="E16" s="41" t="s">
        <v>39</v>
      </c>
      <c r="F16" s="41" t="s">
        <v>40</v>
      </c>
    </row>
    <row r="17" ht="16.5" spans="1:6">
      <c r="A17" s="28"/>
      <c r="B17" s="28"/>
      <c r="C17" s="28"/>
      <c r="D17" s="41" t="str">
        <f>"880502"</f>
        <v>880502</v>
      </c>
      <c r="E17" s="41" t="s">
        <v>41</v>
      </c>
      <c r="F17" s="41" t="s">
        <v>42</v>
      </c>
    </row>
    <row r="18" ht="16.5" spans="1:6">
      <c r="A18" s="28"/>
      <c r="B18" s="28"/>
      <c r="C18" s="28"/>
      <c r="D18" s="41" t="str">
        <f>"880554"</f>
        <v>880554</v>
      </c>
      <c r="E18" s="41" t="s">
        <v>43</v>
      </c>
      <c r="F18" s="41" t="s">
        <v>44</v>
      </c>
    </row>
    <row r="19" ht="16.5" spans="1:6">
      <c r="A19" s="28"/>
      <c r="B19" s="28"/>
      <c r="C19" s="28"/>
      <c r="D19" s="41" t="str">
        <f>"880885"</f>
        <v>880885</v>
      </c>
      <c r="E19" s="41" t="s">
        <v>45</v>
      </c>
      <c r="F19" s="41" t="s">
        <v>46</v>
      </c>
    </row>
    <row r="20" ht="16.5" spans="1:6">
      <c r="A20" s="28"/>
      <c r="B20" s="28"/>
      <c r="C20" s="28"/>
      <c r="D20" s="41" t="str">
        <f>"880406"</f>
        <v>880406</v>
      </c>
      <c r="E20" s="41" t="s">
        <v>47</v>
      </c>
      <c r="F20" s="41" t="s">
        <v>48</v>
      </c>
    </row>
    <row r="21" ht="16.5" spans="1:6">
      <c r="A21" s="28"/>
      <c r="B21" s="28"/>
      <c r="C21" s="28"/>
      <c r="D21" s="41" t="str">
        <f>"880464"</f>
        <v>880464</v>
      </c>
      <c r="E21" s="41" t="s">
        <v>49</v>
      </c>
      <c r="F21" s="41" t="s">
        <v>50</v>
      </c>
    </row>
    <row r="22" ht="16.5" spans="1:6">
      <c r="A22" s="28"/>
      <c r="B22" s="28"/>
      <c r="C22" s="28"/>
      <c r="D22" s="41" t="str">
        <f>"880896"</f>
        <v>880896</v>
      </c>
      <c r="E22" s="41" t="s">
        <v>51</v>
      </c>
      <c r="F22" s="41" t="s">
        <v>52</v>
      </c>
    </row>
    <row r="23" ht="16.5" spans="1:6">
      <c r="A23" s="28"/>
      <c r="B23" s="28"/>
      <c r="C23" s="28"/>
      <c r="D23" s="41" t="str">
        <f>"880203"</f>
        <v>880203</v>
      </c>
      <c r="E23" s="41" t="s">
        <v>53</v>
      </c>
      <c r="F23" s="41" t="s">
        <v>54</v>
      </c>
    </row>
    <row r="24" ht="16.5" spans="1:6">
      <c r="A24" s="28"/>
      <c r="B24" s="28"/>
      <c r="C24" s="28"/>
      <c r="D24" s="41" t="str">
        <f>"880764"</f>
        <v>880764</v>
      </c>
      <c r="E24" s="41" t="s">
        <v>55</v>
      </c>
      <c r="F24" s="41" t="s">
        <v>56</v>
      </c>
    </row>
    <row r="25" ht="16.5" spans="1:6">
      <c r="A25" s="28"/>
      <c r="B25" s="28"/>
      <c r="C25" s="28"/>
      <c r="D25" s="41" t="str">
        <f>"880355"</f>
        <v>880355</v>
      </c>
      <c r="E25" s="41" t="s">
        <v>57</v>
      </c>
      <c r="F25" s="41" t="s">
        <v>58</v>
      </c>
    </row>
    <row r="26" ht="16.5" spans="1:6">
      <c r="A26" s="28"/>
      <c r="B26" s="28"/>
      <c r="C26" s="28"/>
      <c r="D26" s="41" t="str">
        <f>"880454"</f>
        <v>880454</v>
      </c>
      <c r="E26" s="41" t="s">
        <v>59</v>
      </c>
      <c r="F26" s="41" t="s">
        <v>60</v>
      </c>
    </row>
    <row r="27" ht="16.5" spans="1:6">
      <c r="A27" s="28"/>
      <c r="B27" s="28"/>
      <c r="C27" s="28"/>
      <c r="D27" s="41" t="str">
        <f>"880710"</f>
        <v>880710</v>
      </c>
      <c r="E27" s="41" t="s">
        <v>61</v>
      </c>
      <c r="F27" s="41" t="s">
        <v>62</v>
      </c>
    </row>
    <row r="28" ht="16.5" spans="1:6">
      <c r="A28" s="28"/>
      <c r="B28" s="28"/>
      <c r="C28" s="28"/>
      <c r="D28" s="41" t="str">
        <f>"000003"</f>
        <v>000003</v>
      </c>
      <c r="E28" s="41" t="s">
        <v>63</v>
      </c>
      <c r="F28" s="41" t="s">
        <v>64</v>
      </c>
    </row>
    <row r="29" ht="16.5" spans="1:6">
      <c r="A29" s="28"/>
      <c r="B29" s="28"/>
      <c r="C29" s="28"/>
      <c r="D29" s="41" t="str">
        <f>"880453"</f>
        <v>880453</v>
      </c>
      <c r="E29" s="41" t="s">
        <v>65</v>
      </c>
      <c r="F29" s="41" t="s">
        <v>66</v>
      </c>
    </row>
    <row r="30" ht="16.5" spans="1:6">
      <c r="A30" s="28"/>
      <c r="B30" s="28"/>
      <c r="C30" s="28"/>
      <c r="D30" s="41" t="str">
        <f>"399699"</f>
        <v>399699</v>
      </c>
      <c r="E30" s="41" t="s">
        <v>67</v>
      </c>
      <c r="F30" s="41" t="s">
        <v>18</v>
      </c>
    </row>
    <row r="31" ht="16.5" spans="1:6">
      <c r="A31" s="28"/>
      <c r="B31" s="28"/>
      <c r="C31" s="28"/>
      <c r="D31" s="41" t="str">
        <f>"399438"</f>
        <v>399438</v>
      </c>
      <c r="E31" s="41" t="s">
        <v>68</v>
      </c>
      <c r="F31" s="41" t="s">
        <v>18</v>
      </c>
    </row>
    <row r="32" ht="16.5" spans="1:6">
      <c r="A32" s="28"/>
      <c r="B32" s="28"/>
      <c r="C32" s="28"/>
      <c r="D32" s="41" t="str">
        <f>"399373"</f>
        <v>399373</v>
      </c>
      <c r="E32" s="41" t="s">
        <v>69</v>
      </c>
      <c r="F32" s="41" t="s">
        <v>18</v>
      </c>
    </row>
    <row r="33" ht="16.5" spans="1:6">
      <c r="A33" s="28"/>
      <c r="B33" s="28"/>
      <c r="C33" s="28"/>
      <c r="D33" s="41" t="str">
        <f>"399356"</f>
        <v>399356</v>
      </c>
      <c r="E33" s="41" t="s">
        <v>70</v>
      </c>
      <c r="F33" s="41" t="s">
        <v>18</v>
      </c>
    </row>
    <row r="34" ht="16.5" spans="1:6">
      <c r="A34" s="28"/>
      <c r="B34" s="28"/>
      <c r="C34" s="28"/>
      <c r="D34" s="41" t="str">
        <f>"399321"</f>
        <v>399321</v>
      </c>
      <c r="E34" s="41" t="s">
        <v>71</v>
      </c>
      <c r="F34" s="41" t="s">
        <v>18</v>
      </c>
    </row>
    <row r="35" ht="16.5" spans="1:6">
      <c r="A35" s="28"/>
      <c r="B35" s="28"/>
      <c r="C35" s="28"/>
      <c r="D35" s="41" t="str">
        <f>"000011"</f>
        <v>000011</v>
      </c>
      <c r="E35" s="41" t="s">
        <v>72</v>
      </c>
      <c r="F35" s="41" t="s">
        <v>18</v>
      </c>
    </row>
    <row r="36" ht="16.5" spans="1:6">
      <c r="A36" s="28"/>
      <c r="B36" s="28"/>
      <c r="C36" s="28"/>
      <c r="D36" s="41" t="str">
        <f>"999997"</f>
        <v>999997</v>
      </c>
      <c r="E36" s="41" t="s">
        <v>63</v>
      </c>
      <c r="F36" s="41" t="s">
        <v>18</v>
      </c>
    </row>
    <row r="37" ht="16.5" spans="1:6">
      <c r="A37" s="28"/>
      <c r="B37" s="28"/>
      <c r="C37" s="28"/>
      <c r="D37" s="41" t="str">
        <f>"399807"</f>
        <v>399807</v>
      </c>
      <c r="E37" s="41" t="s">
        <v>73</v>
      </c>
      <c r="F37" s="41" t="s">
        <v>18</v>
      </c>
    </row>
    <row r="38" ht="16.5" spans="1:6">
      <c r="A38" s="28"/>
      <c r="B38" s="28"/>
      <c r="C38" s="28"/>
      <c r="D38" s="42"/>
      <c r="E38" s="42"/>
      <c r="F38" s="42"/>
    </row>
    <row r="39" ht="16.5" spans="1:6">
      <c r="A39" s="28"/>
      <c r="B39" s="28"/>
      <c r="C39" s="28"/>
      <c r="D39" s="42"/>
      <c r="E39" s="42"/>
      <c r="F39" s="42"/>
    </row>
    <row r="40" ht="16.5" spans="1:6">
      <c r="A40" s="28"/>
      <c r="B40" s="28"/>
      <c r="C40" s="28"/>
      <c r="D40" s="42"/>
      <c r="E40" s="42"/>
      <c r="F40" s="42"/>
    </row>
    <row r="41" ht="16.5" spans="1:6">
      <c r="A41" s="28"/>
      <c r="B41" s="28"/>
      <c r="C41" s="28"/>
      <c r="D41" s="42"/>
      <c r="E41" s="42"/>
      <c r="F41" s="42"/>
    </row>
    <row r="42" ht="16.5" spans="1:6">
      <c r="A42" s="28"/>
      <c r="B42" s="28"/>
      <c r="C42" s="28"/>
      <c r="D42" s="42"/>
      <c r="E42" s="42"/>
      <c r="F42" s="42"/>
    </row>
    <row r="43" ht="16.5" spans="1:6">
      <c r="A43" s="28"/>
      <c r="B43" s="28"/>
      <c r="C43" s="28"/>
      <c r="D43" s="42"/>
      <c r="E43" s="42"/>
      <c r="F43" s="42"/>
    </row>
    <row r="44" ht="16.5" spans="1:6">
      <c r="A44" s="28"/>
      <c r="B44" s="28"/>
      <c r="C44" s="28"/>
      <c r="D44" s="42"/>
      <c r="E44" s="42"/>
      <c r="F44" s="42"/>
    </row>
    <row r="45" ht="16.5" spans="1:6">
      <c r="A45" s="28"/>
      <c r="B45" s="28"/>
      <c r="C45" s="28"/>
      <c r="D45" s="42"/>
      <c r="E45" s="42"/>
      <c r="F45" s="42"/>
    </row>
    <row r="46" ht="16.5" spans="1:6">
      <c r="A46" s="28"/>
      <c r="B46" s="28"/>
      <c r="C46" s="28"/>
      <c r="D46" s="42"/>
      <c r="E46" s="42"/>
      <c r="F46" s="42"/>
    </row>
    <row r="47" ht="16.5" spans="1:6">
      <c r="A47" s="28"/>
      <c r="B47" s="28"/>
      <c r="C47" s="28"/>
      <c r="D47" s="42"/>
      <c r="E47" s="42"/>
      <c r="F47" s="42"/>
    </row>
    <row r="48" ht="16.5" spans="1:6">
      <c r="A48" s="28"/>
      <c r="B48" s="28"/>
      <c r="C48" s="28"/>
      <c r="D48" s="42"/>
      <c r="E48" s="42"/>
      <c r="F48" s="42"/>
    </row>
    <row r="49" ht="16.5" spans="1:6">
      <c r="A49" s="28"/>
      <c r="B49" s="28"/>
      <c r="C49" s="28"/>
      <c r="D49" s="42"/>
      <c r="E49" s="42"/>
      <c r="F49" s="42"/>
    </row>
    <row r="50" ht="16.5" spans="1:6">
      <c r="A50" s="28"/>
      <c r="B50" s="28"/>
      <c r="C50" s="28"/>
      <c r="D50" s="42"/>
      <c r="E50" s="42"/>
      <c r="F50" s="42"/>
    </row>
    <row r="51" ht="16.5" spans="1:6">
      <c r="A51" s="28"/>
      <c r="B51" s="28"/>
      <c r="C51" s="28"/>
      <c r="D51" s="42"/>
      <c r="E51" s="42"/>
      <c r="F51" s="42"/>
    </row>
    <row r="52" ht="16.5" spans="1:6">
      <c r="A52" s="28"/>
      <c r="B52" s="28"/>
      <c r="C52" s="28"/>
      <c r="D52" s="42"/>
      <c r="E52" s="42"/>
      <c r="F52" s="42"/>
    </row>
    <row r="53" ht="16.5" spans="1:6">
      <c r="A53" s="28"/>
      <c r="B53" s="28"/>
      <c r="C53" s="28"/>
      <c r="D53" s="42"/>
      <c r="E53" s="42"/>
      <c r="F53" s="42"/>
    </row>
    <row r="54" ht="16.5" spans="1:6">
      <c r="A54" s="28"/>
      <c r="B54" s="28"/>
      <c r="C54" s="28"/>
      <c r="D54" s="42"/>
      <c r="E54" s="42"/>
      <c r="F54" s="42"/>
    </row>
    <row r="55" ht="16.5" spans="1:6">
      <c r="A55" s="28"/>
      <c r="B55" s="28"/>
      <c r="C55" s="28"/>
      <c r="D55" s="42"/>
      <c r="E55" s="42"/>
      <c r="F55" s="42"/>
    </row>
    <row r="56" ht="16.5" spans="1:6">
      <c r="A56" s="28"/>
      <c r="B56" s="28"/>
      <c r="C56" s="28"/>
      <c r="D56" s="42"/>
      <c r="E56" s="42"/>
      <c r="F56" s="42"/>
    </row>
    <row r="57" ht="16.5" spans="1:6">
      <c r="A57" s="28"/>
      <c r="B57" s="28"/>
      <c r="C57" s="28"/>
      <c r="D57" s="42"/>
      <c r="E57" s="42"/>
      <c r="F57" s="42"/>
    </row>
    <row r="58" ht="16.5" spans="1:6">
      <c r="A58" s="28"/>
      <c r="B58" s="28"/>
      <c r="C58" s="28"/>
      <c r="D58" s="42"/>
      <c r="E58" s="42"/>
      <c r="F58" s="42"/>
    </row>
    <row r="59" ht="16.5" spans="1:6">
      <c r="A59" s="28"/>
      <c r="B59" s="28"/>
      <c r="C59" s="28"/>
      <c r="D59" s="42"/>
      <c r="E59" s="42"/>
      <c r="F59" s="42"/>
    </row>
    <row r="60" ht="16.5" spans="1:6">
      <c r="A60" s="28"/>
      <c r="B60" s="28"/>
      <c r="C60" s="28"/>
      <c r="D60" s="42"/>
      <c r="E60" s="42"/>
      <c r="F60" s="42"/>
    </row>
    <row r="61" ht="16.5" spans="1:6">
      <c r="A61" s="28"/>
      <c r="B61" s="28"/>
      <c r="C61" s="28"/>
      <c r="D61" s="42"/>
      <c r="E61" s="42"/>
      <c r="F61" s="42"/>
    </row>
    <row r="62" ht="16.5" spans="1:6">
      <c r="A62" s="28"/>
      <c r="B62" s="28"/>
      <c r="C62" s="28"/>
      <c r="D62" s="42"/>
      <c r="E62" s="42"/>
      <c r="F62" s="42"/>
    </row>
    <row r="63" ht="16.5" spans="1:6">
      <c r="A63" s="28"/>
      <c r="B63" s="28"/>
      <c r="C63" s="28"/>
      <c r="D63" s="42"/>
      <c r="E63" s="42"/>
      <c r="F63" s="42"/>
    </row>
    <row r="64" ht="16.5" spans="1:6">
      <c r="A64" s="28"/>
      <c r="B64" s="28"/>
      <c r="C64" s="28"/>
      <c r="D64" s="42"/>
      <c r="E64" s="42"/>
      <c r="F64" s="42"/>
    </row>
    <row r="65" ht="16.5" spans="1:6">
      <c r="A65" s="28"/>
      <c r="B65" s="28"/>
      <c r="C65" s="28"/>
      <c r="D65" s="42"/>
      <c r="E65" s="42"/>
      <c r="F65" s="42"/>
    </row>
    <row r="66" ht="16.5" spans="1:6">
      <c r="A66" s="28"/>
      <c r="B66" s="28"/>
      <c r="C66" s="28"/>
      <c r="D66" s="42"/>
      <c r="E66" s="42"/>
      <c r="F66" s="42"/>
    </row>
    <row r="67" ht="16.5" spans="1:6">
      <c r="A67" s="28"/>
      <c r="B67" s="28"/>
      <c r="C67" s="28"/>
      <c r="D67" s="42"/>
      <c r="E67" s="42"/>
      <c r="F67" s="42"/>
    </row>
    <row r="68" ht="16.5" spans="1:6">
      <c r="A68" s="28"/>
      <c r="B68" s="28"/>
      <c r="C68" s="28"/>
      <c r="D68" s="42"/>
      <c r="E68" s="42"/>
      <c r="F68" s="42"/>
    </row>
    <row r="69" ht="16.5" spans="1:6">
      <c r="A69" s="28"/>
      <c r="B69" s="28"/>
      <c r="C69" s="28"/>
      <c r="D69" s="42"/>
      <c r="E69" s="42"/>
      <c r="F69" s="42"/>
    </row>
    <row r="70" ht="16.5" spans="1:6">
      <c r="A70" s="28"/>
      <c r="B70" s="28"/>
      <c r="C70" s="28"/>
      <c r="D70" s="42"/>
      <c r="E70" s="42"/>
      <c r="F70" s="42"/>
    </row>
    <row r="71" ht="16.5" spans="1:6">
      <c r="A71" s="28"/>
      <c r="B71" s="28"/>
      <c r="C71" s="28"/>
      <c r="D71" s="42"/>
      <c r="E71" s="42"/>
      <c r="F71" s="42"/>
    </row>
    <row r="72" ht="16.5" spans="1:6">
      <c r="A72" s="28"/>
      <c r="B72" s="28"/>
      <c r="C72" s="28"/>
      <c r="D72" s="42"/>
      <c r="E72" s="42"/>
      <c r="F72" s="42"/>
    </row>
    <row r="73" ht="16.5" spans="1:6">
      <c r="A73" s="28"/>
      <c r="B73" s="28"/>
      <c r="C73" s="28"/>
      <c r="D73" s="42"/>
      <c r="E73" s="42"/>
      <c r="F73" s="42"/>
    </row>
    <row r="74" ht="16.5" spans="1:6">
      <c r="A74" s="28"/>
      <c r="B74" s="28"/>
      <c r="C74" s="28"/>
      <c r="D74" s="42"/>
      <c r="E74" s="42"/>
      <c r="F74" s="42"/>
    </row>
    <row r="75" ht="16.5" spans="1:6">
      <c r="A75" s="28"/>
      <c r="B75" s="28"/>
      <c r="C75" s="28"/>
      <c r="D75" s="42"/>
      <c r="E75" s="42"/>
      <c r="F75" s="42"/>
    </row>
    <row r="76" ht="16.5" spans="1:6">
      <c r="A76" s="28"/>
      <c r="B76" s="28"/>
      <c r="C76" s="28"/>
      <c r="D76" s="42"/>
      <c r="E76" s="42"/>
      <c r="F76" s="42"/>
    </row>
    <row r="77" ht="16.5" spans="1:6">
      <c r="A77" s="28"/>
      <c r="B77" s="28"/>
      <c r="C77" s="28"/>
      <c r="D77" s="42"/>
      <c r="E77" s="42"/>
      <c r="F77" s="42"/>
    </row>
    <row r="78" ht="16.5" spans="1:6">
      <c r="A78" s="28"/>
      <c r="B78" s="28"/>
      <c r="C78" s="28"/>
      <c r="D78" s="42"/>
      <c r="E78" s="42"/>
      <c r="F78" s="42"/>
    </row>
    <row r="79" ht="16.5" spans="1:6">
      <c r="A79" s="28"/>
      <c r="B79" s="28"/>
      <c r="C79" s="28"/>
      <c r="D79" s="42"/>
      <c r="E79" s="42"/>
      <c r="F79" s="42"/>
    </row>
    <row r="80" ht="16.5" spans="1:6">
      <c r="A80" s="28"/>
      <c r="B80" s="28"/>
      <c r="C80" s="28"/>
      <c r="D80" s="42"/>
      <c r="E80" s="42"/>
      <c r="F80" s="42"/>
    </row>
    <row r="81" ht="16.5" spans="1:6">
      <c r="A81" s="28"/>
      <c r="B81" s="28"/>
      <c r="C81" s="28"/>
      <c r="D81" s="42"/>
      <c r="E81" s="42"/>
      <c r="F81" s="42"/>
    </row>
    <row r="82" ht="16.5" spans="1:6">
      <c r="A82" s="28"/>
      <c r="B82" s="28"/>
      <c r="C82" s="28"/>
      <c r="D82" s="42"/>
      <c r="E82" s="42"/>
      <c r="F82" s="42"/>
    </row>
    <row r="83" ht="16.5" spans="1:6">
      <c r="A83" s="28"/>
      <c r="B83" s="28"/>
      <c r="C83" s="28"/>
      <c r="D83" s="42"/>
      <c r="E83" s="42"/>
      <c r="F83" s="42"/>
    </row>
    <row r="84" ht="16.5" spans="1:6">
      <c r="A84" s="28"/>
      <c r="B84" s="28"/>
      <c r="C84" s="28"/>
      <c r="D84" s="42"/>
      <c r="E84" s="42"/>
      <c r="F84" s="42"/>
    </row>
    <row r="85" ht="16.5" spans="1:6">
      <c r="A85" s="28"/>
      <c r="B85" s="28"/>
      <c r="C85" s="28"/>
      <c r="D85" s="42"/>
      <c r="E85" s="42"/>
      <c r="F85" s="42"/>
    </row>
    <row r="86" ht="16.5" spans="1:6">
      <c r="A86" s="28"/>
      <c r="B86" s="28"/>
      <c r="C86" s="28"/>
      <c r="D86" s="42"/>
      <c r="E86" s="42"/>
      <c r="F86" s="42"/>
    </row>
    <row r="87" ht="16.5" spans="1:6">
      <c r="A87" s="28"/>
      <c r="B87" s="28"/>
      <c r="C87" s="28"/>
      <c r="D87" s="42"/>
      <c r="E87" s="42"/>
      <c r="F87" s="42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72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" t="s">
        <v>75</v>
      </c>
      <c r="L1" s="1"/>
      <c r="M1" s="1"/>
      <c r="N1" s="1"/>
      <c r="O1" s="1"/>
      <c r="P1" s="1"/>
      <c r="Q1" s="1"/>
      <c r="R1" s="1"/>
    </row>
    <row r="2" ht="22.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</row>
    <row r="3" ht="16.5" spans="1:23">
      <c r="A3" s="18">
        <v>57</v>
      </c>
      <c r="B3" s="18" t="s">
        <v>94</v>
      </c>
      <c r="C3" s="18">
        <v>3648.234</v>
      </c>
      <c r="D3" s="18">
        <v>4080.999</v>
      </c>
      <c r="E3" s="18">
        <v>1</v>
      </c>
      <c r="F3" s="19">
        <v>0</v>
      </c>
      <c r="G3" s="19">
        <v>0</v>
      </c>
      <c r="H3" s="19">
        <v>1</v>
      </c>
      <c r="I3" s="19">
        <v>0.283</v>
      </c>
      <c r="J3" s="19">
        <v>10.857</v>
      </c>
      <c r="K3" s="23">
        <v>4</v>
      </c>
      <c r="L3" s="23">
        <v>0</v>
      </c>
      <c r="M3" s="23">
        <v>-1</v>
      </c>
      <c r="N3" s="23">
        <v>1</v>
      </c>
      <c r="O3" s="23">
        <v>0</v>
      </c>
      <c r="P3" s="23">
        <v>3.69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59</v>
      </c>
      <c r="B4" s="18" t="s">
        <v>95</v>
      </c>
      <c r="C4" s="18">
        <v>3145.272</v>
      </c>
      <c r="D4" s="18">
        <v>3567.802</v>
      </c>
      <c r="E4" s="18">
        <v>1</v>
      </c>
      <c r="F4" s="19">
        <v>0</v>
      </c>
      <c r="G4" s="19">
        <v>0</v>
      </c>
      <c r="H4" s="19">
        <v>1</v>
      </c>
      <c r="I4" s="19">
        <v>0.058</v>
      </c>
      <c r="J4" s="19">
        <v>11.894</v>
      </c>
      <c r="K4" s="23">
        <v>4</v>
      </c>
      <c r="L4" s="23">
        <v>0</v>
      </c>
      <c r="M4" s="23">
        <v>-1</v>
      </c>
      <c r="N4" s="23">
        <v>1</v>
      </c>
      <c r="O4" s="23">
        <v>0</v>
      </c>
      <c r="P4" s="23">
        <v>3.872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117</v>
      </c>
      <c r="B5" s="18" t="s">
        <v>96</v>
      </c>
      <c r="C5" s="18">
        <v>3999.277</v>
      </c>
      <c r="D5" s="18">
        <v>4647.024</v>
      </c>
      <c r="E5" s="18">
        <v>1</v>
      </c>
      <c r="F5" s="19">
        <v>0</v>
      </c>
      <c r="G5" s="19">
        <v>0</v>
      </c>
      <c r="H5" s="19">
        <v>1</v>
      </c>
      <c r="I5" s="19">
        <v>0.087</v>
      </c>
      <c r="J5" s="19">
        <v>14.014</v>
      </c>
      <c r="K5" s="23">
        <v>4</v>
      </c>
      <c r="L5" s="23">
        <v>1</v>
      </c>
      <c r="M5" s="23">
        <v>0</v>
      </c>
      <c r="N5" s="23">
        <v>1</v>
      </c>
      <c r="O5" s="23">
        <v>0</v>
      </c>
      <c r="P5" s="23">
        <v>0.058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150</v>
      </c>
      <c r="B6" s="18" t="s">
        <v>97</v>
      </c>
      <c r="C6" s="18">
        <v>11383.62</v>
      </c>
      <c r="D6" s="18">
        <v>12624.327</v>
      </c>
      <c r="E6" s="18">
        <v>1</v>
      </c>
      <c r="F6" s="19">
        <v>0</v>
      </c>
      <c r="G6" s="19">
        <v>0</v>
      </c>
      <c r="H6" s="19">
        <v>1</v>
      </c>
      <c r="I6" s="19">
        <v>0.132</v>
      </c>
      <c r="J6" s="19">
        <v>9.947</v>
      </c>
      <c r="K6" s="23">
        <v>4</v>
      </c>
      <c r="L6" s="23">
        <v>1</v>
      </c>
      <c r="M6" s="23">
        <v>0</v>
      </c>
      <c r="N6" s="23">
        <v>1</v>
      </c>
      <c r="O6" s="23">
        <v>0</v>
      </c>
      <c r="P6" s="23">
        <v>3.27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867</v>
      </c>
      <c r="B7" s="18" t="s">
        <v>98</v>
      </c>
      <c r="C7" s="18">
        <v>2669.028</v>
      </c>
      <c r="D7" s="18">
        <v>2949.26</v>
      </c>
      <c r="E7" s="18">
        <v>1</v>
      </c>
      <c r="F7" s="19">
        <v>0</v>
      </c>
      <c r="G7" s="19">
        <v>0</v>
      </c>
      <c r="H7" s="19">
        <v>1</v>
      </c>
      <c r="I7" s="19">
        <v>0.154</v>
      </c>
      <c r="J7" s="19">
        <v>9.641</v>
      </c>
      <c r="K7" s="23">
        <v>4</v>
      </c>
      <c r="L7" s="23">
        <v>0</v>
      </c>
      <c r="M7" s="23">
        <v>-1</v>
      </c>
      <c r="N7" s="23">
        <v>1</v>
      </c>
      <c r="O7" s="23">
        <v>0</v>
      </c>
      <c r="P7" s="23">
        <v>2.256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967</v>
      </c>
      <c r="B8" s="18" t="s">
        <v>99</v>
      </c>
      <c r="C8" s="18">
        <v>6261.731</v>
      </c>
      <c r="D8" s="18">
        <v>6712.54</v>
      </c>
      <c r="E8" s="18">
        <v>1</v>
      </c>
      <c r="F8" s="19">
        <v>0</v>
      </c>
      <c r="G8" s="19">
        <v>0</v>
      </c>
      <c r="H8" s="19">
        <v>1</v>
      </c>
      <c r="I8" s="19">
        <v>0.03</v>
      </c>
      <c r="J8" s="19">
        <v>6.744</v>
      </c>
      <c r="K8" s="23">
        <v>4</v>
      </c>
      <c r="L8" s="23">
        <v>0</v>
      </c>
      <c r="M8" s="23">
        <v>0</v>
      </c>
      <c r="N8" s="23">
        <v>1</v>
      </c>
      <c r="O8" s="23">
        <v>0</v>
      </c>
      <c r="P8" s="23">
        <v>-6.136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399234</v>
      </c>
      <c r="B9" s="18" t="s">
        <v>100</v>
      </c>
      <c r="C9" s="18">
        <v>894.959</v>
      </c>
      <c r="D9" s="18">
        <v>1004.91</v>
      </c>
      <c r="E9" s="18">
        <v>1</v>
      </c>
      <c r="F9" s="19">
        <v>0</v>
      </c>
      <c r="G9" s="19">
        <v>0</v>
      </c>
      <c r="H9" s="19">
        <v>1</v>
      </c>
      <c r="I9" s="19">
        <v>0.107</v>
      </c>
      <c r="J9" s="19">
        <v>11.037</v>
      </c>
      <c r="K9" s="23">
        <v>4</v>
      </c>
      <c r="L9" s="23">
        <v>0</v>
      </c>
      <c r="M9" s="23">
        <v>0</v>
      </c>
      <c r="N9" s="23">
        <v>1</v>
      </c>
      <c r="O9" s="23">
        <v>0</v>
      </c>
      <c r="P9" s="23">
        <v>-1.034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399249</v>
      </c>
      <c r="B10" s="18" t="s">
        <v>101</v>
      </c>
      <c r="C10" s="18">
        <v>2365.72</v>
      </c>
      <c r="D10" s="18">
        <v>3203.439</v>
      </c>
      <c r="E10" s="18">
        <v>1</v>
      </c>
      <c r="F10" s="19">
        <v>0</v>
      </c>
      <c r="G10" s="19">
        <v>0</v>
      </c>
      <c r="H10" s="19">
        <v>1</v>
      </c>
      <c r="I10" s="19">
        <v>0.588</v>
      </c>
      <c r="J10" s="19">
        <v>26.585</v>
      </c>
      <c r="K10" s="23">
        <v>4</v>
      </c>
      <c r="L10" s="23">
        <v>0</v>
      </c>
      <c r="M10" s="23">
        <v>0</v>
      </c>
      <c r="N10" s="23">
        <v>1</v>
      </c>
      <c r="O10" s="23">
        <v>0</v>
      </c>
      <c r="P10" s="23">
        <v>4.843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399335</v>
      </c>
      <c r="B11" s="18" t="s">
        <v>102</v>
      </c>
      <c r="C11" s="18">
        <v>4028.63</v>
      </c>
      <c r="D11" s="18">
        <v>4587.246</v>
      </c>
      <c r="E11" s="18">
        <v>1</v>
      </c>
      <c r="F11" s="19">
        <v>0</v>
      </c>
      <c r="G11" s="19">
        <v>0</v>
      </c>
      <c r="H11" s="19">
        <v>1</v>
      </c>
      <c r="I11" s="19">
        <v>0.403</v>
      </c>
      <c r="J11" s="19">
        <v>12.532</v>
      </c>
      <c r="K11" s="23">
        <v>4</v>
      </c>
      <c r="L11" s="23">
        <v>0</v>
      </c>
      <c r="M11" s="23">
        <v>0</v>
      </c>
      <c r="N11" s="23">
        <v>0</v>
      </c>
      <c r="O11" s="23">
        <v>0</v>
      </c>
      <c r="P11" s="23">
        <v>3.101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18">
        <v>399365</v>
      </c>
      <c r="B12" s="18" t="s">
        <v>103</v>
      </c>
      <c r="C12" s="18">
        <v>12453.578</v>
      </c>
      <c r="D12" s="18">
        <v>14165.222</v>
      </c>
      <c r="E12" s="18">
        <v>1</v>
      </c>
      <c r="F12" s="19">
        <v>0</v>
      </c>
      <c r="G12" s="19">
        <v>0</v>
      </c>
      <c r="H12" s="19">
        <v>1</v>
      </c>
      <c r="I12" s="19">
        <v>0.373</v>
      </c>
      <c r="J12" s="19">
        <v>12.411</v>
      </c>
      <c r="K12" s="23">
        <v>4</v>
      </c>
      <c r="L12" s="23">
        <v>0</v>
      </c>
      <c r="M12" s="23">
        <v>-1</v>
      </c>
      <c r="N12" s="23">
        <v>1</v>
      </c>
      <c r="O12" s="23">
        <v>0</v>
      </c>
      <c r="P12" s="23">
        <v>14.168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18">
        <v>399391</v>
      </c>
      <c r="B13" s="18" t="s">
        <v>104</v>
      </c>
      <c r="C13" s="18">
        <v>3278.613</v>
      </c>
      <c r="D13" s="18">
        <v>3482.405</v>
      </c>
      <c r="E13" s="18">
        <v>1</v>
      </c>
      <c r="F13" s="19">
        <v>0</v>
      </c>
      <c r="G13" s="19">
        <v>0</v>
      </c>
      <c r="H13" s="19">
        <v>1</v>
      </c>
      <c r="I13" s="19">
        <v>0.635</v>
      </c>
      <c r="J13" s="19">
        <v>6.45</v>
      </c>
      <c r="K13" s="23">
        <v>4</v>
      </c>
      <c r="L13" s="23">
        <v>0</v>
      </c>
      <c r="M13" s="23">
        <v>0</v>
      </c>
      <c r="N13" s="23">
        <v>1</v>
      </c>
      <c r="O13" s="23">
        <v>0</v>
      </c>
      <c r="P13" s="23">
        <v>1.397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18">
        <v>399440</v>
      </c>
      <c r="B14" s="18" t="s">
        <v>105</v>
      </c>
      <c r="C14" s="18">
        <v>1353.206</v>
      </c>
      <c r="D14" s="18">
        <v>1558.838</v>
      </c>
      <c r="E14" s="18">
        <v>1</v>
      </c>
      <c r="F14" s="19">
        <v>0</v>
      </c>
      <c r="G14" s="19">
        <v>0</v>
      </c>
      <c r="H14" s="19">
        <v>1</v>
      </c>
      <c r="I14" s="19">
        <v>0.218</v>
      </c>
      <c r="J14" s="19">
        <v>13.38</v>
      </c>
      <c r="K14" s="23">
        <v>2</v>
      </c>
      <c r="L14" s="23">
        <v>0</v>
      </c>
      <c r="M14" s="23">
        <v>0</v>
      </c>
      <c r="N14" s="23">
        <v>1</v>
      </c>
      <c r="O14" s="23">
        <v>0</v>
      </c>
      <c r="P14" s="23">
        <v>0.006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18">
        <v>399644</v>
      </c>
      <c r="B15" s="18" t="s">
        <v>106</v>
      </c>
      <c r="C15" s="18">
        <v>3422.767</v>
      </c>
      <c r="D15" s="18">
        <v>3716.501</v>
      </c>
      <c r="E15" s="18">
        <v>1</v>
      </c>
      <c r="F15" s="19">
        <v>0</v>
      </c>
      <c r="G15" s="19">
        <v>0</v>
      </c>
      <c r="H15" s="19">
        <v>1</v>
      </c>
      <c r="I15" s="19">
        <v>0.452</v>
      </c>
      <c r="J15" s="19">
        <v>8.32</v>
      </c>
      <c r="K15" s="23">
        <v>1</v>
      </c>
      <c r="L15" s="23">
        <v>2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</v>
      </c>
      <c r="S15" s="24"/>
      <c r="T15" s="24"/>
      <c r="U15" s="24"/>
      <c r="V15" s="24"/>
      <c r="W15" s="24"/>
    </row>
    <row r="16" ht="16.5" spans="1:23">
      <c r="A16" s="18">
        <v>399702</v>
      </c>
      <c r="B16" s="18" t="s">
        <v>107</v>
      </c>
      <c r="C16" s="18">
        <v>7308.275</v>
      </c>
      <c r="D16" s="18">
        <v>7914.534</v>
      </c>
      <c r="E16" s="18">
        <v>1</v>
      </c>
      <c r="F16" s="19">
        <v>0</v>
      </c>
      <c r="G16" s="19">
        <v>0</v>
      </c>
      <c r="H16" s="19">
        <v>1</v>
      </c>
      <c r="I16" s="19">
        <v>0.251</v>
      </c>
      <c r="J16" s="19">
        <v>7.892</v>
      </c>
      <c r="K16" s="23">
        <v>4</v>
      </c>
      <c r="L16" s="23">
        <v>0</v>
      </c>
      <c r="M16" s="23">
        <v>-1</v>
      </c>
      <c r="N16" s="23">
        <v>1</v>
      </c>
      <c r="O16" s="23">
        <v>0</v>
      </c>
      <c r="P16" s="23">
        <v>1.449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0">
        <v>399997</v>
      </c>
      <c r="B17" s="20" t="s">
        <v>108</v>
      </c>
      <c r="C17" s="20">
        <v>8799.449</v>
      </c>
      <c r="D17" s="20">
        <v>10244.797</v>
      </c>
      <c r="E17" s="20">
        <v>0</v>
      </c>
      <c r="F17" s="20">
        <v>1</v>
      </c>
      <c r="G17" s="19">
        <v>0</v>
      </c>
      <c r="H17" s="19">
        <v>0</v>
      </c>
      <c r="I17" s="19">
        <v>0</v>
      </c>
      <c r="J17" s="19">
        <v>0.033</v>
      </c>
      <c r="K17" s="23">
        <v>4</v>
      </c>
      <c r="L17" s="23">
        <v>0</v>
      </c>
      <c r="M17" s="23">
        <v>-1</v>
      </c>
      <c r="N17" s="23">
        <v>1</v>
      </c>
      <c r="O17" s="23">
        <v>0</v>
      </c>
      <c r="P17" s="23">
        <v>4.023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1">
        <v>1</v>
      </c>
      <c r="B18" s="22" t="s">
        <v>109</v>
      </c>
      <c r="C18" s="22">
        <v>3798.731</v>
      </c>
      <c r="D18" s="22">
        <v>4103.88</v>
      </c>
      <c r="E18" s="22">
        <v>0</v>
      </c>
      <c r="F18" s="22">
        <v>0</v>
      </c>
      <c r="G18" s="22">
        <v>0</v>
      </c>
      <c r="H18" s="22">
        <v>1</v>
      </c>
      <c r="I18" s="19">
        <v>0.68</v>
      </c>
      <c r="J18" s="19">
        <v>8.065</v>
      </c>
      <c r="K18" s="23">
        <v>4</v>
      </c>
      <c r="L18" s="23">
        <v>0</v>
      </c>
      <c r="M18" s="23">
        <v>-1</v>
      </c>
      <c r="N18" s="23">
        <v>1</v>
      </c>
      <c r="O18" s="23">
        <v>0</v>
      </c>
      <c r="P18" s="23">
        <v>3.122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2">
        <v>2</v>
      </c>
      <c r="B19" s="22" t="s">
        <v>110</v>
      </c>
      <c r="C19" s="22">
        <v>3982.488</v>
      </c>
      <c r="D19" s="22">
        <v>4302.976</v>
      </c>
      <c r="E19" s="22">
        <v>0</v>
      </c>
      <c r="F19" s="22">
        <v>0</v>
      </c>
      <c r="G19" s="22">
        <v>0</v>
      </c>
      <c r="H19" s="22">
        <v>1</v>
      </c>
      <c r="I19" s="19">
        <v>0.683</v>
      </c>
      <c r="J19" s="19">
        <v>8.08</v>
      </c>
      <c r="K19" s="23">
        <v>3</v>
      </c>
      <c r="L19" s="23">
        <v>0</v>
      </c>
      <c r="M19" s="23">
        <v>0</v>
      </c>
      <c r="N19" s="23">
        <v>1</v>
      </c>
      <c r="O19" s="23">
        <v>0</v>
      </c>
      <c r="P19" s="23">
        <v>7.679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2">
        <v>3</v>
      </c>
      <c r="B20" s="22" t="s">
        <v>63</v>
      </c>
      <c r="C20" s="22">
        <v>244.724</v>
      </c>
      <c r="D20" s="22">
        <v>264.794</v>
      </c>
      <c r="E20" s="22">
        <v>0</v>
      </c>
      <c r="F20" s="22">
        <v>0</v>
      </c>
      <c r="G20" s="22">
        <v>0</v>
      </c>
      <c r="H20" s="22">
        <v>1</v>
      </c>
      <c r="I20" s="19">
        <v>0.6</v>
      </c>
      <c r="J20" s="19">
        <v>8.134</v>
      </c>
      <c r="K20" s="23">
        <v>4</v>
      </c>
      <c r="L20" s="23">
        <v>0</v>
      </c>
      <c r="M20" s="23">
        <v>-1</v>
      </c>
      <c r="N20" s="23">
        <v>1</v>
      </c>
      <c r="O20" s="23">
        <v>0</v>
      </c>
      <c r="P20" s="23">
        <v>0.479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2">
        <v>4</v>
      </c>
      <c r="B21" s="22" t="s">
        <v>111</v>
      </c>
      <c r="C21" s="22">
        <v>3381.772</v>
      </c>
      <c r="D21" s="22">
        <v>3779.18</v>
      </c>
      <c r="E21" s="22">
        <v>0</v>
      </c>
      <c r="F21" s="22">
        <v>0</v>
      </c>
      <c r="G21" s="22">
        <v>0</v>
      </c>
      <c r="H21" s="22">
        <v>1</v>
      </c>
      <c r="I21" s="19">
        <v>2.67</v>
      </c>
      <c r="J21" s="19">
        <v>12.905</v>
      </c>
      <c r="K21" s="23">
        <v>3</v>
      </c>
      <c r="L21" s="23">
        <v>1</v>
      </c>
      <c r="M21" s="23">
        <v>0</v>
      </c>
      <c r="N21" s="23">
        <v>0</v>
      </c>
      <c r="O21" s="23">
        <v>0</v>
      </c>
      <c r="P21" s="23">
        <v>2.305</v>
      </c>
      <c r="Q21" s="23">
        <v>0</v>
      </c>
      <c r="R21" s="23">
        <v>1</v>
      </c>
      <c r="S21" s="24"/>
      <c r="T21" s="24"/>
      <c r="U21" s="24"/>
      <c r="V21" s="24"/>
      <c r="W21" s="24"/>
    </row>
    <row r="22" ht="16.5" spans="1:23">
      <c r="A22" s="22">
        <v>9</v>
      </c>
      <c r="B22" s="22" t="s">
        <v>112</v>
      </c>
      <c r="C22" s="22">
        <v>6107.967</v>
      </c>
      <c r="D22" s="22">
        <v>7031.482</v>
      </c>
      <c r="E22" s="22">
        <v>0</v>
      </c>
      <c r="F22" s="22">
        <v>0</v>
      </c>
      <c r="G22" s="22">
        <v>0</v>
      </c>
      <c r="H22" s="22">
        <v>1</v>
      </c>
      <c r="I22" s="19">
        <v>3.491</v>
      </c>
      <c r="J22" s="19">
        <v>16.167</v>
      </c>
      <c r="K22" s="23">
        <v>4</v>
      </c>
      <c r="L22" s="23">
        <v>0</v>
      </c>
      <c r="M22" s="23">
        <v>-1</v>
      </c>
      <c r="N22" s="23">
        <v>1</v>
      </c>
      <c r="O22" s="23">
        <v>0</v>
      </c>
      <c r="P22" s="23">
        <v>0.452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12</v>
      </c>
      <c r="B23" s="22" t="s">
        <v>113</v>
      </c>
      <c r="C23" s="22">
        <v>224.276</v>
      </c>
      <c r="D23" s="22">
        <v>225.624</v>
      </c>
      <c r="E23" s="22">
        <v>0</v>
      </c>
      <c r="F23" s="22">
        <v>0</v>
      </c>
      <c r="G23" s="22">
        <v>0</v>
      </c>
      <c r="H23" s="22">
        <v>1</v>
      </c>
      <c r="I23" s="19">
        <v>0.071</v>
      </c>
      <c r="J23" s="19">
        <v>0.668</v>
      </c>
      <c r="K23" s="23">
        <v>1</v>
      </c>
      <c r="L23" s="23">
        <v>2</v>
      </c>
      <c r="M23" s="23">
        <v>-1</v>
      </c>
      <c r="N23" s="23">
        <v>1</v>
      </c>
      <c r="O23" s="23">
        <v>0</v>
      </c>
      <c r="P23" s="23">
        <v>0.002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2">
        <v>13</v>
      </c>
      <c r="B24" s="22" t="s">
        <v>114</v>
      </c>
      <c r="C24" s="22">
        <v>301.387</v>
      </c>
      <c r="D24" s="22">
        <v>302.892</v>
      </c>
      <c r="E24" s="22">
        <v>0</v>
      </c>
      <c r="F24" s="22">
        <v>0</v>
      </c>
      <c r="G24" s="22">
        <v>0</v>
      </c>
      <c r="H24" s="22">
        <v>1</v>
      </c>
      <c r="I24" s="19">
        <v>0.286</v>
      </c>
      <c r="J24" s="19">
        <v>0.782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0.074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2">
        <v>17</v>
      </c>
      <c r="B25" s="22" t="s">
        <v>115</v>
      </c>
      <c r="C25" s="22">
        <v>3210.866</v>
      </c>
      <c r="D25" s="22">
        <v>3468.998</v>
      </c>
      <c r="E25" s="22">
        <v>0</v>
      </c>
      <c r="F25" s="22">
        <v>0</v>
      </c>
      <c r="G25" s="22">
        <v>0</v>
      </c>
      <c r="H25" s="22">
        <v>1</v>
      </c>
      <c r="I25" s="19">
        <v>0.678</v>
      </c>
      <c r="J25" s="19">
        <v>8.069</v>
      </c>
      <c r="K25" s="23">
        <v>4</v>
      </c>
      <c r="L25" s="23">
        <v>0</v>
      </c>
      <c r="M25" s="23">
        <v>0</v>
      </c>
      <c r="N25" s="23">
        <v>1</v>
      </c>
      <c r="O25" s="23">
        <v>0</v>
      </c>
      <c r="P25" s="23">
        <v>1.783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19</v>
      </c>
      <c r="B26" s="22" t="s">
        <v>116</v>
      </c>
      <c r="C26" s="22">
        <v>1191.667</v>
      </c>
      <c r="D26" s="22">
        <v>1271.941</v>
      </c>
      <c r="E26" s="22">
        <v>0</v>
      </c>
      <c r="F26" s="22">
        <v>0</v>
      </c>
      <c r="G26" s="22">
        <v>0</v>
      </c>
      <c r="H26" s="22">
        <v>1</v>
      </c>
      <c r="I26" s="19">
        <v>0.798</v>
      </c>
      <c r="J26" s="19">
        <v>7.059</v>
      </c>
      <c r="K26" s="23">
        <v>4</v>
      </c>
      <c r="L26" s="23">
        <v>0</v>
      </c>
      <c r="M26" s="23">
        <v>-1</v>
      </c>
      <c r="N26" s="23">
        <v>1</v>
      </c>
      <c r="O26" s="23">
        <v>0</v>
      </c>
      <c r="P26" s="23">
        <v>0.722</v>
      </c>
      <c r="Q26" s="23">
        <v>1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21</v>
      </c>
      <c r="B27" s="22" t="s">
        <v>117</v>
      </c>
      <c r="C27" s="22">
        <v>1043.274</v>
      </c>
      <c r="D27" s="22">
        <v>1110.52</v>
      </c>
      <c r="E27" s="22">
        <v>0</v>
      </c>
      <c r="F27" s="22">
        <v>0</v>
      </c>
      <c r="G27" s="22">
        <v>0</v>
      </c>
      <c r="H27" s="22">
        <v>1</v>
      </c>
      <c r="I27" s="19">
        <v>0.522</v>
      </c>
      <c r="J27" s="19">
        <v>6.545</v>
      </c>
      <c r="K27" s="23">
        <v>4</v>
      </c>
      <c r="L27" s="23">
        <v>0</v>
      </c>
      <c r="M27" s="23">
        <v>0</v>
      </c>
      <c r="N27" s="23">
        <v>1</v>
      </c>
      <c r="O27" s="23">
        <v>0</v>
      </c>
      <c r="P27" s="23">
        <v>5.33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22</v>
      </c>
      <c r="B28" s="22" t="s">
        <v>118</v>
      </c>
      <c r="C28" s="22">
        <v>252.641</v>
      </c>
      <c r="D28" s="22">
        <v>253.793</v>
      </c>
      <c r="E28" s="22">
        <v>0</v>
      </c>
      <c r="F28" s="22">
        <v>0</v>
      </c>
      <c r="G28" s="22">
        <v>0</v>
      </c>
      <c r="H28" s="22">
        <v>1</v>
      </c>
      <c r="I28" s="19">
        <v>0.25</v>
      </c>
      <c r="J28" s="19">
        <v>0.703</v>
      </c>
      <c r="K28" s="23">
        <v>4</v>
      </c>
      <c r="L28" s="23">
        <v>0</v>
      </c>
      <c r="M28" s="23">
        <v>-1</v>
      </c>
      <c r="N28" s="23">
        <v>1</v>
      </c>
      <c r="O28" s="23">
        <v>0</v>
      </c>
      <c r="P28" s="23">
        <v>4.697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26</v>
      </c>
      <c r="B29" s="22" t="s">
        <v>119</v>
      </c>
      <c r="C29" s="22">
        <v>4771.006</v>
      </c>
      <c r="D29" s="22">
        <v>5925.746</v>
      </c>
      <c r="E29" s="22">
        <v>0</v>
      </c>
      <c r="F29" s="22">
        <v>0</v>
      </c>
      <c r="G29" s="22">
        <v>0</v>
      </c>
      <c r="H29" s="22">
        <v>1</v>
      </c>
      <c r="I29" s="19">
        <v>6.688</v>
      </c>
      <c r="J29" s="19">
        <v>24.872</v>
      </c>
      <c r="K29" s="23">
        <v>4</v>
      </c>
      <c r="L29" s="23">
        <v>1</v>
      </c>
      <c r="M29" s="23">
        <v>0</v>
      </c>
      <c r="N29" s="23">
        <v>1</v>
      </c>
      <c r="O29" s="23">
        <v>0</v>
      </c>
      <c r="P29" s="23">
        <v>3.975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32</v>
      </c>
      <c r="B30" s="22" t="s">
        <v>120</v>
      </c>
      <c r="C30" s="22">
        <v>1835.552</v>
      </c>
      <c r="D30" s="22">
        <v>2097.543</v>
      </c>
      <c r="E30" s="22">
        <v>0</v>
      </c>
      <c r="F30" s="22">
        <v>0</v>
      </c>
      <c r="G30" s="22">
        <v>0</v>
      </c>
      <c r="H30" s="22">
        <v>1</v>
      </c>
      <c r="I30" s="19">
        <v>4.647</v>
      </c>
      <c r="J30" s="19">
        <v>16.557</v>
      </c>
      <c r="K30" s="23">
        <v>4</v>
      </c>
      <c r="L30" s="23">
        <v>0</v>
      </c>
      <c r="M30" s="23">
        <v>-1</v>
      </c>
      <c r="N30" s="23">
        <v>1</v>
      </c>
      <c r="O30" s="23">
        <v>0</v>
      </c>
      <c r="P30" s="23">
        <v>3.709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33</v>
      </c>
      <c r="B31" s="22" t="s">
        <v>121</v>
      </c>
      <c r="C31" s="22">
        <v>3083.773</v>
      </c>
      <c r="D31" s="22">
        <v>3961.631</v>
      </c>
      <c r="E31" s="22">
        <v>0</v>
      </c>
      <c r="F31" s="22">
        <v>0</v>
      </c>
      <c r="G31" s="22">
        <v>0</v>
      </c>
      <c r="H31" s="22">
        <v>1</v>
      </c>
      <c r="I31" s="19">
        <v>7.693</v>
      </c>
      <c r="J31" s="19">
        <v>28.147</v>
      </c>
      <c r="K31" s="23">
        <v>4</v>
      </c>
      <c r="L31" s="23">
        <v>0</v>
      </c>
      <c r="M31" s="23">
        <v>-1</v>
      </c>
      <c r="N31" s="23">
        <v>1</v>
      </c>
      <c r="O31" s="23">
        <v>0</v>
      </c>
      <c r="P31" s="23">
        <v>0.952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40</v>
      </c>
      <c r="B32" s="22" t="s">
        <v>122</v>
      </c>
      <c r="C32" s="22">
        <v>3739.898</v>
      </c>
      <c r="D32" s="22">
        <v>4234.926</v>
      </c>
      <c r="E32" s="22">
        <v>0</v>
      </c>
      <c r="F32" s="22">
        <v>0</v>
      </c>
      <c r="G32" s="22">
        <v>0</v>
      </c>
      <c r="H32" s="22">
        <v>1</v>
      </c>
      <c r="I32" s="19">
        <v>4.347</v>
      </c>
      <c r="J32" s="19">
        <v>15.528</v>
      </c>
      <c r="K32" s="23">
        <v>4</v>
      </c>
      <c r="L32" s="23">
        <v>1</v>
      </c>
      <c r="M32" s="23">
        <v>0</v>
      </c>
      <c r="N32" s="23">
        <v>0</v>
      </c>
      <c r="O32" s="23">
        <v>0</v>
      </c>
      <c r="P32" s="23">
        <v>-0.27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45</v>
      </c>
      <c r="B33" s="22" t="s">
        <v>123</v>
      </c>
      <c r="C33" s="22">
        <v>5340.486</v>
      </c>
      <c r="D33" s="22">
        <v>6158.279</v>
      </c>
      <c r="E33" s="22">
        <v>0</v>
      </c>
      <c r="F33" s="22">
        <v>0</v>
      </c>
      <c r="G33" s="22">
        <v>0</v>
      </c>
      <c r="H33" s="22">
        <v>1</v>
      </c>
      <c r="I33" s="19">
        <v>3.029</v>
      </c>
      <c r="J33" s="19">
        <v>15.906</v>
      </c>
      <c r="K33" s="23">
        <v>4</v>
      </c>
      <c r="L33" s="23">
        <v>0</v>
      </c>
      <c r="M33" s="23">
        <v>-1</v>
      </c>
      <c r="N33" s="23">
        <v>1</v>
      </c>
      <c r="O33" s="23">
        <v>0</v>
      </c>
      <c r="P33" s="23">
        <v>2.878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46</v>
      </c>
      <c r="B34" s="22" t="s">
        <v>124</v>
      </c>
      <c r="C34" s="22">
        <v>4844.628</v>
      </c>
      <c r="D34" s="22">
        <v>5397.402</v>
      </c>
      <c r="E34" s="22">
        <v>0</v>
      </c>
      <c r="F34" s="22">
        <v>0</v>
      </c>
      <c r="G34" s="22">
        <v>0</v>
      </c>
      <c r="H34" s="22">
        <v>1</v>
      </c>
      <c r="I34" s="19">
        <v>1.577</v>
      </c>
      <c r="J34" s="19">
        <v>11.657</v>
      </c>
      <c r="K34" s="23">
        <v>3</v>
      </c>
      <c r="L34" s="23">
        <v>0</v>
      </c>
      <c r="M34" s="23">
        <v>0</v>
      </c>
      <c r="N34" s="23">
        <v>0</v>
      </c>
      <c r="O34" s="23">
        <v>0</v>
      </c>
      <c r="P34" s="23">
        <v>1.752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47</v>
      </c>
      <c r="B35" s="22" t="s">
        <v>125</v>
      </c>
      <c r="C35" s="22">
        <v>3767.064</v>
      </c>
      <c r="D35" s="22">
        <v>4097.332</v>
      </c>
      <c r="E35" s="22">
        <v>0</v>
      </c>
      <c r="F35" s="22">
        <v>0</v>
      </c>
      <c r="G35" s="22">
        <v>0</v>
      </c>
      <c r="H35" s="22">
        <v>1</v>
      </c>
      <c r="I35" s="19">
        <v>0.719</v>
      </c>
      <c r="J35" s="19">
        <v>8.722</v>
      </c>
      <c r="K35" s="23">
        <v>4</v>
      </c>
      <c r="L35" s="23">
        <v>0</v>
      </c>
      <c r="M35" s="23">
        <v>0</v>
      </c>
      <c r="N35" s="23">
        <v>1</v>
      </c>
      <c r="O35" s="23">
        <v>0</v>
      </c>
      <c r="P35" s="23">
        <v>-21.301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55</v>
      </c>
      <c r="B36" s="22" t="s">
        <v>126</v>
      </c>
      <c r="C36" s="22">
        <v>1497.782</v>
      </c>
      <c r="D36" s="22">
        <v>1633.358</v>
      </c>
      <c r="E36" s="22">
        <v>0</v>
      </c>
      <c r="F36" s="22">
        <v>0</v>
      </c>
      <c r="G36" s="22">
        <v>0</v>
      </c>
      <c r="H36" s="22">
        <v>1</v>
      </c>
      <c r="I36" s="19">
        <v>1.771</v>
      </c>
      <c r="J36" s="19">
        <v>9.925</v>
      </c>
      <c r="K36" s="23">
        <v>1</v>
      </c>
      <c r="L36" s="23">
        <v>0</v>
      </c>
      <c r="M36" s="23">
        <v>0</v>
      </c>
      <c r="N36" s="23">
        <v>0</v>
      </c>
      <c r="O36" s="23">
        <v>1</v>
      </c>
      <c r="P36" s="23">
        <v>17.892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2">
        <v>56</v>
      </c>
      <c r="B37" s="22" t="s">
        <v>127</v>
      </c>
      <c r="C37" s="22">
        <v>1189.28</v>
      </c>
      <c r="D37" s="22">
        <v>1289.497</v>
      </c>
      <c r="E37" s="22">
        <v>0</v>
      </c>
      <c r="F37" s="22">
        <v>0</v>
      </c>
      <c r="G37" s="22">
        <v>0</v>
      </c>
      <c r="H37" s="22">
        <v>1</v>
      </c>
      <c r="I37" s="19">
        <v>0.865</v>
      </c>
      <c r="J37" s="19">
        <v>8.569</v>
      </c>
      <c r="K37" s="23">
        <v>3</v>
      </c>
      <c r="L37" s="23">
        <v>0</v>
      </c>
      <c r="M37" s="23">
        <v>0</v>
      </c>
      <c r="N37" s="23">
        <v>1</v>
      </c>
      <c r="O37" s="23">
        <v>0</v>
      </c>
      <c r="P37" s="23">
        <v>7.488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65</v>
      </c>
      <c r="B38" s="22" t="s">
        <v>128</v>
      </c>
      <c r="C38" s="22">
        <v>3483.724</v>
      </c>
      <c r="D38" s="22">
        <v>3771.072</v>
      </c>
      <c r="E38" s="22">
        <v>0</v>
      </c>
      <c r="F38" s="22">
        <v>0</v>
      </c>
      <c r="G38" s="22">
        <v>0</v>
      </c>
      <c r="H38" s="22">
        <v>1</v>
      </c>
      <c r="I38" s="19">
        <v>0.708</v>
      </c>
      <c r="J38" s="19">
        <v>8.274</v>
      </c>
      <c r="K38" s="23">
        <v>3</v>
      </c>
      <c r="L38" s="23">
        <v>1</v>
      </c>
      <c r="M38" s="23">
        <v>0</v>
      </c>
      <c r="N38" s="23">
        <v>0</v>
      </c>
      <c r="O38" s="23">
        <v>0</v>
      </c>
      <c r="P38" s="23">
        <v>20.723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66</v>
      </c>
      <c r="B39" s="22" t="s">
        <v>129</v>
      </c>
      <c r="C39" s="22">
        <v>3154.472</v>
      </c>
      <c r="D39" s="22">
        <v>3872.476</v>
      </c>
      <c r="E39" s="22">
        <v>0</v>
      </c>
      <c r="F39" s="22">
        <v>0</v>
      </c>
      <c r="G39" s="22">
        <v>0</v>
      </c>
      <c r="H39" s="22">
        <v>1</v>
      </c>
      <c r="I39" s="19">
        <v>7.735</v>
      </c>
      <c r="J39" s="19">
        <v>24.842</v>
      </c>
      <c r="K39" s="23">
        <v>4</v>
      </c>
      <c r="L39" s="23">
        <v>0</v>
      </c>
      <c r="M39" s="23">
        <v>-1</v>
      </c>
      <c r="N39" s="23">
        <v>1</v>
      </c>
      <c r="O39" s="23">
        <v>0</v>
      </c>
      <c r="P39" s="23">
        <v>12.321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68</v>
      </c>
      <c r="B40" s="22" t="s">
        <v>130</v>
      </c>
      <c r="C40" s="22">
        <v>3511.53</v>
      </c>
      <c r="D40" s="22">
        <v>4365.989</v>
      </c>
      <c r="E40" s="22">
        <v>0</v>
      </c>
      <c r="F40" s="22">
        <v>0</v>
      </c>
      <c r="G40" s="22">
        <v>0</v>
      </c>
      <c r="H40" s="22">
        <v>1</v>
      </c>
      <c r="I40" s="19">
        <v>7.799</v>
      </c>
      <c r="J40" s="19">
        <v>25.843</v>
      </c>
      <c r="K40" s="23">
        <v>1</v>
      </c>
      <c r="L40" s="23">
        <v>0</v>
      </c>
      <c r="M40" s="23">
        <v>0</v>
      </c>
      <c r="N40" s="23">
        <v>0</v>
      </c>
      <c r="O40" s="23">
        <v>0</v>
      </c>
      <c r="P40" s="23">
        <v>0.899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70</v>
      </c>
      <c r="B41" s="22" t="s">
        <v>131</v>
      </c>
      <c r="C41" s="22">
        <v>2539.647</v>
      </c>
      <c r="D41" s="22">
        <v>2954.017</v>
      </c>
      <c r="E41" s="22">
        <v>0</v>
      </c>
      <c r="F41" s="22">
        <v>0</v>
      </c>
      <c r="G41" s="22">
        <v>0</v>
      </c>
      <c r="H41" s="22">
        <v>1</v>
      </c>
      <c r="I41" s="19">
        <v>4.347</v>
      </c>
      <c r="J41" s="19">
        <v>17.765</v>
      </c>
      <c r="K41" s="23">
        <v>4</v>
      </c>
      <c r="L41" s="23">
        <v>0</v>
      </c>
      <c r="M41" s="23">
        <v>0</v>
      </c>
      <c r="N41" s="23">
        <v>1</v>
      </c>
      <c r="O41" s="23">
        <v>0</v>
      </c>
      <c r="P41" s="23">
        <v>1.381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71</v>
      </c>
      <c r="B42" s="22" t="s">
        <v>132</v>
      </c>
      <c r="C42" s="22">
        <v>4147.928</v>
      </c>
      <c r="D42" s="22">
        <v>5381.305</v>
      </c>
      <c r="E42" s="22">
        <v>0</v>
      </c>
      <c r="F42" s="22">
        <v>0</v>
      </c>
      <c r="G42" s="22">
        <v>0</v>
      </c>
      <c r="H42" s="22">
        <v>1</v>
      </c>
      <c r="I42" s="19">
        <v>8.944</v>
      </c>
      <c r="J42" s="19">
        <v>29.814</v>
      </c>
      <c r="K42" s="23">
        <v>2</v>
      </c>
      <c r="L42" s="23">
        <v>0</v>
      </c>
      <c r="M42" s="23">
        <v>0</v>
      </c>
      <c r="N42" s="23">
        <v>0</v>
      </c>
      <c r="O42" s="23">
        <v>0</v>
      </c>
      <c r="P42" s="23">
        <v>5.269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72</v>
      </c>
      <c r="B43" s="22" t="s">
        <v>133</v>
      </c>
      <c r="C43" s="22">
        <v>2894.693</v>
      </c>
      <c r="D43" s="22">
        <v>3203.891</v>
      </c>
      <c r="E43" s="22">
        <v>0</v>
      </c>
      <c r="F43" s="22">
        <v>0</v>
      </c>
      <c r="G43" s="22">
        <v>0</v>
      </c>
      <c r="H43" s="22">
        <v>1</v>
      </c>
      <c r="I43" s="19">
        <v>0.686</v>
      </c>
      <c r="J43" s="19">
        <v>10.27</v>
      </c>
      <c r="K43" s="23">
        <v>4</v>
      </c>
      <c r="L43" s="23">
        <v>0</v>
      </c>
      <c r="M43" s="23">
        <v>-1</v>
      </c>
      <c r="N43" s="23">
        <v>1</v>
      </c>
      <c r="O43" s="23">
        <v>0</v>
      </c>
      <c r="P43" s="23">
        <v>5.979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78</v>
      </c>
      <c r="B44" s="22" t="s">
        <v>134</v>
      </c>
      <c r="C44" s="22">
        <v>3139.6</v>
      </c>
      <c r="D44" s="22">
        <v>3740.579</v>
      </c>
      <c r="E44" s="22">
        <v>0</v>
      </c>
      <c r="F44" s="22">
        <v>0</v>
      </c>
      <c r="G44" s="22">
        <v>0</v>
      </c>
      <c r="H44" s="22">
        <v>1</v>
      </c>
      <c r="I44" s="19">
        <v>4.121</v>
      </c>
      <c r="J44" s="19">
        <v>19.526</v>
      </c>
      <c r="K44" s="23">
        <v>4</v>
      </c>
      <c r="L44" s="23">
        <v>0</v>
      </c>
      <c r="M44" s="23">
        <v>0</v>
      </c>
      <c r="N44" s="23">
        <v>0</v>
      </c>
      <c r="O44" s="23">
        <v>0</v>
      </c>
      <c r="P44" s="23">
        <v>4.172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90</v>
      </c>
      <c r="B45" s="22" t="s">
        <v>135</v>
      </c>
      <c r="C45" s="22">
        <v>1371.886</v>
      </c>
      <c r="D45" s="22">
        <v>1502.348</v>
      </c>
      <c r="E45" s="22">
        <v>0</v>
      </c>
      <c r="F45" s="22">
        <v>0</v>
      </c>
      <c r="G45" s="22">
        <v>0</v>
      </c>
      <c r="H45" s="22">
        <v>1</v>
      </c>
      <c r="I45" s="19">
        <v>1.958</v>
      </c>
      <c r="J45" s="19">
        <v>10.472</v>
      </c>
      <c r="K45" s="23">
        <v>4</v>
      </c>
      <c r="L45" s="23">
        <v>0</v>
      </c>
      <c r="M45" s="23">
        <v>0</v>
      </c>
      <c r="N45" s="23">
        <v>1</v>
      </c>
      <c r="O45" s="23">
        <v>0</v>
      </c>
      <c r="P45" s="23">
        <v>5.251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91</v>
      </c>
      <c r="B46" s="22" t="s">
        <v>136</v>
      </c>
      <c r="C46" s="22">
        <v>13534.974</v>
      </c>
      <c r="D46" s="22">
        <v>15328.115</v>
      </c>
      <c r="E46" s="22">
        <v>0</v>
      </c>
      <c r="F46" s="22">
        <v>0</v>
      </c>
      <c r="G46" s="22">
        <v>0</v>
      </c>
      <c r="H46" s="22">
        <v>1</v>
      </c>
      <c r="I46" s="19">
        <v>5.38</v>
      </c>
      <c r="J46" s="19">
        <v>16.449</v>
      </c>
      <c r="K46" s="23">
        <v>4</v>
      </c>
      <c r="L46" s="23">
        <v>0</v>
      </c>
      <c r="M46" s="23">
        <v>-1</v>
      </c>
      <c r="N46" s="23">
        <v>1</v>
      </c>
      <c r="O46" s="23">
        <v>0</v>
      </c>
      <c r="P46" s="23">
        <v>4.544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92</v>
      </c>
      <c r="B47" s="22" t="s">
        <v>137</v>
      </c>
      <c r="C47" s="22">
        <v>4237.668</v>
      </c>
      <c r="D47" s="22">
        <v>5220.799</v>
      </c>
      <c r="E47" s="22">
        <v>0</v>
      </c>
      <c r="F47" s="22">
        <v>0</v>
      </c>
      <c r="G47" s="22">
        <v>0</v>
      </c>
      <c r="H47" s="22">
        <v>1</v>
      </c>
      <c r="I47" s="19">
        <v>8.429</v>
      </c>
      <c r="J47" s="19">
        <v>25.673</v>
      </c>
      <c r="K47" s="23">
        <v>4</v>
      </c>
      <c r="L47" s="23">
        <v>0</v>
      </c>
      <c r="M47" s="23">
        <v>-1</v>
      </c>
      <c r="N47" s="23">
        <v>1</v>
      </c>
      <c r="O47" s="23">
        <v>0</v>
      </c>
      <c r="P47" s="23">
        <v>0.998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94</v>
      </c>
      <c r="B48" s="22" t="s">
        <v>138</v>
      </c>
      <c r="C48" s="22">
        <v>3897.802</v>
      </c>
      <c r="D48" s="22">
        <v>4908.631</v>
      </c>
      <c r="E48" s="22">
        <v>0</v>
      </c>
      <c r="F48" s="22">
        <v>0</v>
      </c>
      <c r="G48" s="22">
        <v>0</v>
      </c>
      <c r="H48" s="22">
        <v>1</v>
      </c>
      <c r="I48" s="19">
        <v>7.53</v>
      </c>
      <c r="J48" s="19">
        <v>26.572</v>
      </c>
      <c r="K48" s="23">
        <v>3</v>
      </c>
      <c r="L48" s="23">
        <v>1</v>
      </c>
      <c r="M48" s="23">
        <v>0</v>
      </c>
      <c r="N48" s="23">
        <v>0</v>
      </c>
      <c r="O48" s="23">
        <v>0</v>
      </c>
      <c r="P48" s="23">
        <v>4.281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95</v>
      </c>
      <c r="B49" s="22" t="s">
        <v>139</v>
      </c>
      <c r="C49" s="22">
        <v>3558.382</v>
      </c>
      <c r="D49" s="22">
        <v>4204.315</v>
      </c>
      <c r="E49" s="22">
        <v>0</v>
      </c>
      <c r="F49" s="22">
        <v>0</v>
      </c>
      <c r="G49" s="22">
        <v>0</v>
      </c>
      <c r="H49" s="22">
        <v>1</v>
      </c>
      <c r="I49" s="19">
        <v>0.364</v>
      </c>
      <c r="J49" s="19">
        <v>15.671</v>
      </c>
      <c r="K49" s="23">
        <v>4</v>
      </c>
      <c r="L49" s="23">
        <v>0</v>
      </c>
      <c r="M49" s="23">
        <v>-1</v>
      </c>
      <c r="N49" s="23">
        <v>1</v>
      </c>
      <c r="O49" s="23">
        <v>0</v>
      </c>
      <c r="P49" s="23">
        <v>3.861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97</v>
      </c>
      <c r="B50" s="22" t="s">
        <v>140</v>
      </c>
      <c r="C50" s="22">
        <v>10398.956</v>
      </c>
      <c r="D50" s="22">
        <v>12487.476</v>
      </c>
      <c r="E50" s="22">
        <v>0</v>
      </c>
      <c r="F50" s="22">
        <v>0</v>
      </c>
      <c r="G50" s="22">
        <v>0</v>
      </c>
      <c r="H50" s="22">
        <v>1</v>
      </c>
      <c r="I50" s="19">
        <v>1.639</v>
      </c>
      <c r="J50" s="19">
        <v>18.089</v>
      </c>
      <c r="K50" s="23">
        <v>4</v>
      </c>
      <c r="L50" s="23">
        <v>0</v>
      </c>
      <c r="M50" s="23">
        <v>-1</v>
      </c>
      <c r="N50" s="23">
        <v>1</v>
      </c>
      <c r="O50" s="23">
        <v>0</v>
      </c>
      <c r="P50" s="23">
        <v>11.84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99</v>
      </c>
      <c r="B51" s="22" t="s">
        <v>141</v>
      </c>
      <c r="C51" s="22">
        <v>8646.461</v>
      </c>
      <c r="D51" s="22">
        <v>9614.632</v>
      </c>
      <c r="E51" s="22">
        <v>0</v>
      </c>
      <c r="F51" s="22">
        <v>0</v>
      </c>
      <c r="G51" s="22">
        <v>0</v>
      </c>
      <c r="H51" s="22">
        <v>1</v>
      </c>
      <c r="I51" s="19">
        <v>3.094</v>
      </c>
      <c r="J51" s="19">
        <v>12.852</v>
      </c>
      <c r="K51" s="23">
        <v>3</v>
      </c>
      <c r="L51" s="23">
        <v>0</v>
      </c>
      <c r="M51" s="23">
        <v>-1</v>
      </c>
      <c r="N51" s="23">
        <v>1</v>
      </c>
      <c r="O51" s="23">
        <v>0</v>
      </c>
      <c r="P51" s="23">
        <v>2.451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101</v>
      </c>
      <c r="B52" s="22" t="s">
        <v>142</v>
      </c>
      <c r="C52" s="22">
        <v>250.391</v>
      </c>
      <c r="D52" s="22">
        <v>251.679</v>
      </c>
      <c r="E52" s="22">
        <v>0</v>
      </c>
      <c r="F52" s="22">
        <v>0</v>
      </c>
      <c r="G52" s="22">
        <v>0</v>
      </c>
      <c r="H52" s="22">
        <v>1</v>
      </c>
      <c r="I52" s="19">
        <v>0.269</v>
      </c>
      <c r="J52" s="19">
        <v>0.78</v>
      </c>
      <c r="K52" s="23">
        <v>4</v>
      </c>
      <c r="L52" s="23">
        <v>0</v>
      </c>
      <c r="M52" s="23">
        <v>-1</v>
      </c>
      <c r="N52" s="23">
        <v>1</v>
      </c>
      <c r="O52" s="23">
        <v>0</v>
      </c>
      <c r="P52" s="23">
        <v>9.421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102</v>
      </c>
      <c r="B53" s="22" t="s">
        <v>143</v>
      </c>
      <c r="C53" s="22">
        <v>6825.226</v>
      </c>
      <c r="D53" s="22">
        <v>8208.597</v>
      </c>
      <c r="E53" s="22">
        <v>0</v>
      </c>
      <c r="F53" s="22">
        <v>0</v>
      </c>
      <c r="G53" s="22">
        <v>0</v>
      </c>
      <c r="H53" s="22">
        <v>1</v>
      </c>
      <c r="I53" s="19">
        <v>6.059</v>
      </c>
      <c r="J53" s="19">
        <v>21.89</v>
      </c>
      <c r="K53" s="23">
        <v>4</v>
      </c>
      <c r="L53" s="23">
        <v>0</v>
      </c>
      <c r="M53" s="23">
        <v>0</v>
      </c>
      <c r="N53" s="23">
        <v>1</v>
      </c>
      <c r="O53" s="23">
        <v>0</v>
      </c>
      <c r="P53" s="23">
        <v>1.975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104</v>
      </c>
      <c r="B54" s="22" t="s">
        <v>144</v>
      </c>
      <c r="C54" s="22">
        <v>1248.273</v>
      </c>
      <c r="D54" s="22">
        <v>1450.357</v>
      </c>
      <c r="E54" s="22">
        <v>0</v>
      </c>
      <c r="F54" s="22">
        <v>0</v>
      </c>
      <c r="G54" s="22">
        <v>0</v>
      </c>
      <c r="H54" s="22">
        <v>1</v>
      </c>
      <c r="I54" s="19">
        <v>3.557</v>
      </c>
      <c r="J54" s="19">
        <v>16.995</v>
      </c>
      <c r="K54" s="23">
        <v>4</v>
      </c>
      <c r="L54" s="23">
        <v>1</v>
      </c>
      <c r="M54" s="23">
        <v>-1</v>
      </c>
      <c r="N54" s="23">
        <v>1</v>
      </c>
      <c r="O54" s="23">
        <v>0</v>
      </c>
      <c r="P54" s="23">
        <v>0.676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105</v>
      </c>
      <c r="B55" s="22" t="s">
        <v>145</v>
      </c>
      <c r="C55" s="22">
        <v>4752.126</v>
      </c>
      <c r="D55" s="22">
        <v>5876.2</v>
      </c>
      <c r="E55" s="22">
        <v>0</v>
      </c>
      <c r="F55" s="22">
        <v>0</v>
      </c>
      <c r="G55" s="22">
        <v>0</v>
      </c>
      <c r="H55" s="22">
        <v>1</v>
      </c>
      <c r="I55" s="19">
        <v>8.942</v>
      </c>
      <c r="J55" s="19">
        <v>26.361</v>
      </c>
      <c r="K55" s="23">
        <v>4</v>
      </c>
      <c r="L55" s="23">
        <v>0</v>
      </c>
      <c r="M55" s="23">
        <v>-1</v>
      </c>
      <c r="N55" s="23">
        <v>1</v>
      </c>
      <c r="O55" s="23">
        <v>0</v>
      </c>
      <c r="P55" s="23">
        <v>0.413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106</v>
      </c>
      <c r="B56" s="22" t="s">
        <v>146</v>
      </c>
      <c r="C56" s="22">
        <v>5397.846</v>
      </c>
      <c r="D56" s="22">
        <v>6486.026</v>
      </c>
      <c r="E56" s="22">
        <v>0</v>
      </c>
      <c r="F56" s="22">
        <v>0</v>
      </c>
      <c r="G56" s="22">
        <v>0</v>
      </c>
      <c r="H56" s="22">
        <v>1</v>
      </c>
      <c r="I56" s="19">
        <v>4.4</v>
      </c>
      <c r="J56" s="19">
        <v>20.439</v>
      </c>
      <c r="K56" s="23">
        <v>4</v>
      </c>
      <c r="L56" s="23">
        <v>0</v>
      </c>
      <c r="M56" s="23">
        <v>0</v>
      </c>
      <c r="N56" s="23">
        <v>1</v>
      </c>
      <c r="O56" s="23">
        <v>0</v>
      </c>
      <c r="P56" s="23">
        <v>3.963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112</v>
      </c>
      <c r="B57" s="22" t="s">
        <v>147</v>
      </c>
      <c r="C57" s="22">
        <v>5257.347</v>
      </c>
      <c r="D57" s="22">
        <v>6785.28</v>
      </c>
      <c r="E57" s="22">
        <v>0</v>
      </c>
      <c r="F57" s="22">
        <v>0</v>
      </c>
      <c r="G57" s="22">
        <v>0</v>
      </c>
      <c r="H57" s="22">
        <v>1</v>
      </c>
      <c r="I57" s="19">
        <v>9.889</v>
      </c>
      <c r="J57" s="19">
        <v>30.18</v>
      </c>
      <c r="K57" s="23">
        <v>4</v>
      </c>
      <c r="L57" s="23">
        <v>0</v>
      </c>
      <c r="M57" s="23">
        <v>0</v>
      </c>
      <c r="N57" s="23">
        <v>1</v>
      </c>
      <c r="O57" s="23">
        <v>0</v>
      </c>
      <c r="P57" s="23">
        <v>3.124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115</v>
      </c>
      <c r="B58" s="22" t="s">
        <v>148</v>
      </c>
      <c r="C58" s="22">
        <v>8128.7</v>
      </c>
      <c r="D58" s="22">
        <v>9204.294</v>
      </c>
      <c r="E58" s="22">
        <v>0</v>
      </c>
      <c r="F58" s="22">
        <v>0</v>
      </c>
      <c r="G58" s="22">
        <v>0</v>
      </c>
      <c r="H58" s="22">
        <v>1</v>
      </c>
      <c r="I58" s="19">
        <v>3.148</v>
      </c>
      <c r="J58" s="19">
        <v>14.466</v>
      </c>
      <c r="K58" s="23">
        <v>4</v>
      </c>
      <c r="L58" s="23">
        <v>0</v>
      </c>
      <c r="M58" s="23">
        <v>0</v>
      </c>
      <c r="N58" s="23">
        <v>1</v>
      </c>
      <c r="O58" s="23">
        <v>0</v>
      </c>
      <c r="P58" s="23">
        <v>4.926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116</v>
      </c>
      <c r="B59" s="22" t="s">
        <v>149</v>
      </c>
      <c r="C59" s="22">
        <v>198.385</v>
      </c>
      <c r="D59" s="22">
        <v>199.016</v>
      </c>
      <c r="E59" s="22">
        <v>0</v>
      </c>
      <c r="F59" s="22">
        <v>0</v>
      </c>
      <c r="G59" s="22">
        <v>0</v>
      </c>
      <c r="H59" s="22">
        <v>1</v>
      </c>
      <c r="I59" s="19">
        <v>0.111</v>
      </c>
      <c r="J59" s="19">
        <v>0.428</v>
      </c>
      <c r="K59" s="23">
        <v>4</v>
      </c>
      <c r="L59" s="23">
        <v>0</v>
      </c>
      <c r="M59" s="23">
        <v>-1</v>
      </c>
      <c r="N59" s="23">
        <v>1</v>
      </c>
      <c r="O59" s="23">
        <v>0</v>
      </c>
      <c r="P59" s="23">
        <v>3.691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118</v>
      </c>
      <c r="B60" s="22" t="s">
        <v>150</v>
      </c>
      <c r="C60" s="22">
        <v>9651.772</v>
      </c>
      <c r="D60" s="22">
        <v>10760.374</v>
      </c>
      <c r="E60" s="22">
        <v>0</v>
      </c>
      <c r="F60" s="22">
        <v>0</v>
      </c>
      <c r="G60" s="22">
        <v>0</v>
      </c>
      <c r="H60" s="22">
        <v>1</v>
      </c>
      <c r="I60" s="19">
        <v>2.984</v>
      </c>
      <c r="J60" s="19">
        <v>12.979</v>
      </c>
      <c r="K60" s="23">
        <v>0</v>
      </c>
      <c r="L60" s="23">
        <v>0</v>
      </c>
      <c r="M60" s="23">
        <v>0</v>
      </c>
      <c r="N60" s="23">
        <v>-1</v>
      </c>
      <c r="O60" s="23">
        <v>0</v>
      </c>
      <c r="P60" s="23">
        <v>-0.011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119</v>
      </c>
      <c r="B61" s="22" t="s">
        <v>151</v>
      </c>
      <c r="C61" s="22">
        <v>4004.631</v>
      </c>
      <c r="D61" s="22">
        <v>4737.486</v>
      </c>
      <c r="E61" s="22">
        <v>0</v>
      </c>
      <c r="F61" s="22">
        <v>0</v>
      </c>
      <c r="G61" s="22">
        <v>0</v>
      </c>
      <c r="H61" s="22">
        <v>1</v>
      </c>
      <c r="I61" s="19">
        <v>1.478</v>
      </c>
      <c r="J61" s="19">
        <v>16.718</v>
      </c>
      <c r="K61" s="23">
        <v>3</v>
      </c>
      <c r="L61" s="23">
        <v>0</v>
      </c>
      <c r="M61" s="23">
        <v>0</v>
      </c>
      <c r="N61" s="23">
        <v>1</v>
      </c>
      <c r="O61" s="23">
        <v>0</v>
      </c>
      <c r="P61" s="23">
        <v>4.759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120</v>
      </c>
      <c r="B62" s="22" t="s">
        <v>152</v>
      </c>
      <c r="C62" s="22">
        <v>9113.976</v>
      </c>
      <c r="D62" s="22">
        <v>10288.387</v>
      </c>
      <c r="E62" s="22">
        <v>0</v>
      </c>
      <c r="F62" s="22">
        <v>0</v>
      </c>
      <c r="G62" s="22">
        <v>0</v>
      </c>
      <c r="H62" s="22">
        <v>1</v>
      </c>
      <c r="I62" s="19">
        <v>4.728</v>
      </c>
      <c r="J62" s="19">
        <v>15.603</v>
      </c>
      <c r="K62" s="23">
        <v>4</v>
      </c>
      <c r="L62" s="23">
        <v>0</v>
      </c>
      <c r="M62" s="23">
        <v>0</v>
      </c>
      <c r="N62" s="23">
        <v>1</v>
      </c>
      <c r="O62" s="23">
        <v>0</v>
      </c>
      <c r="P62" s="23">
        <v>3.559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122</v>
      </c>
      <c r="B63" s="22" t="s">
        <v>153</v>
      </c>
      <c r="C63" s="22">
        <v>1555.702</v>
      </c>
      <c r="D63" s="22">
        <v>1721.689</v>
      </c>
      <c r="E63" s="22">
        <v>0</v>
      </c>
      <c r="F63" s="22">
        <v>0</v>
      </c>
      <c r="G63" s="22">
        <v>0</v>
      </c>
      <c r="H63" s="22">
        <v>1</v>
      </c>
      <c r="I63" s="19">
        <v>1.703</v>
      </c>
      <c r="J63" s="19">
        <v>11.18</v>
      </c>
      <c r="K63" s="23">
        <v>4</v>
      </c>
      <c r="L63" s="23">
        <v>0</v>
      </c>
      <c r="M63" s="23">
        <v>0</v>
      </c>
      <c r="N63" s="23">
        <v>1</v>
      </c>
      <c r="O63" s="23">
        <v>0</v>
      </c>
      <c r="P63" s="23">
        <v>6.303</v>
      </c>
      <c r="Q63" s="23">
        <v>1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128</v>
      </c>
      <c r="B64" s="22" t="s">
        <v>154</v>
      </c>
      <c r="C64" s="22">
        <v>8669.683</v>
      </c>
      <c r="D64" s="22">
        <v>9628.194</v>
      </c>
      <c r="E64" s="22">
        <v>0</v>
      </c>
      <c r="F64" s="22">
        <v>0</v>
      </c>
      <c r="G64" s="22">
        <v>0</v>
      </c>
      <c r="H64" s="22">
        <v>1</v>
      </c>
      <c r="I64" s="19">
        <v>2.832</v>
      </c>
      <c r="J64" s="19">
        <v>12.505</v>
      </c>
      <c r="K64" s="23">
        <v>4</v>
      </c>
      <c r="L64" s="23">
        <v>0</v>
      </c>
      <c r="M64" s="23">
        <v>-1</v>
      </c>
      <c r="N64" s="23">
        <v>1</v>
      </c>
      <c r="O64" s="23">
        <v>0</v>
      </c>
      <c r="P64" s="23">
        <v>5.511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133</v>
      </c>
      <c r="B65" s="22" t="s">
        <v>155</v>
      </c>
      <c r="C65" s="22">
        <v>6093.911</v>
      </c>
      <c r="D65" s="22">
        <v>7270.978</v>
      </c>
      <c r="E65" s="22">
        <v>0</v>
      </c>
      <c r="F65" s="22">
        <v>0</v>
      </c>
      <c r="G65" s="22">
        <v>0</v>
      </c>
      <c r="H65" s="22">
        <v>1</v>
      </c>
      <c r="I65" s="19">
        <v>3.496</v>
      </c>
      <c r="J65" s="19">
        <v>19.119</v>
      </c>
      <c r="K65" s="23">
        <v>4</v>
      </c>
      <c r="L65" s="23">
        <v>1</v>
      </c>
      <c r="M65" s="23">
        <v>0</v>
      </c>
      <c r="N65" s="23">
        <v>0</v>
      </c>
      <c r="O65" s="23">
        <v>0</v>
      </c>
      <c r="P65" s="23">
        <v>-1.619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135</v>
      </c>
      <c r="B66" s="22" t="s">
        <v>156</v>
      </c>
      <c r="C66" s="22">
        <v>5870.295</v>
      </c>
      <c r="D66" s="22">
        <v>6664.281</v>
      </c>
      <c r="E66" s="22">
        <v>0</v>
      </c>
      <c r="F66" s="22">
        <v>0</v>
      </c>
      <c r="G66" s="22">
        <v>0</v>
      </c>
      <c r="H66" s="22">
        <v>1</v>
      </c>
      <c r="I66" s="19">
        <v>0.816</v>
      </c>
      <c r="J66" s="19">
        <v>12.633</v>
      </c>
      <c r="K66" s="23">
        <v>3</v>
      </c>
      <c r="L66" s="23">
        <v>0</v>
      </c>
      <c r="M66" s="23">
        <v>0</v>
      </c>
      <c r="N66" s="23">
        <v>0</v>
      </c>
      <c r="O66" s="23">
        <v>0</v>
      </c>
      <c r="P66" s="23">
        <v>22.206</v>
      </c>
      <c r="Q66" s="23">
        <v>0</v>
      </c>
      <c r="R66" s="23">
        <v>1</v>
      </c>
      <c r="S66" s="24"/>
      <c r="T66" s="24"/>
      <c r="U66" s="24"/>
      <c r="V66" s="24"/>
      <c r="W66" s="24"/>
    </row>
    <row r="67" ht="16.5" spans="1:23">
      <c r="A67" s="22">
        <v>137</v>
      </c>
      <c r="B67" s="22" t="s">
        <v>157</v>
      </c>
      <c r="C67" s="22">
        <v>5357.164</v>
      </c>
      <c r="D67" s="22">
        <v>6572.355</v>
      </c>
      <c r="E67" s="22">
        <v>0</v>
      </c>
      <c r="F67" s="22">
        <v>0</v>
      </c>
      <c r="G67" s="22">
        <v>0</v>
      </c>
      <c r="H67" s="22">
        <v>1</v>
      </c>
      <c r="I67" s="19">
        <v>0.326</v>
      </c>
      <c r="J67" s="19">
        <v>18.755</v>
      </c>
      <c r="K67" s="23">
        <v>4</v>
      </c>
      <c r="L67" s="23">
        <v>0</v>
      </c>
      <c r="M67" s="23">
        <v>-1</v>
      </c>
      <c r="N67" s="23">
        <v>1</v>
      </c>
      <c r="O67" s="23">
        <v>0</v>
      </c>
      <c r="P67" s="23">
        <v>-2.204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138</v>
      </c>
      <c r="B68" s="22" t="s">
        <v>158</v>
      </c>
      <c r="C68" s="22">
        <v>7947.649</v>
      </c>
      <c r="D68" s="22">
        <v>8521.159</v>
      </c>
      <c r="E68" s="22">
        <v>0</v>
      </c>
      <c r="F68" s="22">
        <v>0</v>
      </c>
      <c r="G68" s="22">
        <v>0</v>
      </c>
      <c r="H68" s="22">
        <v>1</v>
      </c>
      <c r="I68" s="19">
        <v>1.688</v>
      </c>
      <c r="J68" s="19">
        <v>8.305</v>
      </c>
      <c r="K68" s="23">
        <v>1</v>
      </c>
      <c r="L68" s="23">
        <v>0</v>
      </c>
      <c r="M68" s="23">
        <v>0</v>
      </c>
      <c r="N68" s="23">
        <v>0</v>
      </c>
      <c r="O68" s="23">
        <v>0</v>
      </c>
      <c r="P68" s="23">
        <v>3.819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139</v>
      </c>
      <c r="B69" s="22" t="s">
        <v>159</v>
      </c>
      <c r="C69" s="22">
        <v>412.79</v>
      </c>
      <c r="D69" s="22">
        <v>445.371</v>
      </c>
      <c r="E69" s="22">
        <v>0</v>
      </c>
      <c r="F69" s="22">
        <v>0</v>
      </c>
      <c r="G69" s="22">
        <v>0</v>
      </c>
      <c r="H69" s="22">
        <v>1</v>
      </c>
      <c r="I69" s="19">
        <v>2.095</v>
      </c>
      <c r="J69" s="19">
        <v>9.257</v>
      </c>
      <c r="K69" s="23">
        <v>4</v>
      </c>
      <c r="L69" s="23">
        <v>0</v>
      </c>
      <c r="M69" s="23">
        <v>-1</v>
      </c>
      <c r="N69" s="23">
        <v>1</v>
      </c>
      <c r="O69" s="23">
        <v>0</v>
      </c>
      <c r="P69" s="23">
        <v>-1.815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141</v>
      </c>
      <c r="B70" s="22" t="s">
        <v>160</v>
      </c>
      <c r="C70" s="22">
        <v>3576.261</v>
      </c>
      <c r="D70" s="22">
        <v>4275.307</v>
      </c>
      <c r="E70" s="22">
        <v>0</v>
      </c>
      <c r="F70" s="22">
        <v>0</v>
      </c>
      <c r="G70" s="22">
        <v>0</v>
      </c>
      <c r="H70" s="22">
        <v>1</v>
      </c>
      <c r="I70" s="19">
        <v>1.174</v>
      </c>
      <c r="J70" s="19">
        <v>17.332</v>
      </c>
      <c r="K70" s="23">
        <v>4</v>
      </c>
      <c r="L70" s="23">
        <v>1</v>
      </c>
      <c r="M70" s="23">
        <v>0</v>
      </c>
      <c r="N70" s="23">
        <v>0</v>
      </c>
      <c r="O70" s="23">
        <v>0</v>
      </c>
      <c r="P70" s="23">
        <v>-7.34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142</v>
      </c>
      <c r="B71" s="22" t="s">
        <v>161</v>
      </c>
      <c r="C71" s="22">
        <v>9344.64</v>
      </c>
      <c r="D71" s="22">
        <v>10434.698</v>
      </c>
      <c r="E71" s="22">
        <v>0</v>
      </c>
      <c r="F71" s="22">
        <v>0</v>
      </c>
      <c r="G71" s="22">
        <v>0</v>
      </c>
      <c r="H71" s="22">
        <v>1</v>
      </c>
      <c r="I71" s="19">
        <v>3.787</v>
      </c>
      <c r="J71" s="19">
        <v>13.838</v>
      </c>
      <c r="K71" s="23">
        <v>4</v>
      </c>
      <c r="L71" s="23">
        <v>0</v>
      </c>
      <c r="M71" s="23">
        <v>-1</v>
      </c>
      <c r="N71" s="23">
        <v>1</v>
      </c>
      <c r="O71" s="23">
        <v>0</v>
      </c>
      <c r="P71" s="23">
        <v>3.824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145</v>
      </c>
      <c r="B72" s="22" t="s">
        <v>162</v>
      </c>
      <c r="C72" s="22">
        <v>7034.226</v>
      </c>
      <c r="D72" s="22">
        <v>8965.229</v>
      </c>
      <c r="E72" s="22">
        <v>0</v>
      </c>
      <c r="F72" s="22">
        <v>0</v>
      </c>
      <c r="G72" s="22">
        <v>0</v>
      </c>
      <c r="H72" s="22">
        <v>1</v>
      </c>
      <c r="I72" s="19">
        <v>7.696</v>
      </c>
      <c r="J72" s="19">
        <v>27.577</v>
      </c>
      <c r="K72" s="23">
        <v>3</v>
      </c>
      <c r="L72" s="23">
        <v>0</v>
      </c>
      <c r="M72" s="23">
        <v>0</v>
      </c>
      <c r="N72" s="23">
        <v>0</v>
      </c>
      <c r="O72" s="23">
        <v>0</v>
      </c>
      <c r="P72" s="23">
        <v>1.151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146</v>
      </c>
      <c r="B73" s="22" t="s">
        <v>163</v>
      </c>
      <c r="C73" s="22">
        <v>7243.859</v>
      </c>
      <c r="D73" s="22">
        <v>8518.219</v>
      </c>
      <c r="E73" s="22">
        <v>0</v>
      </c>
      <c r="F73" s="22">
        <v>0</v>
      </c>
      <c r="G73" s="22">
        <v>0</v>
      </c>
      <c r="H73" s="22">
        <v>1</v>
      </c>
      <c r="I73" s="19">
        <v>2.733</v>
      </c>
      <c r="J73" s="19">
        <v>17.284</v>
      </c>
      <c r="K73" s="23">
        <v>4</v>
      </c>
      <c r="L73" s="23">
        <v>0</v>
      </c>
      <c r="M73" s="23">
        <v>0</v>
      </c>
      <c r="N73" s="23">
        <v>1</v>
      </c>
      <c r="O73" s="23">
        <v>0</v>
      </c>
      <c r="P73" s="23">
        <v>-15.442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153</v>
      </c>
      <c r="B74" s="22" t="s">
        <v>164</v>
      </c>
      <c r="C74" s="22">
        <v>3025.27</v>
      </c>
      <c r="D74" s="22">
        <v>3325.78</v>
      </c>
      <c r="E74" s="22">
        <v>0</v>
      </c>
      <c r="F74" s="22">
        <v>0</v>
      </c>
      <c r="G74" s="22">
        <v>0</v>
      </c>
      <c r="H74" s="22">
        <v>1</v>
      </c>
      <c r="I74" s="19">
        <v>2.553</v>
      </c>
      <c r="J74" s="19">
        <v>11.358</v>
      </c>
      <c r="K74" s="23">
        <v>1</v>
      </c>
      <c r="L74" s="23">
        <v>0</v>
      </c>
      <c r="M74" s="23">
        <v>0</v>
      </c>
      <c r="N74" s="23">
        <v>0</v>
      </c>
      <c r="O74" s="23">
        <v>0</v>
      </c>
      <c r="P74" s="23">
        <v>14.386</v>
      </c>
      <c r="Q74" s="23">
        <v>0</v>
      </c>
      <c r="R74" s="23">
        <v>1</v>
      </c>
      <c r="S74" s="24"/>
      <c r="T74" s="24"/>
      <c r="U74" s="24"/>
      <c r="V74" s="24"/>
      <c r="W74" s="24"/>
    </row>
    <row r="75" ht="16.5" spans="1:23">
      <c r="A75" s="22">
        <v>159</v>
      </c>
      <c r="B75" s="22" t="s">
        <v>165</v>
      </c>
      <c r="C75" s="22">
        <v>3482.187</v>
      </c>
      <c r="D75" s="22">
        <v>3814.569</v>
      </c>
      <c r="E75" s="22">
        <v>0</v>
      </c>
      <c r="F75" s="22">
        <v>0</v>
      </c>
      <c r="G75" s="22">
        <v>0</v>
      </c>
      <c r="H75" s="22">
        <v>1</v>
      </c>
      <c r="I75" s="19">
        <v>1.72</v>
      </c>
      <c r="J75" s="19">
        <v>10.284</v>
      </c>
      <c r="K75" s="23">
        <v>4</v>
      </c>
      <c r="L75" s="23">
        <v>0</v>
      </c>
      <c r="M75" s="23">
        <v>0</v>
      </c>
      <c r="N75" s="23">
        <v>1</v>
      </c>
      <c r="O75" s="23">
        <v>0</v>
      </c>
      <c r="P75" s="23">
        <v>7.85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160</v>
      </c>
      <c r="B76" s="22" t="s">
        <v>166</v>
      </c>
      <c r="C76" s="22">
        <v>1974.51</v>
      </c>
      <c r="D76" s="22">
        <v>2256.933</v>
      </c>
      <c r="E76" s="22">
        <v>0</v>
      </c>
      <c r="F76" s="22">
        <v>0</v>
      </c>
      <c r="G76" s="22">
        <v>0</v>
      </c>
      <c r="H76" s="22">
        <v>1</v>
      </c>
      <c r="I76" s="19">
        <v>5.758</v>
      </c>
      <c r="J76" s="19">
        <v>17.551</v>
      </c>
      <c r="K76" s="23">
        <v>3</v>
      </c>
      <c r="L76" s="23">
        <v>1</v>
      </c>
      <c r="M76" s="23">
        <v>0</v>
      </c>
      <c r="N76" s="23">
        <v>0</v>
      </c>
      <c r="O76" s="23">
        <v>0</v>
      </c>
      <c r="P76" s="23">
        <v>17.327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161</v>
      </c>
      <c r="B77" s="22" t="s">
        <v>167</v>
      </c>
      <c r="C77" s="22">
        <v>1642.081</v>
      </c>
      <c r="D77" s="22">
        <v>1903.182</v>
      </c>
      <c r="E77" s="22">
        <v>0</v>
      </c>
      <c r="F77" s="22">
        <v>0</v>
      </c>
      <c r="G77" s="22">
        <v>0</v>
      </c>
      <c r="H77" s="22">
        <v>1</v>
      </c>
      <c r="I77" s="19">
        <v>0.822</v>
      </c>
      <c r="J77" s="19">
        <v>14.429</v>
      </c>
      <c r="K77" s="23">
        <v>4</v>
      </c>
      <c r="L77" s="23">
        <v>0</v>
      </c>
      <c r="M77" s="23">
        <v>-1</v>
      </c>
      <c r="N77" s="23">
        <v>1</v>
      </c>
      <c r="O77" s="23">
        <v>0</v>
      </c>
      <c r="P77" s="23">
        <v>7.49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170</v>
      </c>
      <c r="B78" s="22" t="s">
        <v>168</v>
      </c>
      <c r="C78" s="22">
        <v>5994.861</v>
      </c>
      <c r="D78" s="22">
        <v>6481.114</v>
      </c>
      <c r="E78" s="22">
        <v>0</v>
      </c>
      <c r="F78" s="22">
        <v>0</v>
      </c>
      <c r="G78" s="22">
        <v>0</v>
      </c>
      <c r="H78" s="22">
        <v>1</v>
      </c>
      <c r="I78" s="19">
        <v>0.532</v>
      </c>
      <c r="J78" s="19">
        <v>7.995</v>
      </c>
      <c r="K78" s="23">
        <v>3</v>
      </c>
      <c r="L78" s="23">
        <v>0</v>
      </c>
      <c r="M78" s="23">
        <v>0</v>
      </c>
      <c r="N78" s="23">
        <v>0</v>
      </c>
      <c r="O78" s="23">
        <v>0</v>
      </c>
      <c r="P78" s="23">
        <v>-0.229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510</v>
      </c>
      <c r="B79" s="22" t="s">
        <v>169</v>
      </c>
      <c r="C79" s="22">
        <v>5283.707</v>
      </c>
      <c r="D79" s="22">
        <v>5849.816</v>
      </c>
      <c r="E79" s="22">
        <v>0</v>
      </c>
      <c r="F79" s="22">
        <v>0</v>
      </c>
      <c r="G79" s="22">
        <v>0</v>
      </c>
      <c r="H79" s="22">
        <v>1</v>
      </c>
      <c r="I79" s="19">
        <v>0.786</v>
      </c>
      <c r="J79" s="19">
        <v>10.387</v>
      </c>
      <c r="K79" s="23">
        <v>4</v>
      </c>
      <c r="L79" s="23">
        <v>0</v>
      </c>
      <c r="M79" s="23">
        <v>-1</v>
      </c>
      <c r="N79" s="23">
        <v>1</v>
      </c>
      <c r="O79" s="23">
        <v>0</v>
      </c>
      <c r="P79" s="23">
        <v>1.368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687</v>
      </c>
      <c r="B80" s="22" t="s">
        <v>170</v>
      </c>
      <c r="C80" s="22">
        <v>1155.272</v>
      </c>
      <c r="D80" s="22">
        <v>1445.733</v>
      </c>
      <c r="E80" s="22">
        <v>0</v>
      </c>
      <c r="F80" s="22">
        <v>0</v>
      </c>
      <c r="G80" s="22">
        <v>0</v>
      </c>
      <c r="H80" s="22">
        <v>1</v>
      </c>
      <c r="I80" s="19">
        <v>0.588</v>
      </c>
      <c r="J80" s="19">
        <v>20.561</v>
      </c>
      <c r="K80" s="23">
        <v>4</v>
      </c>
      <c r="L80" s="23">
        <v>1</v>
      </c>
      <c r="M80" s="23">
        <v>-1</v>
      </c>
      <c r="N80" s="23">
        <v>1</v>
      </c>
      <c r="O80" s="23">
        <v>0</v>
      </c>
      <c r="P80" s="23">
        <v>14.911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693</v>
      </c>
      <c r="B81" s="22" t="s">
        <v>171</v>
      </c>
      <c r="C81" s="22">
        <v>1251.536</v>
      </c>
      <c r="D81" s="22">
        <v>1557.836</v>
      </c>
      <c r="E81" s="22">
        <v>0</v>
      </c>
      <c r="F81" s="22">
        <v>0</v>
      </c>
      <c r="G81" s="22">
        <v>0</v>
      </c>
      <c r="H81" s="22">
        <v>1</v>
      </c>
      <c r="I81" s="19">
        <v>4.382</v>
      </c>
      <c r="J81" s="19">
        <v>23.182</v>
      </c>
      <c r="K81" s="23">
        <v>4</v>
      </c>
      <c r="L81" s="23">
        <v>0</v>
      </c>
      <c r="M81" s="23">
        <v>0</v>
      </c>
      <c r="N81" s="23">
        <v>0</v>
      </c>
      <c r="O81" s="23">
        <v>0</v>
      </c>
      <c r="P81" s="23">
        <v>0.992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698</v>
      </c>
      <c r="B82" s="22" t="s">
        <v>172</v>
      </c>
      <c r="C82" s="22">
        <v>1292.273</v>
      </c>
      <c r="D82" s="22">
        <v>1607.918</v>
      </c>
      <c r="E82" s="22">
        <v>0</v>
      </c>
      <c r="F82" s="22">
        <v>0</v>
      </c>
      <c r="G82" s="22">
        <v>0</v>
      </c>
      <c r="H82" s="22">
        <v>1</v>
      </c>
      <c r="I82" s="19">
        <v>0.761</v>
      </c>
      <c r="J82" s="19">
        <v>20.242</v>
      </c>
      <c r="K82" s="23">
        <v>4</v>
      </c>
      <c r="L82" s="23">
        <v>0</v>
      </c>
      <c r="M82" s="23">
        <v>-1</v>
      </c>
      <c r="N82" s="23">
        <v>1</v>
      </c>
      <c r="O82" s="23">
        <v>0</v>
      </c>
      <c r="P82" s="23">
        <v>4.773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699</v>
      </c>
      <c r="B83" s="22" t="s">
        <v>173</v>
      </c>
      <c r="C83" s="22">
        <v>1150.91</v>
      </c>
      <c r="D83" s="22">
        <v>1448.617</v>
      </c>
      <c r="E83" s="22">
        <v>0</v>
      </c>
      <c r="F83" s="22">
        <v>0</v>
      </c>
      <c r="G83" s="22">
        <v>0</v>
      </c>
      <c r="H83" s="22">
        <v>1</v>
      </c>
      <c r="I83" s="19">
        <v>4.564</v>
      </c>
      <c r="J83" s="19">
        <v>24.178</v>
      </c>
      <c r="K83" s="23">
        <v>4</v>
      </c>
      <c r="L83" s="23">
        <v>0</v>
      </c>
      <c r="M83" s="23">
        <v>0</v>
      </c>
      <c r="N83" s="23">
        <v>1</v>
      </c>
      <c r="O83" s="23">
        <v>0</v>
      </c>
      <c r="P83" s="23">
        <v>-0.054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802</v>
      </c>
      <c r="B84" s="22" t="s">
        <v>174</v>
      </c>
      <c r="C84" s="22">
        <v>7020.349</v>
      </c>
      <c r="D84" s="22">
        <v>8123.217</v>
      </c>
      <c r="E84" s="22">
        <v>0</v>
      </c>
      <c r="F84" s="22">
        <v>0</v>
      </c>
      <c r="G84" s="22">
        <v>0</v>
      </c>
      <c r="H84" s="22">
        <v>1</v>
      </c>
      <c r="I84" s="19">
        <v>3.215</v>
      </c>
      <c r="J84" s="19">
        <v>16.355</v>
      </c>
      <c r="K84" s="23">
        <v>4</v>
      </c>
      <c r="L84" s="23">
        <v>1</v>
      </c>
      <c r="M84" s="23">
        <v>0</v>
      </c>
      <c r="N84" s="23">
        <v>0</v>
      </c>
      <c r="O84" s="23">
        <v>0</v>
      </c>
      <c r="P84" s="23">
        <v>7.752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805</v>
      </c>
      <c r="B85" s="22" t="s">
        <v>175</v>
      </c>
      <c r="C85" s="22">
        <v>6074.952</v>
      </c>
      <c r="D85" s="22">
        <v>7812.462</v>
      </c>
      <c r="E85" s="22">
        <v>0</v>
      </c>
      <c r="F85" s="22">
        <v>0</v>
      </c>
      <c r="G85" s="22">
        <v>0</v>
      </c>
      <c r="H85" s="22">
        <v>1</v>
      </c>
      <c r="I85" s="19">
        <v>7.705</v>
      </c>
      <c r="J85" s="19">
        <v>28.231</v>
      </c>
      <c r="K85" s="23">
        <v>2</v>
      </c>
      <c r="L85" s="23">
        <v>0</v>
      </c>
      <c r="M85" s="23">
        <v>0</v>
      </c>
      <c r="N85" s="23">
        <v>1</v>
      </c>
      <c r="O85" s="23">
        <v>0</v>
      </c>
      <c r="P85" s="23">
        <v>2.603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811</v>
      </c>
      <c r="B86" s="22" t="s">
        <v>176</v>
      </c>
      <c r="C86" s="22">
        <v>9180.08</v>
      </c>
      <c r="D86" s="22">
        <v>12563.423</v>
      </c>
      <c r="E86" s="22">
        <v>0</v>
      </c>
      <c r="F86" s="22">
        <v>0</v>
      </c>
      <c r="G86" s="22">
        <v>0</v>
      </c>
      <c r="H86" s="22">
        <v>1</v>
      </c>
      <c r="I86" s="19">
        <v>5.423</v>
      </c>
      <c r="J86" s="19">
        <v>30.892</v>
      </c>
      <c r="K86" s="23">
        <v>4</v>
      </c>
      <c r="L86" s="23">
        <v>1</v>
      </c>
      <c r="M86" s="23">
        <v>0</v>
      </c>
      <c r="N86" s="23">
        <v>0</v>
      </c>
      <c r="O86" s="23">
        <v>0</v>
      </c>
      <c r="P86" s="23">
        <v>26.272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813</v>
      </c>
      <c r="B87" s="22" t="s">
        <v>177</v>
      </c>
      <c r="C87" s="22">
        <v>3184.467</v>
      </c>
      <c r="D87" s="22">
        <v>3966.986</v>
      </c>
      <c r="E87" s="22">
        <v>0</v>
      </c>
      <c r="F87" s="22">
        <v>0</v>
      </c>
      <c r="G87" s="22">
        <v>0</v>
      </c>
      <c r="H87" s="22">
        <v>1</v>
      </c>
      <c r="I87" s="19">
        <v>7.445</v>
      </c>
      <c r="J87" s="19">
        <v>25.703</v>
      </c>
      <c r="K87" s="23">
        <v>4</v>
      </c>
      <c r="L87" s="23">
        <v>0</v>
      </c>
      <c r="M87" s="23">
        <v>-1</v>
      </c>
      <c r="N87" s="23">
        <v>1</v>
      </c>
      <c r="O87" s="23">
        <v>0</v>
      </c>
      <c r="P87" s="23">
        <v>2.93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819</v>
      </c>
      <c r="B88" s="22" t="s">
        <v>178</v>
      </c>
      <c r="C88" s="22">
        <v>7541.677</v>
      </c>
      <c r="D88" s="22">
        <v>10335.38</v>
      </c>
      <c r="E88" s="22">
        <v>0</v>
      </c>
      <c r="F88" s="22">
        <v>0</v>
      </c>
      <c r="G88" s="22">
        <v>0</v>
      </c>
      <c r="H88" s="22">
        <v>1</v>
      </c>
      <c r="I88" s="19">
        <v>5.642</v>
      </c>
      <c r="J88" s="19">
        <v>31.147</v>
      </c>
      <c r="K88" s="23">
        <v>4</v>
      </c>
      <c r="L88" s="23">
        <v>0</v>
      </c>
      <c r="M88" s="23">
        <v>0</v>
      </c>
      <c r="N88" s="23">
        <v>1</v>
      </c>
      <c r="O88" s="23">
        <v>0</v>
      </c>
      <c r="P88" s="23">
        <v>2.72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823</v>
      </c>
      <c r="B89" s="22" t="s">
        <v>179</v>
      </c>
      <c r="C89" s="22">
        <v>8745.074</v>
      </c>
      <c r="D89" s="22">
        <v>12048.194</v>
      </c>
      <c r="E89" s="22">
        <v>0</v>
      </c>
      <c r="F89" s="22">
        <v>0</v>
      </c>
      <c r="G89" s="22">
        <v>0</v>
      </c>
      <c r="H89" s="22">
        <v>1</v>
      </c>
      <c r="I89" s="19">
        <v>6.04</v>
      </c>
      <c r="J89" s="19">
        <v>31.8</v>
      </c>
      <c r="K89" s="23">
        <v>4</v>
      </c>
      <c r="L89" s="23">
        <v>0</v>
      </c>
      <c r="M89" s="23">
        <v>-1</v>
      </c>
      <c r="N89" s="23">
        <v>1</v>
      </c>
      <c r="O89" s="23">
        <v>0</v>
      </c>
      <c r="P89" s="23">
        <v>3.07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832</v>
      </c>
      <c r="B90" s="22" t="s">
        <v>180</v>
      </c>
      <c r="C90" s="22">
        <v>472.409</v>
      </c>
      <c r="D90" s="22">
        <v>511.807</v>
      </c>
      <c r="E90" s="22">
        <v>0</v>
      </c>
      <c r="F90" s="22">
        <v>0</v>
      </c>
      <c r="G90" s="22">
        <v>0</v>
      </c>
      <c r="H90" s="22">
        <v>1</v>
      </c>
      <c r="I90" s="19">
        <v>2.765</v>
      </c>
      <c r="J90" s="19">
        <v>10.25</v>
      </c>
      <c r="K90" s="23">
        <v>4</v>
      </c>
      <c r="L90" s="23">
        <v>0</v>
      </c>
      <c r="M90" s="23">
        <v>-1</v>
      </c>
      <c r="N90" s="23">
        <v>1</v>
      </c>
      <c r="O90" s="23">
        <v>0</v>
      </c>
      <c r="P90" s="23">
        <v>-0.001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847</v>
      </c>
      <c r="B91" s="22" t="s">
        <v>181</v>
      </c>
      <c r="C91" s="22">
        <v>3306.348</v>
      </c>
      <c r="D91" s="22">
        <v>3678.578</v>
      </c>
      <c r="E91" s="22">
        <v>0</v>
      </c>
      <c r="F91" s="22">
        <v>0</v>
      </c>
      <c r="G91" s="22">
        <v>0</v>
      </c>
      <c r="H91" s="22">
        <v>1</v>
      </c>
      <c r="I91" s="19">
        <v>2.655</v>
      </c>
      <c r="J91" s="19">
        <v>12.505</v>
      </c>
      <c r="K91" s="23">
        <v>4</v>
      </c>
      <c r="L91" s="23">
        <v>0</v>
      </c>
      <c r="M91" s="23">
        <v>-1</v>
      </c>
      <c r="N91" s="23">
        <v>1</v>
      </c>
      <c r="O91" s="23">
        <v>0</v>
      </c>
      <c r="P91" s="23">
        <v>4.543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851</v>
      </c>
      <c r="B92" s="22" t="s">
        <v>182</v>
      </c>
      <c r="C92" s="22">
        <v>18822.773</v>
      </c>
      <c r="D92" s="22">
        <v>21692.414</v>
      </c>
      <c r="E92" s="22">
        <v>0</v>
      </c>
      <c r="F92" s="22">
        <v>0</v>
      </c>
      <c r="G92" s="22">
        <v>0</v>
      </c>
      <c r="H92" s="22">
        <v>1</v>
      </c>
      <c r="I92" s="19">
        <v>4.052</v>
      </c>
      <c r="J92" s="19">
        <v>16.745</v>
      </c>
      <c r="K92" s="23">
        <v>1</v>
      </c>
      <c r="L92" s="23">
        <v>0</v>
      </c>
      <c r="M92" s="23">
        <v>0</v>
      </c>
      <c r="N92" s="23">
        <v>0</v>
      </c>
      <c r="O92" s="23">
        <v>0</v>
      </c>
      <c r="P92" s="23">
        <v>9.062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852</v>
      </c>
      <c r="B93" s="22" t="s">
        <v>183</v>
      </c>
      <c r="C93" s="22">
        <v>7058.372</v>
      </c>
      <c r="D93" s="22">
        <v>8030.605</v>
      </c>
      <c r="E93" s="22">
        <v>0</v>
      </c>
      <c r="F93" s="22">
        <v>0</v>
      </c>
      <c r="G93" s="22">
        <v>0</v>
      </c>
      <c r="H93" s="22">
        <v>1</v>
      </c>
      <c r="I93" s="19">
        <v>2.535</v>
      </c>
      <c r="J93" s="19">
        <v>14.335</v>
      </c>
      <c r="K93" s="23">
        <v>4</v>
      </c>
      <c r="L93" s="23">
        <v>0</v>
      </c>
      <c r="M93" s="23">
        <v>-1</v>
      </c>
      <c r="N93" s="23">
        <v>1</v>
      </c>
      <c r="O93" s="23">
        <v>0</v>
      </c>
      <c r="P93" s="23">
        <v>-0.927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853</v>
      </c>
      <c r="B94" s="22" t="s">
        <v>184</v>
      </c>
      <c r="C94" s="22">
        <v>1537.787</v>
      </c>
      <c r="D94" s="22">
        <v>1683.503</v>
      </c>
      <c r="E94" s="22">
        <v>0</v>
      </c>
      <c r="F94" s="22">
        <v>0</v>
      </c>
      <c r="G94" s="22">
        <v>0</v>
      </c>
      <c r="H94" s="22">
        <v>1</v>
      </c>
      <c r="I94" s="19">
        <v>0.731</v>
      </c>
      <c r="J94" s="19">
        <v>9.323</v>
      </c>
      <c r="K94" s="23">
        <v>4</v>
      </c>
      <c r="L94" s="23">
        <v>0</v>
      </c>
      <c r="M94" s="23">
        <v>0</v>
      </c>
      <c r="N94" s="23">
        <v>0</v>
      </c>
      <c r="O94" s="23">
        <v>0</v>
      </c>
      <c r="P94" s="23">
        <v>-3.308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854</v>
      </c>
      <c r="B95" s="22" t="s">
        <v>185</v>
      </c>
      <c r="C95" s="22">
        <v>5066.709</v>
      </c>
      <c r="D95" s="22">
        <v>6409.563</v>
      </c>
      <c r="E95" s="22">
        <v>0</v>
      </c>
      <c r="F95" s="22">
        <v>0</v>
      </c>
      <c r="G95" s="22">
        <v>0</v>
      </c>
      <c r="H95" s="22">
        <v>1</v>
      </c>
      <c r="I95" s="19">
        <v>8.697</v>
      </c>
      <c r="J95" s="19">
        <v>27.825</v>
      </c>
      <c r="K95" s="23">
        <v>4</v>
      </c>
      <c r="L95" s="23">
        <v>0</v>
      </c>
      <c r="M95" s="23">
        <v>0</v>
      </c>
      <c r="N95" s="23">
        <v>0</v>
      </c>
      <c r="O95" s="23">
        <v>0</v>
      </c>
      <c r="P95" s="23">
        <v>-3.261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856</v>
      </c>
      <c r="B96" s="22" t="s">
        <v>186</v>
      </c>
      <c r="C96" s="22">
        <v>6661.071</v>
      </c>
      <c r="D96" s="22">
        <v>8021.944</v>
      </c>
      <c r="E96" s="22">
        <v>0</v>
      </c>
      <c r="F96" s="22">
        <v>0</v>
      </c>
      <c r="G96" s="22">
        <v>0</v>
      </c>
      <c r="H96" s="22">
        <v>1</v>
      </c>
      <c r="I96" s="19">
        <v>4.85</v>
      </c>
      <c r="J96" s="19">
        <v>20.991</v>
      </c>
      <c r="K96" s="23">
        <v>3</v>
      </c>
      <c r="L96" s="23">
        <v>0</v>
      </c>
      <c r="M96" s="23">
        <v>0</v>
      </c>
      <c r="N96" s="23">
        <v>0</v>
      </c>
      <c r="O96" s="23">
        <v>0</v>
      </c>
      <c r="P96" s="23">
        <v>-0.105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859</v>
      </c>
      <c r="B97" s="22" t="s">
        <v>187</v>
      </c>
      <c r="C97" s="22">
        <v>1699.463</v>
      </c>
      <c r="D97" s="22">
        <v>1914.545</v>
      </c>
      <c r="E97" s="22">
        <v>0</v>
      </c>
      <c r="F97" s="22">
        <v>0</v>
      </c>
      <c r="G97" s="22">
        <v>0</v>
      </c>
      <c r="H97" s="22">
        <v>1</v>
      </c>
      <c r="I97" s="19">
        <v>4.758</v>
      </c>
      <c r="J97" s="19">
        <v>15.457</v>
      </c>
      <c r="K97" s="23">
        <v>4</v>
      </c>
      <c r="L97" s="23">
        <v>0</v>
      </c>
      <c r="M97" s="23">
        <v>0</v>
      </c>
      <c r="N97" s="23">
        <v>0</v>
      </c>
      <c r="O97" s="23">
        <v>-1</v>
      </c>
      <c r="P97" s="23">
        <v>-17.45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860</v>
      </c>
      <c r="B98" s="22" t="s">
        <v>188</v>
      </c>
      <c r="C98" s="22">
        <v>1173.036</v>
      </c>
      <c r="D98" s="22">
        <v>1286.873</v>
      </c>
      <c r="E98" s="22">
        <v>0</v>
      </c>
      <c r="F98" s="22">
        <v>0</v>
      </c>
      <c r="G98" s="22">
        <v>0</v>
      </c>
      <c r="H98" s="22">
        <v>1</v>
      </c>
      <c r="I98" s="19">
        <v>0.494</v>
      </c>
      <c r="J98" s="19">
        <v>9.297</v>
      </c>
      <c r="K98" s="23">
        <v>1</v>
      </c>
      <c r="L98" s="23">
        <v>1</v>
      </c>
      <c r="M98" s="23">
        <v>0</v>
      </c>
      <c r="N98" s="23">
        <v>0</v>
      </c>
      <c r="O98" s="23">
        <v>0</v>
      </c>
      <c r="P98" s="23">
        <v>15.692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861</v>
      </c>
      <c r="B99" s="22" t="s">
        <v>189</v>
      </c>
      <c r="C99" s="22">
        <v>2447.011</v>
      </c>
      <c r="D99" s="22">
        <v>2684.858</v>
      </c>
      <c r="E99" s="22">
        <v>0</v>
      </c>
      <c r="F99" s="22">
        <v>0</v>
      </c>
      <c r="G99" s="22">
        <v>0</v>
      </c>
      <c r="H99" s="22">
        <v>1</v>
      </c>
      <c r="I99" s="19">
        <v>1.602</v>
      </c>
      <c r="J99" s="19">
        <v>10.319</v>
      </c>
      <c r="K99" s="23">
        <v>4</v>
      </c>
      <c r="L99" s="23">
        <v>0</v>
      </c>
      <c r="M99" s="23">
        <v>0</v>
      </c>
      <c r="N99" s="23">
        <v>0</v>
      </c>
      <c r="O99" s="23">
        <v>0</v>
      </c>
      <c r="P99" s="23">
        <v>0.431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869</v>
      </c>
      <c r="B100" s="22" t="s">
        <v>190</v>
      </c>
      <c r="C100" s="22">
        <v>4041.977</v>
      </c>
      <c r="D100" s="22">
        <v>4533.808</v>
      </c>
      <c r="E100" s="22">
        <v>0</v>
      </c>
      <c r="F100" s="22">
        <v>0</v>
      </c>
      <c r="G100" s="22">
        <v>0</v>
      </c>
      <c r="H100" s="22">
        <v>1</v>
      </c>
      <c r="I100" s="19">
        <v>2.526</v>
      </c>
      <c r="J100" s="19">
        <v>13.1</v>
      </c>
      <c r="K100" s="23">
        <v>4</v>
      </c>
      <c r="L100" s="23">
        <v>1</v>
      </c>
      <c r="M100" s="23">
        <v>0</v>
      </c>
      <c r="N100" s="23">
        <v>0</v>
      </c>
      <c r="O100" s="23">
        <v>0</v>
      </c>
      <c r="P100" s="23">
        <v>22.053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888</v>
      </c>
      <c r="B101" s="22" t="s">
        <v>191</v>
      </c>
      <c r="C101" s="22">
        <v>4335.124</v>
      </c>
      <c r="D101" s="22">
        <v>4693.785</v>
      </c>
      <c r="E101" s="22">
        <v>0</v>
      </c>
      <c r="F101" s="22">
        <v>0</v>
      </c>
      <c r="G101" s="22">
        <v>0</v>
      </c>
      <c r="H101" s="22">
        <v>1</v>
      </c>
      <c r="I101" s="19">
        <v>0.946</v>
      </c>
      <c r="J101" s="19">
        <v>8.515</v>
      </c>
      <c r="K101" s="23">
        <v>4</v>
      </c>
      <c r="L101" s="23">
        <v>0</v>
      </c>
      <c r="M101" s="23">
        <v>-1</v>
      </c>
      <c r="N101" s="23">
        <v>1</v>
      </c>
      <c r="O101" s="23">
        <v>0</v>
      </c>
      <c r="P101" s="23">
        <v>34.16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891</v>
      </c>
      <c r="B102" s="22" t="s">
        <v>192</v>
      </c>
      <c r="C102" s="22">
        <v>1719.228</v>
      </c>
      <c r="D102" s="22">
        <v>2002.556</v>
      </c>
      <c r="E102" s="22">
        <v>0</v>
      </c>
      <c r="F102" s="22">
        <v>0</v>
      </c>
      <c r="G102" s="22">
        <v>0</v>
      </c>
      <c r="H102" s="22">
        <v>1</v>
      </c>
      <c r="I102" s="19">
        <v>0.436</v>
      </c>
      <c r="J102" s="19">
        <v>14.522</v>
      </c>
      <c r="K102" s="23">
        <v>3</v>
      </c>
      <c r="L102" s="23">
        <v>0</v>
      </c>
      <c r="M102" s="23">
        <v>0</v>
      </c>
      <c r="N102" s="23">
        <v>0</v>
      </c>
      <c r="O102" s="23">
        <v>0</v>
      </c>
      <c r="P102" s="23">
        <v>-1.857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902</v>
      </c>
      <c r="B103" s="22" t="s">
        <v>193</v>
      </c>
      <c r="C103" s="22">
        <v>5897.524</v>
      </c>
      <c r="D103" s="22">
        <v>6541.254</v>
      </c>
      <c r="E103" s="22">
        <v>0</v>
      </c>
      <c r="F103" s="22">
        <v>0</v>
      </c>
      <c r="G103" s="22">
        <v>0</v>
      </c>
      <c r="H103" s="22">
        <v>1</v>
      </c>
      <c r="I103" s="19">
        <v>1.886</v>
      </c>
      <c r="J103" s="19">
        <v>11.541</v>
      </c>
      <c r="K103" s="23">
        <v>4</v>
      </c>
      <c r="L103" s="23">
        <v>2</v>
      </c>
      <c r="M103" s="23">
        <v>0</v>
      </c>
      <c r="N103" s="23">
        <v>1</v>
      </c>
      <c r="O103" s="23">
        <v>0</v>
      </c>
      <c r="P103" s="23">
        <v>0.387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904</v>
      </c>
      <c r="B104" s="22" t="s">
        <v>194</v>
      </c>
      <c r="C104" s="22">
        <v>5254.416</v>
      </c>
      <c r="D104" s="22">
        <v>5957.566</v>
      </c>
      <c r="E104" s="22">
        <v>0</v>
      </c>
      <c r="F104" s="22">
        <v>0</v>
      </c>
      <c r="G104" s="22">
        <v>0</v>
      </c>
      <c r="H104" s="22">
        <v>1</v>
      </c>
      <c r="I104" s="19">
        <v>1.673</v>
      </c>
      <c r="J104" s="19">
        <v>13.278</v>
      </c>
      <c r="K104" s="23">
        <v>4</v>
      </c>
      <c r="L104" s="23">
        <v>0</v>
      </c>
      <c r="M104" s="23">
        <v>0</v>
      </c>
      <c r="N104" s="23">
        <v>0</v>
      </c>
      <c r="O104" s="23">
        <v>0</v>
      </c>
      <c r="P104" s="23">
        <v>1.862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905</v>
      </c>
      <c r="B105" s="22" t="s">
        <v>195</v>
      </c>
      <c r="C105" s="22">
        <v>6787.085</v>
      </c>
      <c r="D105" s="22">
        <v>7992.903</v>
      </c>
      <c r="E105" s="22">
        <v>0</v>
      </c>
      <c r="F105" s="22">
        <v>0</v>
      </c>
      <c r="G105" s="22">
        <v>0</v>
      </c>
      <c r="H105" s="22">
        <v>1</v>
      </c>
      <c r="I105" s="19">
        <v>3.999</v>
      </c>
      <c r="J105" s="19">
        <v>18.481</v>
      </c>
      <c r="K105" s="23">
        <v>0</v>
      </c>
      <c r="L105" s="23">
        <v>0</v>
      </c>
      <c r="M105" s="23">
        <v>0</v>
      </c>
      <c r="N105" s="23">
        <v>-1</v>
      </c>
      <c r="O105" s="23">
        <v>0</v>
      </c>
      <c r="P105" s="23">
        <v>-0.001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906</v>
      </c>
      <c r="B106" s="22" t="s">
        <v>196</v>
      </c>
      <c r="C106" s="22">
        <v>4811.141</v>
      </c>
      <c r="D106" s="22">
        <v>5310.801</v>
      </c>
      <c r="E106" s="22">
        <v>0</v>
      </c>
      <c r="F106" s="22">
        <v>0</v>
      </c>
      <c r="G106" s="22">
        <v>0</v>
      </c>
      <c r="H106" s="22">
        <v>1</v>
      </c>
      <c r="I106" s="19">
        <v>0.476</v>
      </c>
      <c r="J106" s="19">
        <v>9.84</v>
      </c>
      <c r="K106" s="23">
        <v>3</v>
      </c>
      <c r="L106" s="23">
        <v>0</v>
      </c>
      <c r="M106" s="23">
        <v>0</v>
      </c>
      <c r="N106" s="23">
        <v>0</v>
      </c>
      <c r="O106" s="23">
        <v>0</v>
      </c>
      <c r="P106" s="23">
        <v>1.706</v>
      </c>
      <c r="Q106" s="23">
        <v>0</v>
      </c>
      <c r="R106" s="23">
        <v>-1</v>
      </c>
      <c r="S106" s="24"/>
      <c r="T106" s="24"/>
      <c r="U106" s="24"/>
      <c r="V106" s="24"/>
      <c r="W106" s="24"/>
    </row>
    <row r="107" ht="16.5" spans="1:23">
      <c r="A107" s="22">
        <v>907</v>
      </c>
      <c r="B107" s="22" t="s">
        <v>197</v>
      </c>
      <c r="C107" s="22">
        <v>5950.358</v>
      </c>
      <c r="D107" s="22">
        <v>6875.469</v>
      </c>
      <c r="E107" s="22">
        <v>0</v>
      </c>
      <c r="F107" s="22">
        <v>0</v>
      </c>
      <c r="G107" s="22">
        <v>0</v>
      </c>
      <c r="H107" s="22">
        <v>1</v>
      </c>
      <c r="I107" s="19">
        <v>2.956</v>
      </c>
      <c r="J107" s="19">
        <v>16.013</v>
      </c>
      <c r="K107" s="23">
        <v>4</v>
      </c>
      <c r="L107" s="23">
        <v>0</v>
      </c>
      <c r="M107" s="23">
        <v>0</v>
      </c>
      <c r="N107" s="23">
        <v>0</v>
      </c>
      <c r="O107" s="23">
        <v>0</v>
      </c>
      <c r="P107" s="23">
        <v>-8.199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908</v>
      </c>
      <c r="B108" s="22" t="s">
        <v>198</v>
      </c>
      <c r="C108" s="22">
        <v>2188.54</v>
      </c>
      <c r="D108" s="22">
        <v>2485.816</v>
      </c>
      <c r="E108" s="22">
        <v>0</v>
      </c>
      <c r="F108" s="22">
        <v>0</v>
      </c>
      <c r="G108" s="22">
        <v>0</v>
      </c>
      <c r="H108" s="22">
        <v>1</v>
      </c>
      <c r="I108" s="19">
        <v>3.298</v>
      </c>
      <c r="J108" s="19">
        <v>14.862</v>
      </c>
      <c r="K108" s="23">
        <v>4</v>
      </c>
      <c r="L108" s="23">
        <v>0</v>
      </c>
      <c r="M108" s="23">
        <v>0</v>
      </c>
      <c r="N108" s="23">
        <v>0</v>
      </c>
      <c r="O108" s="23">
        <v>0</v>
      </c>
      <c r="P108" s="23">
        <v>4.349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909</v>
      </c>
      <c r="B109" s="22" t="s">
        <v>199</v>
      </c>
      <c r="C109" s="22">
        <v>3354.849</v>
      </c>
      <c r="D109" s="22">
        <v>4380.794</v>
      </c>
      <c r="E109" s="22">
        <v>0</v>
      </c>
      <c r="F109" s="22">
        <v>0</v>
      </c>
      <c r="G109" s="22">
        <v>0</v>
      </c>
      <c r="H109" s="22">
        <v>1</v>
      </c>
      <c r="I109" s="19">
        <v>6.554</v>
      </c>
      <c r="J109" s="19">
        <v>28.439</v>
      </c>
      <c r="K109" s="23">
        <v>4</v>
      </c>
      <c r="L109" s="23">
        <v>0</v>
      </c>
      <c r="M109" s="23">
        <v>0</v>
      </c>
      <c r="N109" s="23">
        <v>1</v>
      </c>
      <c r="O109" s="23">
        <v>0</v>
      </c>
      <c r="P109" s="23">
        <v>-1.833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923</v>
      </c>
      <c r="B110" s="22" t="s">
        <v>200</v>
      </c>
      <c r="C110" s="22">
        <v>253.117</v>
      </c>
      <c r="D110" s="22">
        <v>254.152</v>
      </c>
      <c r="E110" s="22">
        <v>0</v>
      </c>
      <c r="F110" s="22">
        <v>0</v>
      </c>
      <c r="G110" s="22">
        <v>0</v>
      </c>
      <c r="H110" s="22">
        <v>1</v>
      </c>
      <c r="I110" s="19">
        <v>0.257</v>
      </c>
      <c r="J110" s="19">
        <v>0.664</v>
      </c>
      <c r="K110" s="23">
        <v>1</v>
      </c>
      <c r="L110" s="23">
        <v>0</v>
      </c>
      <c r="M110" s="23">
        <v>0</v>
      </c>
      <c r="N110" s="23">
        <v>0</v>
      </c>
      <c r="O110" s="23">
        <v>0</v>
      </c>
      <c r="P110" s="23">
        <v>17.307</v>
      </c>
      <c r="Q110" s="23">
        <v>0</v>
      </c>
      <c r="R110" s="23">
        <v>1</v>
      </c>
      <c r="S110" s="24"/>
      <c r="T110" s="24"/>
      <c r="U110" s="24"/>
      <c r="V110" s="24"/>
      <c r="W110" s="24"/>
    </row>
    <row r="111" ht="16.5" spans="1:23">
      <c r="A111" s="22">
        <v>926</v>
      </c>
      <c r="B111" s="22" t="s">
        <v>201</v>
      </c>
      <c r="C111" s="22">
        <v>2251.699</v>
      </c>
      <c r="D111" s="22">
        <v>2444.086</v>
      </c>
      <c r="E111" s="22">
        <v>0</v>
      </c>
      <c r="F111" s="22">
        <v>0</v>
      </c>
      <c r="G111" s="22">
        <v>0</v>
      </c>
      <c r="H111" s="22">
        <v>1</v>
      </c>
      <c r="I111" s="19">
        <v>0.469</v>
      </c>
      <c r="J111" s="19">
        <v>8.303</v>
      </c>
      <c r="K111" s="23">
        <v>4</v>
      </c>
      <c r="L111" s="23">
        <v>0</v>
      </c>
      <c r="M111" s="23">
        <v>0</v>
      </c>
      <c r="N111" s="23">
        <v>0</v>
      </c>
      <c r="O111" s="23">
        <v>0</v>
      </c>
      <c r="P111" s="23">
        <v>-2.605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928</v>
      </c>
      <c r="B112" s="22" t="s">
        <v>202</v>
      </c>
      <c r="C112" s="22">
        <v>2757.754</v>
      </c>
      <c r="D112" s="22">
        <v>3117.982</v>
      </c>
      <c r="E112" s="22">
        <v>0</v>
      </c>
      <c r="F112" s="22">
        <v>0</v>
      </c>
      <c r="G112" s="22">
        <v>0</v>
      </c>
      <c r="H112" s="22">
        <v>1</v>
      </c>
      <c r="I112" s="19">
        <v>5.662</v>
      </c>
      <c r="J112" s="19">
        <v>16.561</v>
      </c>
      <c r="K112" s="23">
        <v>4</v>
      </c>
      <c r="L112" s="23">
        <v>1</v>
      </c>
      <c r="M112" s="23">
        <v>0</v>
      </c>
      <c r="N112" s="23">
        <v>1</v>
      </c>
      <c r="O112" s="23">
        <v>0</v>
      </c>
      <c r="P112" s="23">
        <v>14.714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929</v>
      </c>
      <c r="B113" s="22" t="s">
        <v>203</v>
      </c>
      <c r="C113" s="22">
        <v>3731.035</v>
      </c>
      <c r="D113" s="22">
        <v>4797.987</v>
      </c>
      <c r="E113" s="22">
        <v>0</v>
      </c>
      <c r="F113" s="22">
        <v>0</v>
      </c>
      <c r="G113" s="22">
        <v>0</v>
      </c>
      <c r="H113" s="22">
        <v>1</v>
      </c>
      <c r="I113" s="19">
        <v>7.526</v>
      </c>
      <c r="J113" s="19">
        <v>28.09</v>
      </c>
      <c r="K113" s="23">
        <v>2</v>
      </c>
      <c r="L113" s="23">
        <v>0</v>
      </c>
      <c r="M113" s="23">
        <v>-1</v>
      </c>
      <c r="N113" s="23">
        <v>1</v>
      </c>
      <c r="O113" s="23">
        <v>0</v>
      </c>
      <c r="P113" s="23">
        <v>9.196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930</v>
      </c>
      <c r="B114" s="22" t="s">
        <v>204</v>
      </c>
      <c r="C114" s="22">
        <v>3297.051</v>
      </c>
      <c r="D114" s="22">
        <v>3706.281</v>
      </c>
      <c r="E114" s="22">
        <v>0</v>
      </c>
      <c r="F114" s="22">
        <v>0</v>
      </c>
      <c r="G114" s="22">
        <v>0</v>
      </c>
      <c r="H114" s="22">
        <v>1</v>
      </c>
      <c r="I114" s="19">
        <v>1.022</v>
      </c>
      <c r="J114" s="19">
        <v>11.951</v>
      </c>
      <c r="K114" s="23">
        <v>4</v>
      </c>
      <c r="L114" s="23">
        <v>0</v>
      </c>
      <c r="M114" s="23">
        <v>0</v>
      </c>
      <c r="N114" s="23">
        <v>0</v>
      </c>
      <c r="O114" s="23">
        <v>0</v>
      </c>
      <c r="P114" s="23">
        <v>-3.211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936</v>
      </c>
      <c r="B115" s="22" t="s">
        <v>205</v>
      </c>
      <c r="C115" s="22">
        <v>8280.494</v>
      </c>
      <c r="D115" s="22">
        <v>10492.987</v>
      </c>
      <c r="E115" s="22">
        <v>0</v>
      </c>
      <c r="F115" s="22">
        <v>0</v>
      </c>
      <c r="G115" s="22">
        <v>0</v>
      </c>
      <c r="H115" s="22">
        <v>1</v>
      </c>
      <c r="I115" s="19">
        <v>2.595</v>
      </c>
      <c r="J115" s="19">
        <v>23.133</v>
      </c>
      <c r="K115" s="23">
        <v>4</v>
      </c>
      <c r="L115" s="23">
        <v>0</v>
      </c>
      <c r="M115" s="23">
        <v>0</v>
      </c>
      <c r="N115" s="23">
        <v>0</v>
      </c>
      <c r="O115" s="23">
        <v>0</v>
      </c>
      <c r="P115" s="23">
        <v>-2.723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944</v>
      </c>
      <c r="B116" s="22" t="s">
        <v>206</v>
      </c>
      <c r="C116" s="22">
        <v>4453.647</v>
      </c>
      <c r="D116" s="22">
        <v>5741.115</v>
      </c>
      <c r="E116" s="22">
        <v>0</v>
      </c>
      <c r="F116" s="22">
        <v>0</v>
      </c>
      <c r="G116" s="22">
        <v>0</v>
      </c>
      <c r="H116" s="22">
        <v>1</v>
      </c>
      <c r="I116" s="19">
        <v>7.281</v>
      </c>
      <c r="J116" s="19">
        <v>28.074</v>
      </c>
      <c r="K116" s="23">
        <v>4</v>
      </c>
      <c r="L116" s="23">
        <v>0</v>
      </c>
      <c r="M116" s="23">
        <v>-1</v>
      </c>
      <c r="N116" s="23">
        <v>1</v>
      </c>
      <c r="O116" s="23">
        <v>0</v>
      </c>
      <c r="P116" s="23">
        <v>6.457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961</v>
      </c>
      <c r="B117" s="22" t="s">
        <v>207</v>
      </c>
      <c r="C117" s="22">
        <v>4238.662</v>
      </c>
      <c r="D117" s="22">
        <v>5458.632</v>
      </c>
      <c r="E117" s="22">
        <v>0</v>
      </c>
      <c r="F117" s="22">
        <v>0</v>
      </c>
      <c r="G117" s="22">
        <v>0</v>
      </c>
      <c r="H117" s="22">
        <v>1</v>
      </c>
      <c r="I117" s="19">
        <v>7.432</v>
      </c>
      <c r="J117" s="19">
        <v>28.121</v>
      </c>
      <c r="K117" s="23">
        <v>4</v>
      </c>
      <c r="L117" s="23">
        <v>0</v>
      </c>
      <c r="M117" s="23">
        <v>0</v>
      </c>
      <c r="N117" s="23">
        <v>0</v>
      </c>
      <c r="O117" s="23">
        <v>0</v>
      </c>
      <c r="P117" s="23">
        <v>-7.033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966</v>
      </c>
      <c r="B118" s="22" t="s">
        <v>208</v>
      </c>
      <c r="C118" s="22">
        <v>8309.635</v>
      </c>
      <c r="D118" s="22">
        <v>9367.721</v>
      </c>
      <c r="E118" s="22">
        <v>0</v>
      </c>
      <c r="F118" s="22">
        <v>0</v>
      </c>
      <c r="G118" s="22">
        <v>0</v>
      </c>
      <c r="H118" s="22">
        <v>1</v>
      </c>
      <c r="I118" s="19">
        <v>3.043</v>
      </c>
      <c r="J118" s="19">
        <v>13.995</v>
      </c>
      <c r="K118" s="23">
        <v>3</v>
      </c>
      <c r="L118" s="23">
        <v>1</v>
      </c>
      <c r="M118" s="23">
        <v>0</v>
      </c>
      <c r="N118" s="23">
        <v>0</v>
      </c>
      <c r="O118" s="23">
        <v>0</v>
      </c>
      <c r="P118" s="23">
        <v>12.983</v>
      </c>
      <c r="Q118" s="23">
        <v>0</v>
      </c>
      <c r="R118" s="23">
        <v>1</v>
      </c>
      <c r="S118" s="24"/>
      <c r="T118" s="24"/>
      <c r="U118" s="24"/>
      <c r="V118" s="24"/>
      <c r="W118" s="24"/>
    </row>
    <row r="119" ht="16.5" spans="1:23">
      <c r="A119" s="22">
        <v>979</v>
      </c>
      <c r="B119" s="22" t="s">
        <v>209</v>
      </c>
      <c r="C119" s="22">
        <v>5985.901</v>
      </c>
      <c r="D119" s="22">
        <v>7315.555</v>
      </c>
      <c r="E119" s="22">
        <v>0</v>
      </c>
      <c r="F119" s="22">
        <v>0</v>
      </c>
      <c r="G119" s="22">
        <v>0</v>
      </c>
      <c r="H119" s="22">
        <v>1</v>
      </c>
      <c r="I119" s="19">
        <v>6.805</v>
      </c>
      <c r="J119" s="19">
        <v>23.744</v>
      </c>
      <c r="K119" s="23">
        <v>3</v>
      </c>
      <c r="L119" s="23">
        <v>0</v>
      </c>
      <c r="M119" s="23">
        <v>0</v>
      </c>
      <c r="N119" s="23">
        <v>0</v>
      </c>
      <c r="O119" s="23">
        <v>0</v>
      </c>
      <c r="P119" s="23">
        <v>-0.563</v>
      </c>
      <c r="Q119" s="23">
        <v>0</v>
      </c>
      <c r="R119" s="23">
        <v>-1</v>
      </c>
      <c r="S119" s="24"/>
      <c r="T119" s="24"/>
      <c r="U119" s="24"/>
      <c r="V119" s="24"/>
      <c r="W119" s="24"/>
    </row>
    <row r="120" ht="16.5" spans="1:23">
      <c r="A120" s="22">
        <v>982</v>
      </c>
      <c r="B120" s="22" t="s">
        <v>210</v>
      </c>
      <c r="C120" s="22">
        <v>8335.977</v>
      </c>
      <c r="D120" s="22">
        <v>9587.618</v>
      </c>
      <c r="E120" s="22">
        <v>0</v>
      </c>
      <c r="F120" s="22">
        <v>0</v>
      </c>
      <c r="G120" s="22">
        <v>0</v>
      </c>
      <c r="H120" s="22">
        <v>1</v>
      </c>
      <c r="I120" s="19">
        <v>3.761</v>
      </c>
      <c r="J120" s="19">
        <v>16.325</v>
      </c>
      <c r="K120" s="23">
        <v>4</v>
      </c>
      <c r="L120" s="23">
        <v>1</v>
      </c>
      <c r="M120" s="23">
        <v>0</v>
      </c>
      <c r="N120" s="23">
        <v>0</v>
      </c>
      <c r="O120" s="23">
        <v>0</v>
      </c>
      <c r="P120" s="23">
        <v>1.78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985</v>
      </c>
      <c r="B121" s="22" t="s">
        <v>211</v>
      </c>
      <c r="C121" s="22">
        <v>5550.757</v>
      </c>
      <c r="D121" s="22">
        <v>6155.432</v>
      </c>
      <c r="E121" s="22">
        <v>0</v>
      </c>
      <c r="F121" s="22">
        <v>0</v>
      </c>
      <c r="G121" s="22">
        <v>0</v>
      </c>
      <c r="H121" s="22">
        <v>1</v>
      </c>
      <c r="I121" s="19">
        <v>1.87</v>
      </c>
      <c r="J121" s="19">
        <v>11.51</v>
      </c>
      <c r="K121" s="23">
        <v>2</v>
      </c>
      <c r="L121" s="23">
        <v>0</v>
      </c>
      <c r="M121" s="23">
        <v>0</v>
      </c>
      <c r="N121" s="23">
        <v>1</v>
      </c>
      <c r="O121" s="23">
        <v>0</v>
      </c>
      <c r="P121" s="23">
        <v>1.571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986</v>
      </c>
      <c r="B122" s="22" t="s">
        <v>212</v>
      </c>
      <c r="C122" s="22">
        <v>2200.65</v>
      </c>
      <c r="D122" s="22">
        <v>2498.17</v>
      </c>
      <c r="E122" s="22">
        <v>0</v>
      </c>
      <c r="F122" s="22">
        <v>0</v>
      </c>
      <c r="G122" s="22">
        <v>0</v>
      </c>
      <c r="H122" s="22">
        <v>1</v>
      </c>
      <c r="I122" s="19">
        <v>5.673</v>
      </c>
      <c r="J122" s="19">
        <v>16.907</v>
      </c>
      <c r="K122" s="23">
        <v>4</v>
      </c>
      <c r="L122" s="23">
        <v>1</v>
      </c>
      <c r="M122" s="23">
        <v>0</v>
      </c>
      <c r="N122" s="23">
        <v>0</v>
      </c>
      <c r="O122" s="23">
        <v>0</v>
      </c>
      <c r="P122" s="23">
        <v>14.54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987</v>
      </c>
      <c r="B123" s="22" t="s">
        <v>213</v>
      </c>
      <c r="C123" s="22">
        <v>4219.733</v>
      </c>
      <c r="D123" s="22">
        <v>5379.507</v>
      </c>
      <c r="E123" s="22">
        <v>0</v>
      </c>
      <c r="F123" s="22">
        <v>0</v>
      </c>
      <c r="G123" s="22">
        <v>0</v>
      </c>
      <c r="H123" s="22">
        <v>1</v>
      </c>
      <c r="I123" s="19">
        <v>7.178</v>
      </c>
      <c r="J123" s="19">
        <v>27.19</v>
      </c>
      <c r="K123" s="23">
        <v>3</v>
      </c>
      <c r="L123" s="23">
        <v>0</v>
      </c>
      <c r="M123" s="23">
        <v>-1</v>
      </c>
      <c r="N123" s="23">
        <v>1</v>
      </c>
      <c r="O123" s="23">
        <v>0</v>
      </c>
      <c r="P123" s="23">
        <v>11.822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988</v>
      </c>
      <c r="B124" s="22" t="s">
        <v>214</v>
      </c>
      <c r="C124" s="22">
        <v>3851.676</v>
      </c>
      <c r="D124" s="22">
        <v>4345.058</v>
      </c>
      <c r="E124" s="22">
        <v>0</v>
      </c>
      <c r="F124" s="22">
        <v>0</v>
      </c>
      <c r="G124" s="22">
        <v>0</v>
      </c>
      <c r="H124" s="22">
        <v>1</v>
      </c>
      <c r="I124" s="19">
        <v>1.439</v>
      </c>
      <c r="J124" s="19">
        <v>12.631</v>
      </c>
      <c r="K124" s="23">
        <v>4</v>
      </c>
      <c r="L124" s="23">
        <v>1</v>
      </c>
      <c r="M124" s="23">
        <v>0</v>
      </c>
      <c r="N124" s="23">
        <v>0</v>
      </c>
      <c r="O124" s="23">
        <v>0</v>
      </c>
      <c r="P124" s="23">
        <v>3.899</v>
      </c>
      <c r="Q124" s="23">
        <v>0</v>
      </c>
      <c r="R124" s="23">
        <v>1</v>
      </c>
      <c r="S124" s="24"/>
      <c r="T124" s="24"/>
      <c r="U124" s="24"/>
      <c r="V124" s="24"/>
      <c r="W124" s="24"/>
    </row>
    <row r="125" ht="16.5" spans="1:23">
      <c r="A125" s="22">
        <v>994</v>
      </c>
      <c r="B125" s="22" t="s">
        <v>215</v>
      </c>
      <c r="C125" s="22">
        <v>9424</v>
      </c>
      <c r="D125" s="22">
        <v>11729.649</v>
      </c>
      <c r="E125" s="22">
        <v>0</v>
      </c>
      <c r="F125" s="22">
        <v>0</v>
      </c>
      <c r="G125" s="22">
        <v>0</v>
      </c>
      <c r="H125" s="22">
        <v>1</v>
      </c>
      <c r="I125" s="19">
        <v>2.495</v>
      </c>
      <c r="J125" s="19">
        <v>21.661</v>
      </c>
      <c r="K125" s="23">
        <v>4</v>
      </c>
      <c r="L125" s="23">
        <v>0</v>
      </c>
      <c r="M125" s="23">
        <v>0</v>
      </c>
      <c r="N125" s="23">
        <v>0</v>
      </c>
      <c r="O125" s="23">
        <v>0</v>
      </c>
      <c r="P125" s="23">
        <v>-2.832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2">
        <v>399001</v>
      </c>
      <c r="B126" s="22" t="s">
        <v>216</v>
      </c>
      <c r="C126" s="22">
        <v>12417.985</v>
      </c>
      <c r="D126" s="22">
        <v>14107.545</v>
      </c>
      <c r="E126" s="22">
        <v>0</v>
      </c>
      <c r="F126" s="22">
        <v>0</v>
      </c>
      <c r="G126" s="22">
        <v>0</v>
      </c>
      <c r="H126" s="22">
        <v>1</v>
      </c>
      <c r="I126" s="19">
        <v>0.377</v>
      </c>
      <c r="J126" s="19">
        <v>12.308</v>
      </c>
      <c r="K126" s="23">
        <v>3</v>
      </c>
      <c r="L126" s="23">
        <v>2</v>
      </c>
      <c r="M126" s="23">
        <v>0</v>
      </c>
      <c r="N126" s="23">
        <v>0</v>
      </c>
      <c r="O126" s="23">
        <v>0</v>
      </c>
      <c r="P126" s="23">
        <v>0.349</v>
      </c>
      <c r="Q126" s="23">
        <v>0</v>
      </c>
      <c r="R126" s="23">
        <v>1</v>
      </c>
      <c r="S126" s="24"/>
      <c r="T126" s="24"/>
      <c r="U126" s="24"/>
      <c r="V126" s="24"/>
      <c r="W126" s="24"/>
    </row>
    <row r="127" ht="16.5" spans="1:23">
      <c r="A127" s="22">
        <v>399002</v>
      </c>
      <c r="B127" s="22" t="s">
        <v>217</v>
      </c>
      <c r="C127" s="22">
        <v>16656.234</v>
      </c>
      <c r="D127" s="22">
        <v>18922.002</v>
      </c>
      <c r="E127" s="22">
        <v>0</v>
      </c>
      <c r="F127" s="22">
        <v>0</v>
      </c>
      <c r="G127" s="22">
        <v>0</v>
      </c>
      <c r="H127" s="22">
        <v>1</v>
      </c>
      <c r="I127" s="19">
        <v>0.517</v>
      </c>
      <c r="J127" s="19">
        <v>12.429</v>
      </c>
      <c r="K127" s="23">
        <v>4</v>
      </c>
      <c r="L127" s="23">
        <v>0</v>
      </c>
      <c r="M127" s="23">
        <v>0</v>
      </c>
      <c r="N127" s="23">
        <v>0</v>
      </c>
      <c r="O127" s="23">
        <v>0</v>
      </c>
      <c r="P127" s="23">
        <v>3.456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399008</v>
      </c>
      <c r="B128" s="22" t="s">
        <v>218</v>
      </c>
      <c r="C128" s="22">
        <v>1519.237</v>
      </c>
      <c r="D128" s="22">
        <v>1739.089</v>
      </c>
      <c r="E128" s="22">
        <v>0</v>
      </c>
      <c r="F128" s="22">
        <v>0</v>
      </c>
      <c r="G128" s="22">
        <v>0</v>
      </c>
      <c r="H128" s="22">
        <v>1</v>
      </c>
      <c r="I128" s="19">
        <v>0.427</v>
      </c>
      <c r="J128" s="19">
        <v>13.015</v>
      </c>
      <c r="K128" s="23">
        <v>4</v>
      </c>
      <c r="L128" s="23">
        <v>0</v>
      </c>
      <c r="M128" s="23">
        <v>0</v>
      </c>
      <c r="N128" s="23">
        <v>0</v>
      </c>
      <c r="O128" s="23">
        <v>0</v>
      </c>
      <c r="P128" s="23">
        <v>-3.506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399009</v>
      </c>
      <c r="B129" s="22" t="s">
        <v>219</v>
      </c>
      <c r="C129" s="22">
        <v>4704.95</v>
      </c>
      <c r="D129" s="22">
        <v>5631.387</v>
      </c>
      <c r="E129" s="22">
        <v>0</v>
      </c>
      <c r="F129" s="22">
        <v>0</v>
      </c>
      <c r="G129" s="22">
        <v>0</v>
      </c>
      <c r="H129" s="22">
        <v>1</v>
      </c>
      <c r="I129" s="19">
        <v>3.923</v>
      </c>
      <c r="J129" s="19">
        <v>19.729</v>
      </c>
      <c r="K129" s="23">
        <v>4</v>
      </c>
      <c r="L129" s="23">
        <v>0</v>
      </c>
      <c r="M129" s="23">
        <v>-1</v>
      </c>
      <c r="N129" s="23">
        <v>1</v>
      </c>
      <c r="O129" s="23">
        <v>0</v>
      </c>
      <c r="P129" s="23">
        <v>-4.852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399010</v>
      </c>
      <c r="B130" s="22" t="s">
        <v>220</v>
      </c>
      <c r="C130" s="22">
        <v>8148.097</v>
      </c>
      <c r="D130" s="22">
        <v>9342.768</v>
      </c>
      <c r="E130" s="22">
        <v>0</v>
      </c>
      <c r="F130" s="22">
        <v>0</v>
      </c>
      <c r="G130" s="22">
        <v>0</v>
      </c>
      <c r="H130" s="22">
        <v>1</v>
      </c>
      <c r="I130" s="19">
        <v>3.023</v>
      </c>
      <c r="J130" s="19">
        <v>15.424</v>
      </c>
      <c r="K130" s="23">
        <v>4</v>
      </c>
      <c r="L130" s="23">
        <v>1</v>
      </c>
      <c r="M130" s="23">
        <v>0</v>
      </c>
      <c r="N130" s="23">
        <v>1</v>
      </c>
      <c r="O130" s="23">
        <v>0</v>
      </c>
      <c r="P130" s="23">
        <v>8.972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399011</v>
      </c>
      <c r="B131" s="22" t="s">
        <v>221</v>
      </c>
      <c r="C131" s="22">
        <v>6033.919</v>
      </c>
      <c r="D131" s="22">
        <v>6851.685</v>
      </c>
      <c r="E131" s="22">
        <v>0</v>
      </c>
      <c r="F131" s="22">
        <v>0</v>
      </c>
      <c r="G131" s="22">
        <v>0</v>
      </c>
      <c r="H131" s="22">
        <v>1</v>
      </c>
      <c r="I131" s="19">
        <v>0.709</v>
      </c>
      <c r="J131" s="19">
        <v>12.56</v>
      </c>
      <c r="K131" s="23">
        <v>2</v>
      </c>
      <c r="L131" s="23">
        <v>0</v>
      </c>
      <c r="M131" s="23">
        <v>0</v>
      </c>
      <c r="N131" s="23">
        <v>0</v>
      </c>
      <c r="O131" s="23">
        <v>0</v>
      </c>
      <c r="P131" s="23">
        <v>0.549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399013</v>
      </c>
      <c r="B132" s="22" t="s">
        <v>222</v>
      </c>
      <c r="C132" s="22">
        <v>5158.507</v>
      </c>
      <c r="D132" s="22">
        <v>5760.133</v>
      </c>
      <c r="E132" s="22">
        <v>0</v>
      </c>
      <c r="F132" s="22">
        <v>0</v>
      </c>
      <c r="G132" s="22">
        <v>0</v>
      </c>
      <c r="H132" s="22">
        <v>1</v>
      </c>
      <c r="I132" s="19">
        <v>1.304</v>
      </c>
      <c r="J132" s="19">
        <v>11.613</v>
      </c>
      <c r="K132" s="23">
        <v>4</v>
      </c>
      <c r="L132" s="23">
        <v>0</v>
      </c>
      <c r="M132" s="23">
        <v>-1</v>
      </c>
      <c r="N132" s="23">
        <v>1</v>
      </c>
      <c r="O132" s="23">
        <v>0</v>
      </c>
      <c r="P132" s="23">
        <v>14.67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399015</v>
      </c>
      <c r="B133" s="22" t="s">
        <v>223</v>
      </c>
      <c r="C133" s="22">
        <v>2746.683</v>
      </c>
      <c r="D133" s="22">
        <v>3144.223</v>
      </c>
      <c r="E133" s="22">
        <v>0</v>
      </c>
      <c r="F133" s="22">
        <v>0</v>
      </c>
      <c r="G133" s="22">
        <v>0</v>
      </c>
      <c r="H133" s="22">
        <v>1</v>
      </c>
      <c r="I133" s="19">
        <v>1.619</v>
      </c>
      <c r="J133" s="19">
        <v>14.058</v>
      </c>
      <c r="K133" s="23">
        <v>4</v>
      </c>
      <c r="L133" s="23">
        <v>0</v>
      </c>
      <c r="M133" s="23">
        <v>-1</v>
      </c>
      <c r="N133" s="23">
        <v>1</v>
      </c>
      <c r="O133" s="23">
        <v>0</v>
      </c>
      <c r="P133" s="23">
        <v>5.815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399016</v>
      </c>
      <c r="B134" s="22" t="s">
        <v>224</v>
      </c>
      <c r="C134" s="22">
        <v>5175.642</v>
      </c>
      <c r="D134" s="22">
        <v>6178.781</v>
      </c>
      <c r="E134" s="22">
        <v>0</v>
      </c>
      <c r="F134" s="22">
        <v>0</v>
      </c>
      <c r="G134" s="22">
        <v>0</v>
      </c>
      <c r="H134" s="22">
        <v>1</v>
      </c>
      <c r="I134" s="19">
        <v>0.563</v>
      </c>
      <c r="J134" s="19">
        <v>16.706</v>
      </c>
      <c r="K134" s="23">
        <v>4</v>
      </c>
      <c r="L134" s="23">
        <v>0</v>
      </c>
      <c r="M134" s="23">
        <v>0</v>
      </c>
      <c r="N134" s="23">
        <v>0</v>
      </c>
      <c r="O134" s="23">
        <v>0</v>
      </c>
      <c r="P134" s="23">
        <v>5.75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399017</v>
      </c>
      <c r="B135" s="22" t="s">
        <v>225</v>
      </c>
      <c r="C135" s="22">
        <v>4434.302</v>
      </c>
      <c r="D135" s="22">
        <v>5222.157</v>
      </c>
      <c r="E135" s="22">
        <v>0</v>
      </c>
      <c r="F135" s="22">
        <v>0</v>
      </c>
      <c r="G135" s="22">
        <v>0</v>
      </c>
      <c r="H135" s="22">
        <v>1</v>
      </c>
      <c r="I135" s="19">
        <v>0.923</v>
      </c>
      <c r="J135" s="19">
        <v>15.871</v>
      </c>
      <c r="K135" s="23">
        <v>4</v>
      </c>
      <c r="L135" s="23">
        <v>0</v>
      </c>
      <c r="M135" s="23">
        <v>-1</v>
      </c>
      <c r="N135" s="23">
        <v>1</v>
      </c>
      <c r="O135" s="23">
        <v>0</v>
      </c>
      <c r="P135" s="23">
        <v>1.089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399018</v>
      </c>
      <c r="B136" s="22" t="s">
        <v>226</v>
      </c>
      <c r="C136" s="22">
        <v>5344.884</v>
      </c>
      <c r="D136" s="22">
        <v>6392.718</v>
      </c>
      <c r="E136" s="22">
        <v>0</v>
      </c>
      <c r="F136" s="22">
        <v>0</v>
      </c>
      <c r="G136" s="22">
        <v>0</v>
      </c>
      <c r="H136" s="22">
        <v>1</v>
      </c>
      <c r="I136" s="19">
        <v>1.887</v>
      </c>
      <c r="J136" s="19">
        <v>17.969</v>
      </c>
      <c r="K136" s="23">
        <v>4</v>
      </c>
      <c r="L136" s="23">
        <v>0</v>
      </c>
      <c r="M136" s="23">
        <v>0</v>
      </c>
      <c r="N136" s="23">
        <v>1</v>
      </c>
      <c r="O136" s="23">
        <v>0</v>
      </c>
      <c r="P136" s="23">
        <v>-0.176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399020</v>
      </c>
      <c r="B137" s="22" t="s">
        <v>227</v>
      </c>
      <c r="C137" s="22">
        <v>1634.479</v>
      </c>
      <c r="D137" s="22">
        <v>1908.906</v>
      </c>
      <c r="E137" s="22">
        <v>0</v>
      </c>
      <c r="F137" s="22">
        <v>0</v>
      </c>
      <c r="G137" s="22">
        <v>0</v>
      </c>
      <c r="H137" s="22">
        <v>1</v>
      </c>
      <c r="I137" s="19">
        <v>2.541</v>
      </c>
      <c r="J137" s="19">
        <v>16.552</v>
      </c>
      <c r="K137" s="23">
        <v>4</v>
      </c>
      <c r="L137" s="23">
        <v>0</v>
      </c>
      <c r="M137" s="23">
        <v>0</v>
      </c>
      <c r="N137" s="23">
        <v>0</v>
      </c>
      <c r="O137" s="23">
        <v>0</v>
      </c>
      <c r="P137" s="23">
        <v>-2.902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399100</v>
      </c>
      <c r="B138" s="22" t="s">
        <v>228</v>
      </c>
      <c r="C138" s="22">
        <v>11116.983</v>
      </c>
      <c r="D138" s="22">
        <v>12450.754</v>
      </c>
      <c r="E138" s="22">
        <v>0</v>
      </c>
      <c r="F138" s="22">
        <v>0</v>
      </c>
      <c r="G138" s="22">
        <v>0</v>
      </c>
      <c r="H138" s="22">
        <v>1</v>
      </c>
      <c r="I138" s="19">
        <v>1.788</v>
      </c>
      <c r="J138" s="19">
        <v>12.309</v>
      </c>
      <c r="K138" s="23">
        <v>4</v>
      </c>
      <c r="L138" s="23">
        <v>0</v>
      </c>
      <c r="M138" s="23">
        <v>-1</v>
      </c>
      <c r="N138" s="23">
        <v>1</v>
      </c>
      <c r="O138" s="23">
        <v>0</v>
      </c>
      <c r="P138" s="23">
        <v>4.289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399101</v>
      </c>
      <c r="B139" s="22" t="s">
        <v>229</v>
      </c>
      <c r="C139" s="22">
        <v>13446.492</v>
      </c>
      <c r="D139" s="22">
        <v>15168.091</v>
      </c>
      <c r="E139" s="22">
        <v>0</v>
      </c>
      <c r="F139" s="22">
        <v>0</v>
      </c>
      <c r="G139" s="22">
        <v>0</v>
      </c>
      <c r="H139" s="22">
        <v>1</v>
      </c>
      <c r="I139" s="19">
        <v>2.145</v>
      </c>
      <c r="J139" s="19">
        <v>13.252</v>
      </c>
      <c r="K139" s="23">
        <v>4</v>
      </c>
      <c r="L139" s="23">
        <v>2</v>
      </c>
      <c r="M139" s="23">
        <v>0</v>
      </c>
      <c r="N139" s="23">
        <v>1</v>
      </c>
      <c r="O139" s="23">
        <v>0</v>
      </c>
      <c r="P139" s="23">
        <v>-1.981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399102</v>
      </c>
      <c r="B140" s="22" t="s">
        <v>230</v>
      </c>
      <c r="C140" s="22">
        <v>3604.462</v>
      </c>
      <c r="D140" s="22">
        <v>4127.738</v>
      </c>
      <c r="E140" s="22">
        <v>0</v>
      </c>
      <c r="F140" s="22">
        <v>0</v>
      </c>
      <c r="G140" s="22">
        <v>0</v>
      </c>
      <c r="H140" s="22">
        <v>1</v>
      </c>
      <c r="I140" s="19">
        <v>0.248</v>
      </c>
      <c r="J140" s="19">
        <v>12.893</v>
      </c>
      <c r="K140" s="23">
        <v>4</v>
      </c>
      <c r="L140" s="23">
        <v>0</v>
      </c>
      <c r="M140" s="23">
        <v>-1</v>
      </c>
      <c r="N140" s="23">
        <v>1</v>
      </c>
      <c r="O140" s="23">
        <v>0</v>
      </c>
      <c r="P140" s="23">
        <v>3.663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399106</v>
      </c>
      <c r="B141" s="22" t="s">
        <v>231</v>
      </c>
      <c r="C141" s="22">
        <v>2360.969</v>
      </c>
      <c r="D141" s="22">
        <v>2642.708</v>
      </c>
      <c r="E141" s="22">
        <v>0</v>
      </c>
      <c r="F141" s="22">
        <v>0</v>
      </c>
      <c r="G141" s="22">
        <v>0</v>
      </c>
      <c r="H141" s="22">
        <v>1</v>
      </c>
      <c r="I141" s="19">
        <v>1.946</v>
      </c>
      <c r="J141" s="19">
        <v>12.4</v>
      </c>
      <c r="K141" s="23">
        <v>4</v>
      </c>
      <c r="L141" s="23">
        <v>0</v>
      </c>
      <c r="M141" s="23">
        <v>-1</v>
      </c>
      <c r="N141" s="23">
        <v>1</v>
      </c>
      <c r="O141" s="23">
        <v>0</v>
      </c>
      <c r="P141" s="23">
        <v>2.824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399107</v>
      </c>
      <c r="B142" s="22" t="s">
        <v>232</v>
      </c>
      <c r="C142" s="22">
        <v>2470.028</v>
      </c>
      <c r="D142" s="22">
        <v>2765.089</v>
      </c>
      <c r="E142" s="22">
        <v>0</v>
      </c>
      <c r="F142" s="22">
        <v>0</v>
      </c>
      <c r="G142" s="22">
        <v>0</v>
      </c>
      <c r="H142" s="22">
        <v>1</v>
      </c>
      <c r="I142" s="19">
        <v>1.952</v>
      </c>
      <c r="J142" s="19">
        <v>12.415</v>
      </c>
      <c r="K142" s="23">
        <v>3</v>
      </c>
      <c r="L142" s="23">
        <v>1</v>
      </c>
      <c r="M142" s="23">
        <v>0</v>
      </c>
      <c r="N142" s="23">
        <v>0</v>
      </c>
      <c r="O142" s="23">
        <v>0</v>
      </c>
      <c r="P142" s="23">
        <v>2.85</v>
      </c>
      <c r="Q142" s="23">
        <v>0</v>
      </c>
      <c r="R142" s="23">
        <v>1</v>
      </c>
      <c r="S142" s="24"/>
      <c r="T142" s="24"/>
      <c r="U142" s="24"/>
      <c r="V142" s="24"/>
      <c r="W142" s="24"/>
    </row>
    <row r="143" ht="16.5" spans="1:23">
      <c r="A143" s="22">
        <v>399232</v>
      </c>
      <c r="B143" s="22" t="s">
        <v>233</v>
      </c>
      <c r="C143" s="22">
        <v>3436.737</v>
      </c>
      <c r="D143" s="22">
        <v>4649.915</v>
      </c>
      <c r="E143" s="22">
        <v>0</v>
      </c>
      <c r="F143" s="22">
        <v>0</v>
      </c>
      <c r="G143" s="22">
        <v>0</v>
      </c>
      <c r="H143" s="22">
        <v>1</v>
      </c>
      <c r="I143" s="19">
        <v>8.595</v>
      </c>
      <c r="J143" s="19">
        <v>32.443</v>
      </c>
      <c r="K143" s="23">
        <v>3</v>
      </c>
      <c r="L143" s="23">
        <v>1</v>
      </c>
      <c r="M143" s="23">
        <v>0</v>
      </c>
      <c r="N143" s="23">
        <v>0</v>
      </c>
      <c r="O143" s="23">
        <v>0</v>
      </c>
      <c r="P143" s="23">
        <v>8.066</v>
      </c>
      <c r="Q143" s="23">
        <v>0</v>
      </c>
      <c r="R143" s="23">
        <v>1</v>
      </c>
      <c r="S143" s="24"/>
      <c r="T143" s="24"/>
      <c r="U143" s="24"/>
      <c r="V143" s="24"/>
      <c r="W143" s="24"/>
    </row>
    <row r="144" ht="16.5" spans="1:23">
      <c r="A144" s="22">
        <v>399233</v>
      </c>
      <c r="B144" s="22" t="s">
        <v>234</v>
      </c>
      <c r="C144" s="22">
        <v>3170.441</v>
      </c>
      <c r="D144" s="22">
        <v>3619.997</v>
      </c>
      <c r="E144" s="22">
        <v>0</v>
      </c>
      <c r="F144" s="22">
        <v>0</v>
      </c>
      <c r="G144" s="22">
        <v>0</v>
      </c>
      <c r="H144" s="22">
        <v>1</v>
      </c>
      <c r="I144" s="19">
        <v>1.915</v>
      </c>
      <c r="J144" s="19">
        <v>14.096</v>
      </c>
      <c r="K144" s="23">
        <v>2</v>
      </c>
      <c r="L144" s="23">
        <v>0</v>
      </c>
      <c r="M144" s="23">
        <v>0</v>
      </c>
      <c r="N144" s="23">
        <v>1</v>
      </c>
      <c r="O144" s="23">
        <v>0</v>
      </c>
      <c r="P144" s="23">
        <v>8.341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399235</v>
      </c>
      <c r="B145" s="22" t="s">
        <v>235</v>
      </c>
      <c r="C145" s="22">
        <v>1018.003</v>
      </c>
      <c r="D145" s="22">
        <v>1139.274</v>
      </c>
      <c r="E145" s="22">
        <v>0</v>
      </c>
      <c r="F145" s="22">
        <v>0</v>
      </c>
      <c r="G145" s="22">
        <v>0</v>
      </c>
      <c r="H145" s="22">
        <v>1</v>
      </c>
      <c r="I145" s="19">
        <v>0.6</v>
      </c>
      <c r="J145" s="19">
        <v>11.181</v>
      </c>
      <c r="K145" s="23">
        <v>3</v>
      </c>
      <c r="L145" s="23">
        <v>1</v>
      </c>
      <c r="M145" s="23">
        <v>0</v>
      </c>
      <c r="N145" s="23">
        <v>0</v>
      </c>
      <c r="O145" s="23">
        <v>0</v>
      </c>
      <c r="P145" s="23">
        <v>5.218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399242</v>
      </c>
      <c r="B146" s="22" t="s">
        <v>236</v>
      </c>
      <c r="C146" s="22">
        <v>1294.821</v>
      </c>
      <c r="D146" s="22">
        <v>1630.29</v>
      </c>
      <c r="E146" s="22">
        <v>0</v>
      </c>
      <c r="F146" s="22">
        <v>0</v>
      </c>
      <c r="G146" s="22">
        <v>0</v>
      </c>
      <c r="H146" s="22">
        <v>1</v>
      </c>
      <c r="I146" s="19">
        <v>3.362</v>
      </c>
      <c r="J146" s="19">
        <v>23.247</v>
      </c>
      <c r="K146" s="23">
        <v>4</v>
      </c>
      <c r="L146" s="23">
        <v>0</v>
      </c>
      <c r="M146" s="23">
        <v>-1</v>
      </c>
      <c r="N146" s="23">
        <v>1</v>
      </c>
      <c r="O146" s="23">
        <v>0</v>
      </c>
      <c r="P146" s="23">
        <v>6.579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399248</v>
      </c>
      <c r="B147" s="22" t="s">
        <v>237</v>
      </c>
      <c r="C147" s="22">
        <v>874.264</v>
      </c>
      <c r="D147" s="22">
        <v>1052.447</v>
      </c>
      <c r="E147" s="22">
        <v>0</v>
      </c>
      <c r="F147" s="22">
        <v>0</v>
      </c>
      <c r="G147" s="22">
        <v>0</v>
      </c>
      <c r="H147" s="22">
        <v>1</v>
      </c>
      <c r="I147" s="19">
        <v>14.174</v>
      </c>
      <c r="J147" s="19">
        <v>28.705</v>
      </c>
      <c r="K147" s="23">
        <v>4</v>
      </c>
      <c r="L147" s="23">
        <v>0</v>
      </c>
      <c r="M147" s="23">
        <v>0</v>
      </c>
      <c r="N147" s="23">
        <v>1</v>
      </c>
      <c r="O147" s="23">
        <v>0</v>
      </c>
      <c r="P147" s="23">
        <v>7.079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399263</v>
      </c>
      <c r="B148" s="22" t="s">
        <v>238</v>
      </c>
      <c r="C148" s="22">
        <v>2794.198</v>
      </c>
      <c r="D148" s="22">
        <v>3543.787</v>
      </c>
      <c r="E148" s="22">
        <v>0</v>
      </c>
      <c r="F148" s="22">
        <v>0</v>
      </c>
      <c r="G148" s="22">
        <v>0</v>
      </c>
      <c r="H148" s="22">
        <v>1</v>
      </c>
      <c r="I148" s="19">
        <v>1.655</v>
      </c>
      <c r="J148" s="19">
        <v>22.457</v>
      </c>
      <c r="K148" s="23">
        <v>3</v>
      </c>
      <c r="L148" s="23">
        <v>1</v>
      </c>
      <c r="M148" s="23">
        <v>0</v>
      </c>
      <c r="N148" s="23">
        <v>0</v>
      </c>
      <c r="O148" s="23">
        <v>0</v>
      </c>
      <c r="P148" s="23">
        <v>3.23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399267</v>
      </c>
      <c r="B149" s="22" t="s">
        <v>239</v>
      </c>
      <c r="C149" s="22">
        <v>1973.052</v>
      </c>
      <c r="D149" s="22">
        <v>2412.771</v>
      </c>
      <c r="E149" s="22">
        <v>0</v>
      </c>
      <c r="F149" s="22">
        <v>0</v>
      </c>
      <c r="G149" s="22">
        <v>0</v>
      </c>
      <c r="H149" s="22">
        <v>1</v>
      </c>
      <c r="I149" s="19">
        <v>5.633</v>
      </c>
      <c r="J149" s="19">
        <v>22.831</v>
      </c>
      <c r="K149" s="23">
        <v>3</v>
      </c>
      <c r="L149" s="23">
        <v>1</v>
      </c>
      <c r="M149" s="23">
        <v>0</v>
      </c>
      <c r="N149" s="23">
        <v>0</v>
      </c>
      <c r="O149" s="23">
        <v>0</v>
      </c>
      <c r="P149" s="23">
        <v>3.118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399268</v>
      </c>
      <c r="B150" s="22" t="s">
        <v>240</v>
      </c>
      <c r="C150" s="22">
        <v>1847.696</v>
      </c>
      <c r="D150" s="22">
        <v>2236.358</v>
      </c>
      <c r="E150" s="22">
        <v>0</v>
      </c>
      <c r="F150" s="22">
        <v>0</v>
      </c>
      <c r="G150" s="22">
        <v>0</v>
      </c>
      <c r="H150" s="22">
        <v>1</v>
      </c>
      <c r="I150" s="19">
        <v>5.625</v>
      </c>
      <c r="J150" s="19">
        <v>22.026</v>
      </c>
      <c r="K150" s="23">
        <v>3</v>
      </c>
      <c r="L150" s="23">
        <v>1</v>
      </c>
      <c r="M150" s="23">
        <v>0</v>
      </c>
      <c r="N150" s="23">
        <v>0</v>
      </c>
      <c r="O150" s="23">
        <v>0</v>
      </c>
      <c r="P150" s="23">
        <v>6.223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399278</v>
      </c>
      <c r="B151" s="22" t="s">
        <v>241</v>
      </c>
      <c r="C151" s="22">
        <v>1949</v>
      </c>
      <c r="D151" s="22">
        <v>2230.21</v>
      </c>
      <c r="E151" s="22">
        <v>0</v>
      </c>
      <c r="F151" s="22">
        <v>0</v>
      </c>
      <c r="G151" s="22">
        <v>0</v>
      </c>
      <c r="H151" s="22">
        <v>1</v>
      </c>
      <c r="I151" s="19">
        <v>0.383</v>
      </c>
      <c r="J151" s="19">
        <v>12.944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3.919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399289</v>
      </c>
      <c r="B152" s="22" t="s">
        <v>242</v>
      </c>
      <c r="C152" s="22">
        <v>120.222</v>
      </c>
      <c r="D152" s="22">
        <v>121.132</v>
      </c>
      <c r="E152" s="22">
        <v>0</v>
      </c>
      <c r="F152" s="22">
        <v>0</v>
      </c>
      <c r="G152" s="22">
        <v>0</v>
      </c>
      <c r="H152" s="22">
        <v>1</v>
      </c>
      <c r="I152" s="19">
        <v>0.121</v>
      </c>
      <c r="J152" s="19">
        <v>0.872</v>
      </c>
      <c r="K152" s="23">
        <v>3</v>
      </c>
      <c r="L152" s="23">
        <v>1</v>
      </c>
      <c r="M152" s="23">
        <v>0</v>
      </c>
      <c r="N152" s="23">
        <v>0</v>
      </c>
      <c r="O152" s="23">
        <v>0</v>
      </c>
      <c r="P152" s="23">
        <v>8.491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399290</v>
      </c>
      <c r="B153" s="22" t="s">
        <v>243</v>
      </c>
      <c r="C153" s="22">
        <v>183.745</v>
      </c>
      <c r="D153" s="22">
        <v>199.345</v>
      </c>
      <c r="E153" s="22">
        <v>0</v>
      </c>
      <c r="F153" s="22">
        <v>0</v>
      </c>
      <c r="G153" s="22">
        <v>0</v>
      </c>
      <c r="H153" s="22">
        <v>1</v>
      </c>
      <c r="I153" s="19">
        <v>2.19</v>
      </c>
      <c r="J153" s="19">
        <v>9.844</v>
      </c>
      <c r="K153" s="23">
        <v>4</v>
      </c>
      <c r="L153" s="23">
        <v>0</v>
      </c>
      <c r="M153" s="23">
        <v>0</v>
      </c>
      <c r="N153" s="23">
        <v>0</v>
      </c>
      <c r="O153" s="23">
        <v>0</v>
      </c>
      <c r="P153" s="23">
        <v>1.89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399291</v>
      </c>
      <c r="B154" s="22" t="s">
        <v>244</v>
      </c>
      <c r="C154" s="22">
        <v>4132.935</v>
      </c>
      <c r="D154" s="22">
        <v>4872.264</v>
      </c>
      <c r="E154" s="22">
        <v>0</v>
      </c>
      <c r="F154" s="22">
        <v>0</v>
      </c>
      <c r="G154" s="22">
        <v>0</v>
      </c>
      <c r="H154" s="22">
        <v>1</v>
      </c>
      <c r="I154" s="19">
        <v>1.387</v>
      </c>
      <c r="J154" s="19">
        <v>16.351</v>
      </c>
      <c r="K154" s="23">
        <v>3</v>
      </c>
      <c r="L154" s="23">
        <v>2</v>
      </c>
      <c r="M154" s="23">
        <v>0</v>
      </c>
      <c r="N154" s="23">
        <v>0</v>
      </c>
      <c r="O154" s="23">
        <v>0</v>
      </c>
      <c r="P154" s="23">
        <v>3.727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399292</v>
      </c>
      <c r="B155" s="22" t="s">
        <v>245</v>
      </c>
      <c r="C155" s="22">
        <v>1366.537</v>
      </c>
      <c r="D155" s="22">
        <v>1563.642</v>
      </c>
      <c r="E155" s="22">
        <v>0</v>
      </c>
      <c r="F155" s="22">
        <v>0</v>
      </c>
      <c r="G155" s="22">
        <v>0</v>
      </c>
      <c r="H155" s="22">
        <v>1</v>
      </c>
      <c r="I155" s="19">
        <v>1.777</v>
      </c>
      <c r="J155" s="19">
        <v>14.158</v>
      </c>
      <c r="K155" s="23">
        <v>3</v>
      </c>
      <c r="L155" s="23">
        <v>1</v>
      </c>
      <c r="M155" s="23">
        <v>0</v>
      </c>
      <c r="N155" s="23">
        <v>0</v>
      </c>
      <c r="O155" s="23">
        <v>0</v>
      </c>
      <c r="P155" s="23">
        <v>1.862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399297</v>
      </c>
      <c r="B156" s="22" t="s">
        <v>246</v>
      </c>
      <c r="C156" s="22">
        <v>5773.997</v>
      </c>
      <c r="D156" s="22">
        <v>6440.441</v>
      </c>
      <c r="E156" s="22">
        <v>0</v>
      </c>
      <c r="F156" s="22">
        <v>0</v>
      </c>
      <c r="G156" s="22">
        <v>0</v>
      </c>
      <c r="H156" s="22">
        <v>1</v>
      </c>
      <c r="I156" s="19">
        <v>1.591</v>
      </c>
      <c r="J156" s="19">
        <v>11.774</v>
      </c>
      <c r="K156" s="23">
        <v>3</v>
      </c>
      <c r="L156" s="23">
        <v>1</v>
      </c>
      <c r="M156" s="23">
        <v>0</v>
      </c>
      <c r="N156" s="23">
        <v>0</v>
      </c>
      <c r="O156" s="23">
        <v>0</v>
      </c>
      <c r="P156" s="23">
        <v>3.106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399298</v>
      </c>
      <c r="B157" s="22" t="s">
        <v>247</v>
      </c>
      <c r="C157" s="22">
        <v>213.05</v>
      </c>
      <c r="D157" s="22">
        <v>214.136</v>
      </c>
      <c r="E157" s="22">
        <v>0</v>
      </c>
      <c r="F157" s="22">
        <v>0</v>
      </c>
      <c r="G157" s="22">
        <v>0</v>
      </c>
      <c r="H157" s="22">
        <v>1</v>
      </c>
      <c r="I157" s="19">
        <v>0.31</v>
      </c>
      <c r="J157" s="19">
        <v>0.816</v>
      </c>
      <c r="K157" s="23">
        <v>3</v>
      </c>
      <c r="L157" s="23">
        <v>1</v>
      </c>
      <c r="M157" s="23">
        <v>0</v>
      </c>
      <c r="N157" s="23">
        <v>0</v>
      </c>
      <c r="O157" s="23">
        <v>0</v>
      </c>
      <c r="P157" s="23">
        <v>2.602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399299</v>
      </c>
      <c r="B158" s="22" t="s">
        <v>248</v>
      </c>
      <c r="C158" s="22">
        <v>245.075</v>
      </c>
      <c r="D158" s="22">
        <v>246.59</v>
      </c>
      <c r="E158" s="22">
        <v>0</v>
      </c>
      <c r="F158" s="22">
        <v>0</v>
      </c>
      <c r="G158" s="22">
        <v>0</v>
      </c>
      <c r="H158" s="22">
        <v>1</v>
      </c>
      <c r="I158" s="19">
        <v>0.327</v>
      </c>
      <c r="J158" s="19">
        <v>0.939</v>
      </c>
      <c r="K158" s="23">
        <v>4</v>
      </c>
      <c r="L158" s="23">
        <v>2</v>
      </c>
      <c r="M158" s="23">
        <v>0</v>
      </c>
      <c r="N158" s="23">
        <v>0</v>
      </c>
      <c r="O158" s="23">
        <v>0</v>
      </c>
      <c r="P158" s="23">
        <v>-1.731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399301</v>
      </c>
      <c r="B159" s="22" t="s">
        <v>249</v>
      </c>
      <c r="C159" s="22">
        <v>216.894</v>
      </c>
      <c r="D159" s="22">
        <v>217.999</v>
      </c>
      <c r="E159" s="22">
        <v>0</v>
      </c>
      <c r="F159" s="22">
        <v>0</v>
      </c>
      <c r="G159" s="22">
        <v>0</v>
      </c>
      <c r="H159" s="22">
        <v>1</v>
      </c>
      <c r="I159" s="19">
        <v>0.31</v>
      </c>
      <c r="J159" s="19">
        <v>0.816</v>
      </c>
      <c r="K159" s="23">
        <v>4</v>
      </c>
      <c r="L159" s="23">
        <v>1</v>
      </c>
      <c r="M159" s="23">
        <v>0</v>
      </c>
      <c r="N159" s="23">
        <v>0</v>
      </c>
      <c r="O159" s="23">
        <v>0</v>
      </c>
      <c r="P159" s="23">
        <v>0.614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399302</v>
      </c>
      <c r="B160" s="22" t="s">
        <v>250</v>
      </c>
      <c r="C160" s="22">
        <v>220.151</v>
      </c>
      <c r="D160" s="22">
        <v>221.084</v>
      </c>
      <c r="E160" s="22">
        <v>0</v>
      </c>
      <c r="F160" s="22">
        <v>0</v>
      </c>
      <c r="G160" s="22">
        <v>0</v>
      </c>
      <c r="H160" s="22">
        <v>1</v>
      </c>
      <c r="I160" s="19">
        <v>0.123</v>
      </c>
      <c r="J160" s="19">
        <v>0.544</v>
      </c>
      <c r="K160" s="23">
        <v>4</v>
      </c>
      <c r="L160" s="23">
        <v>1</v>
      </c>
      <c r="M160" s="23">
        <v>0</v>
      </c>
      <c r="N160" s="23">
        <v>0</v>
      </c>
      <c r="O160" s="23">
        <v>0</v>
      </c>
      <c r="P160" s="23">
        <v>2.452</v>
      </c>
      <c r="Q160" s="23">
        <v>0</v>
      </c>
      <c r="R160" s="23">
        <v>1</v>
      </c>
      <c r="S160" s="24"/>
      <c r="T160" s="24"/>
      <c r="U160" s="24"/>
      <c r="V160" s="24"/>
      <c r="W160" s="24"/>
    </row>
    <row r="161" ht="16.5" spans="1:23">
      <c r="A161" s="22">
        <v>399303</v>
      </c>
      <c r="B161" s="22" t="s">
        <v>251</v>
      </c>
      <c r="C161" s="22">
        <v>9161.238</v>
      </c>
      <c r="D161" s="22">
        <v>10514.272</v>
      </c>
      <c r="E161" s="22">
        <v>0</v>
      </c>
      <c r="F161" s="22">
        <v>0</v>
      </c>
      <c r="G161" s="22">
        <v>0</v>
      </c>
      <c r="H161" s="22">
        <v>1</v>
      </c>
      <c r="I161" s="19">
        <v>3.388</v>
      </c>
      <c r="J161" s="19">
        <v>15.82</v>
      </c>
      <c r="K161" s="23">
        <v>3</v>
      </c>
      <c r="L161" s="23">
        <v>1</v>
      </c>
      <c r="M161" s="23">
        <v>0</v>
      </c>
      <c r="N161" s="23">
        <v>0</v>
      </c>
      <c r="O161" s="23">
        <v>0</v>
      </c>
      <c r="P161" s="23">
        <v>2.737</v>
      </c>
      <c r="Q161" s="23">
        <v>0</v>
      </c>
      <c r="R161" s="23">
        <v>1</v>
      </c>
      <c r="S161" s="24"/>
      <c r="T161" s="24"/>
      <c r="U161" s="24"/>
      <c r="V161" s="24"/>
      <c r="W161" s="24"/>
    </row>
    <row r="162" ht="16.5" spans="1:23">
      <c r="A162" s="22">
        <v>399307</v>
      </c>
      <c r="B162" s="22" t="s">
        <v>252</v>
      </c>
      <c r="C162" s="22">
        <v>342.586</v>
      </c>
      <c r="D162" s="22">
        <v>373.382</v>
      </c>
      <c r="E162" s="22">
        <v>0</v>
      </c>
      <c r="F162" s="22">
        <v>0</v>
      </c>
      <c r="G162" s="22">
        <v>0</v>
      </c>
      <c r="H162" s="22">
        <v>1</v>
      </c>
      <c r="I162" s="19">
        <v>3.657</v>
      </c>
      <c r="J162" s="19">
        <v>11.603</v>
      </c>
      <c r="K162" s="23">
        <v>3</v>
      </c>
      <c r="L162" s="23">
        <v>1</v>
      </c>
      <c r="M162" s="23">
        <v>0</v>
      </c>
      <c r="N162" s="23">
        <v>0</v>
      </c>
      <c r="O162" s="23">
        <v>0</v>
      </c>
      <c r="P162" s="23">
        <v>2.455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399311</v>
      </c>
      <c r="B163" s="22" t="s">
        <v>253</v>
      </c>
      <c r="C163" s="22">
        <v>4664.794</v>
      </c>
      <c r="D163" s="22">
        <v>5151.965</v>
      </c>
      <c r="E163" s="22">
        <v>0</v>
      </c>
      <c r="F163" s="22">
        <v>0</v>
      </c>
      <c r="G163" s="22">
        <v>0</v>
      </c>
      <c r="H163" s="22">
        <v>1</v>
      </c>
      <c r="I163" s="19">
        <v>0.68</v>
      </c>
      <c r="J163" s="19">
        <v>10.072</v>
      </c>
      <c r="K163" s="23">
        <v>4</v>
      </c>
      <c r="L163" s="23">
        <v>1</v>
      </c>
      <c r="M163" s="23">
        <v>0</v>
      </c>
      <c r="N163" s="23">
        <v>0</v>
      </c>
      <c r="O163" s="23">
        <v>0</v>
      </c>
      <c r="P163" s="23">
        <v>1.29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399315</v>
      </c>
      <c r="B164" s="22" t="s">
        <v>254</v>
      </c>
      <c r="C164" s="22">
        <v>4342.269</v>
      </c>
      <c r="D164" s="22">
        <v>5042.679</v>
      </c>
      <c r="E164" s="22">
        <v>0</v>
      </c>
      <c r="F164" s="22">
        <v>0</v>
      </c>
      <c r="G164" s="22">
        <v>0</v>
      </c>
      <c r="H164" s="22">
        <v>1</v>
      </c>
      <c r="I164" s="19">
        <v>3.184</v>
      </c>
      <c r="J164" s="19">
        <v>16.632</v>
      </c>
      <c r="K164" s="23">
        <v>4</v>
      </c>
      <c r="L164" s="23">
        <v>0</v>
      </c>
      <c r="M164" s="23">
        <v>0</v>
      </c>
      <c r="N164" s="23">
        <v>0</v>
      </c>
      <c r="O164" s="23">
        <v>0</v>
      </c>
      <c r="P164" s="23">
        <v>2.876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399316</v>
      </c>
      <c r="B165" s="22" t="s">
        <v>255</v>
      </c>
      <c r="C165" s="22">
        <v>5526.46</v>
      </c>
      <c r="D165" s="22">
        <v>6407.753</v>
      </c>
      <c r="E165" s="22">
        <v>0</v>
      </c>
      <c r="F165" s="22">
        <v>0</v>
      </c>
      <c r="G165" s="22">
        <v>0</v>
      </c>
      <c r="H165" s="22">
        <v>1</v>
      </c>
      <c r="I165" s="19">
        <v>3.551</v>
      </c>
      <c r="J165" s="19">
        <v>16.816</v>
      </c>
      <c r="K165" s="23">
        <v>4</v>
      </c>
      <c r="L165" s="23">
        <v>0</v>
      </c>
      <c r="M165" s="23">
        <v>0</v>
      </c>
      <c r="N165" s="23">
        <v>0</v>
      </c>
      <c r="O165" s="23">
        <v>0</v>
      </c>
      <c r="P165" s="23">
        <v>-6.324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399317</v>
      </c>
      <c r="B166" s="22" t="s">
        <v>256</v>
      </c>
      <c r="C166" s="22">
        <v>6411.46</v>
      </c>
      <c r="D166" s="22">
        <v>7117.702</v>
      </c>
      <c r="E166" s="22">
        <v>0</v>
      </c>
      <c r="F166" s="22">
        <v>0</v>
      </c>
      <c r="G166" s="22">
        <v>0</v>
      </c>
      <c r="H166" s="22">
        <v>1</v>
      </c>
      <c r="I166" s="19">
        <v>2.078</v>
      </c>
      <c r="J166" s="19">
        <v>11.795</v>
      </c>
      <c r="K166" s="23">
        <v>4</v>
      </c>
      <c r="L166" s="23">
        <v>0</v>
      </c>
      <c r="M166" s="23">
        <v>-1</v>
      </c>
      <c r="N166" s="23">
        <v>1</v>
      </c>
      <c r="O166" s="23">
        <v>0</v>
      </c>
      <c r="P166" s="23">
        <v>12.862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399319</v>
      </c>
      <c r="B167" s="22" t="s">
        <v>257</v>
      </c>
      <c r="C167" s="22">
        <v>2886.015</v>
      </c>
      <c r="D167" s="22">
        <v>3598.44</v>
      </c>
      <c r="E167" s="22">
        <v>0</v>
      </c>
      <c r="F167" s="22">
        <v>0</v>
      </c>
      <c r="G167" s="22">
        <v>0</v>
      </c>
      <c r="H167" s="22">
        <v>1</v>
      </c>
      <c r="I167" s="19">
        <v>5.452</v>
      </c>
      <c r="J167" s="19">
        <v>24.171</v>
      </c>
      <c r="K167" s="23">
        <v>4</v>
      </c>
      <c r="L167" s="23">
        <v>0</v>
      </c>
      <c r="M167" s="23">
        <v>0</v>
      </c>
      <c r="N167" s="23">
        <v>0</v>
      </c>
      <c r="O167" s="23">
        <v>0</v>
      </c>
      <c r="P167" s="23">
        <v>-43.472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399324</v>
      </c>
      <c r="B168" s="22" t="s">
        <v>258</v>
      </c>
      <c r="C168" s="22">
        <v>8892.043</v>
      </c>
      <c r="D168" s="22">
        <v>9513.547</v>
      </c>
      <c r="E168" s="22">
        <v>0</v>
      </c>
      <c r="F168" s="22">
        <v>0</v>
      </c>
      <c r="G168" s="22">
        <v>0</v>
      </c>
      <c r="H168" s="22">
        <v>1</v>
      </c>
      <c r="I168" s="19">
        <v>1.6</v>
      </c>
      <c r="J168" s="19">
        <v>8.028</v>
      </c>
      <c r="K168" s="23">
        <v>1</v>
      </c>
      <c r="L168" s="23">
        <v>0</v>
      </c>
      <c r="M168" s="23">
        <v>0</v>
      </c>
      <c r="N168" s="23">
        <v>0</v>
      </c>
      <c r="O168" s="23">
        <v>0</v>
      </c>
      <c r="P168" s="23">
        <v>20.055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399326</v>
      </c>
      <c r="B169" s="22" t="s">
        <v>259</v>
      </c>
      <c r="C169" s="22">
        <v>5386.236</v>
      </c>
      <c r="D169" s="22">
        <v>6546.326</v>
      </c>
      <c r="E169" s="22">
        <v>0</v>
      </c>
      <c r="F169" s="22">
        <v>0</v>
      </c>
      <c r="G169" s="22">
        <v>0</v>
      </c>
      <c r="H169" s="22">
        <v>1</v>
      </c>
      <c r="I169" s="19">
        <v>0.061</v>
      </c>
      <c r="J169" s="19">
        <v>17.771</v>
      </c>
      <c r="K169" s="23">
        <v>4</v>
      </c>
      <c r="L169" s="23">
        <v>0</v>
      </c>
      <c r="M169" s="23">
        <v>0</v>
      </c>
      <c r="N169" s="23">
        <v>0</v>
      </c>
      <c r="O169" s="23">
        <v>0</v>
      </c>
      <c r="P169" s="23">
        <v>-12.929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399348</v>
      </c>
      <c r="B170" s="22" t="s">
        <v>260</v>
      </c>
      <c r="C170" s="22">
        <v>6217.396</v>
      </c>
      <c r="D170" s="22">
        <v>6748.139</v>
      </c>
      <c r="E170" s="22">
        <v>0</v>
      </c>
      <c r="F170" s="22">
        <v>0</v>
      </c>
      <c r="G170" s="22">
        <v>0</v>
      </c>
      <c r="H170" s="22">
        <v>1</v>
      </c>
      <c r="I170" s="19">
        <v>1.861</v>
      </c>
      <c r="J170" s="19">
        <v>9.58</v>
      </c>
      <c r="K170" s="23">
        <v>4</v>
      </c>
      <c r="L170" s="23">
        <v>2</v>
      </c>
      <c r="M170" s="23">
        <v>-1</v>
      </c>
      <c r="N170" s="23">
        <v>1</v>
      </c>
      <c r="O170" s="23">
        <v>0</v>
      </c>
      <c r="P170" s="23">
        <v>19.34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399366</v>
      </c>
      <c r="B171" s="22" t="s">
        <v>261</v>
      </c>
      <c r="C171" s="22">
        <v>2278.195</v>
      </c>
      <c r="D171" s="22">
        <v>2962.26</v>
      </c>
      <c r="E171" s="22">
        <v>0</v>
      </c>
      <c r="F171" s="22">
        <v>0</v>
      </c>
      <c r="G171" s="22">
        <v>0</v>
      </c>
      <c r="H171" s="22">
        <v>1</v>
      </c>
      <c r="I171" s="19">
        <v>3.304</v>
      </c>
      <c r="J171" s="19">
        <v>25.633</v>
      </c>
      <c r="K171" s="23">
        <v>4</v>
      </c>
      <c r="L171" s="23">
        <v>1</v>
      </c>
      <c r="M171" s="23">
        <v>0</v>
      </c>
      <c r="N171" s="23">
        <v>0</v>
      </c>
      <c r="O171" s="23">
        <v>0</v>
      </c>
      <c r="P171" s="23">
        <v>5.051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399370</v>
      </c>
      <c r="B172" s="22" t="s">
        <v>262</v>
      </c>
      <c r="C172" s="22">
        <v>4663.044</v>
      </c>
      <c r="D172" s="22">
        <v>5299.75</v>
      </c>
      <c r="E172" s="22">
        <v>0</v>
      </c>
      <c r="F172" s="22">
        <v>0</v>
      </c>
      <c r="G172" s="22">
        <v>0</v>
      </c>
      <c r="H172" s="22">
        <v>1</v>
      </c>
      <c r="I172" s="19">
        <v>0.614</v>
      </c>
      <c r="J172" s="19">
        <v>12.554</v>
      </c>
      <c r="K172" s="23">
        <v>1</v>
      </c>
      <c r="L172" s="23">
        <v>0</v>
      </c>
      <c r="M172" s="23">
        <v>0</v>
      </c>
      <c r="N172" s="23">
        <v>0</v>
      </c>
      <c r="O172" s="23">
        <v>1</v>
      </c>
      <c r="P172" s="23">
        <v>24.161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399371</v>
      </c>
      <c r="B173" s="22" t="s">
        <v>263</v>
      </c>
      <c r="C173" s="22">
        <v>6869.672</v>
      </c>
      <c r="D173" s="22">
        <v>7401.852</v>
      </c>
      <c r="E173" s="22">
        <v>0</v>
      </c>
      <c r="F173" s="22">
        <v>0</v>
      </c>
      <c r="G173" s="22">
        <v>0</v>
      </c>
      <c r="H173" s="22">
        <v>1</v>
      </c>
      <c r="I173" s="19">
        <v>0.533</v>
      </c>
      <c r="J173" s="19">
        <v>7.685</v>
      </c>
      <c r="K173" s="23">
        <v>4</v>
      </c>
      <c r="L173" s="23">
        <v>0</v>
      </c>
      <c r="M173" s="23">
        <v>0</v>
      </c>
      <c r="N173" s="23">
        <v>0</v>
      </c>
      <c r="O173" s="23">
        <v>0</v>
      </c>
      <c r="P173" s="23">
        <v>-41.357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399374</v>
      </c>
      <c r="B174" s="22" t="s">
        <v>264</v>
      </c>
      <c r="C174" s="22">
        <v>4110.311</v>
      </c>
      <c r="D174" s="22">
        <v>4858.282</v>
      </c>
      <c r="E174" s="22">
        <v>0</v>
      </c>
      <c r="F174" s="22">
        <v>0</v>
      </c>
      <c r="G174" s="22">
        <v>0</v>
      </c>
      <c r="H174" s="22">
        <v>1</v>
      </c>
      <c r="I174" s="19">
        <v>5.541</v>
      </c>
      <c r="J174" s="19">
        <v>20.084</v>
      </c>
      <c r="K174" s="23">
        <v>4</v>
      </c>
      <c r="L174" s="23">
        <v>0</v>
      </c>
      <c r="M174" s="23">
        <v>0</v>
      </c>
      <c r="N174" s="23">
        <v>0</v>
      </c>
      <c r="O174" s="23">
        <v>0</v>
      </c>
      <c r="P174" s="23">
        <v>-11.28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399375</v>
      </c>
      <c r="B175" s="22" t="s">
        <v>265</v>
      </c>
      <c r="C175" s="22">
        <v>5467.432</v>
      </c>
      <c r="D175" s="22">
        <v>6252.9</v>
      </c>
      <c r="E175" s="22">
        <v>0</v>
      </c>
      <c r="F175" s="22">
        <v>0</v>
      </c>
      <c r="G175" s="22">
        <v>0</v>
      </c>
      <c r="H175" s="22">
        <v>1</v>
      </c>
      <c r="I175" s="19">
        <v>5.485</v>
      </c>
      <c r="J175" s="19">
        <v>17.358</v>
      </c>
      <c r="K175" s="23">
        <v>4</v>
      </c>
      <c r="L175" s="23">
        <v>0</v>
      </c>
      <c r="M175" s="23">
        <v>-1</v>
      </c>
      <c r="N175" s="23">
        <v>1</v>
      </c>
      <c r="O175" s="23">
        <v>0</v>
      </c>
      <c r="P175" s="23">
        <v>7.277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399376</v>
      </c>
      <c r="B176" s="22" t="s">
        <v>266</v>
      </c>
      <c r="C176" s="22">
        <v>5698.069</v>
      </c>
      <c r="D176" s="22">
        <v>6771.375</v>
      </c>
      <c r="E176" s="22">
        <v>0</v>
      </c>
      <c r="F176" s="22">
        <v>0</v>
      </c>
      <c r="G176" s="22">
        <v>0</v>
      </c>
      <c r="H176" s="22">
        <v>1</v>
      </c>
      <c r="I176" s="19">
        <v>3.677</v>
      </c>
      <c r="J176" s="19">
        <v>18.945</v>
      </c>
      <c r="K176" s="23">
        <v>4</v>
      </c>
      <c r="L176" s="23">
        <v>0</v>
      </c>
      <c r="M176" s="23">
        <v>-1</v>
      </c>
      <c r="N176" s="23">
        <v>1</v>
      </c>
      <c r="O176" s="23">
        <v>0</v>
      </c>
      <c r="P176" s="23">
        <v>7.298</v>
      </c>
      <c r="Q176" s="23">
        <v>1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399377</v>
      </c>
      <c r="B177" s="22" t="s">
        <v>267</v>
      </c>
      <c r="C177" s="22">
        <v>7336.349</v>
      </c>
      <c r="D177" s="22">
        <v>8137.221</v>
      </c>
      <c r="E177" s="22">
        <v>0</v>
      </c>
      <c r="F177" s="22">
        <v>0</v>
      </c>
      <c r="G177" s="22">
        <v>0</v>
      </c>
      <c r="H177" s="22">
        <v>1</v>
      </c>
      <c r="I177" s="19">
        <v>1.959</v>
      </c>
      <c r="J177" s="19">
        <v>11.608</v>
      </c>
      <c r="K177" s="23">
        <v>4</v>
      </c>
      <c r="L177" s="23">
        <v>0</v>
      </c>
      <c r="M177" s="23">
        <v>0</v>
      </c>
      <c r="N177" s="23">
        <v>0</v>
      </c>
      <c r="O177" s="23">
        <v>0</v>
      </c>
      <c r="P177" s="23">
        <v>-9.207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399381</v>
      </c>
      <c r="B178" s="22" t="s">
        <v>268</v>
      </c>
      <c r="C178" s="22">
        <v>2865.729</v>
      </c>
      <c r="D178" s="22">
        <v>3234.722</v>
      </c>
      <c r="E178" s="22">
        <v>0</v>
      </c>
      <c r="F178" s="22">
        <v>0</v>
      </c>
      <c r="G178" s="22">
        <v>0</v>
      </c>
      <c r="H178" s="22">
        <v>1</v>
      </c>
      <c r="I178" s="19">
        <v>5.63</v>
      </c>
      <c r="J178" s="19">
        <v>16.395</v>
      </c>
      <c r="K178" s="23">
        <v>4</v>
      </c>
      <c r="L178" s="23">
        <v>0</v>
      </c>
      <c r="M178" s="23">
        <v>-1</v>
      </c>
      <c r="N178" s="23">
        <v>1</v>
      </c>
      <c r="O178" s="23">
        <v>0</v>
      </c>
      <c r="P178" s="23">
        <v>0.81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399382</v>
      </c>
      <c r="B179" s="22" t="s">
        <v>269</v>
      </c>
      <c r="C179" s="22">
        <v>3202.976</v>
      </c>
      <c r="D179" s="22">
        <v>4084.478</v>
      </c>
      <c r="E179" s="22">
        <v>0</v>
      </c>
      <c r="F179" s="22">
        <v>0</v>
      </c>
      <c r="G179" s="22">
        <v>0</v>
      </c>
      <c r="H179" s="22">
        <v>1</v>
      </c>
      <c r="I179" s="19">
        <v>7.425</v>
      </c>
      <c r="J179" s="19">
        <v>27.404</v>
      </c>
      <c r="K179" s="23">
        <v>4</v>
      </c>
      <c r="L179" s="23">
        <v>0</v>
      </c>
      <c r="M179" s="23">
        <v>0</v>
      </c>
      <c r="N179" s="23">
        <v>0</v>
      </c>
      <c r="O179" s="23">
        <v>0</v>
      </c>
      <c r="P179" s="23">
        <v>-0.155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399383</v>
      </c>
      <c r="B180" s="22" t="s">
        <v>270</v>
      </c>
      <c r="C180" s="22">
        <v>2794.082</v>
      </c>
      <c r="D180" s="22">
        <v>3144.892</v>
      </c>
      <c r="E180" s="22">
        <v>0</v>
      </c>
      <c r="F180" s="22">
        <v>0</v>
      </c>
      <c r="G180" s="22">
        <v>0</v>
      </c>
      <c r="H180" s="22">
        <v>1</v>
      </c>
      <c r="I180" s="19">
        <v>1.074</v>
      </c>
      <c r="J180" s="19">
        <v>12.109</v>
      </c>
      <c r="K180" s="23">
        <v>4</v>
      </c>
      <c r="L180" s="23">
        <v>0</v>
      </c>
      <c r="M180" s="23">
        <v>0</v>
      </c>
      <c r="N180" s="23">
        <v>1</v>
      </c>
      <c r="O180" s="23">
        <v>0</v>
      </c>
      <c r="P180" s="23">
        <v>0.938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399389</v>
      </c>
      <c r="B181" s="22" t="s">
        <v>271</v>
      </c>
      <c r="C181" s="22">
        <v>6602.119</v>
      </c>
      <c r="D181" s="22">
        <v>8567.462</v>
      </c>
      <c r="E181" s="22">
        <v>0</v>
      </c>
      <c r="F181" s="22">
        <v>0</v>
      </c>
      <c r="G181" s="22">
        <v>0</v>
      </c>
      <c r="H181" s="22">
        <v>1</v>
      </c>
      <c r="I181" s="19">
        <v>2.025</v>
      </c>
      <c r="J181" s="19">
        <v>24.5</v>
      </c>
      <c r="K181" s="23">
        <v>4</v>
      </c>
      <c r="L181" s="23">
        <v>1</v>
      </c>
      <c r="M181" s="23">
        <v>0</v>
      </c>
      <c r="N181" s="23">
        <v>0</v>
      </c>
      <c r="O181" s="23">
        <v>0</v>
      </c>
      <c r="P181" s="23">
        <v>5.938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399395</v>
      </c>
      <c r="B182" s="22" t="s">
        <v>272</v>
      </c>
      <c r="C182" s="22">
        <v>7859.451</v>
      </c>
      <c r="D182" s="22">
        <v>10736.528</v>
      </c>
      <c r="E182" s="22">
        <v>0</v>
      </c>
      <c r="F182" s="22">
        <v>0</v>
      </c>
      <c r="G182" s="22">
        <v>0</v>
      </c>
      <c r="H182" s="22">
        <v>1</v>
      </c>
      <c r="I182" s="19">
        <v>6.065</v>
      </c>
      <c r="J182" s="19">
        <v>31.237</v>
      </c>
      <c r="K182" s="23">
        <v>4</v>
      </c>
      <c r="L182" s="23">
        <v>2</v>
      </c>
      <c r="M182" s="23">
        <v>0</v>
      </c>
      <c r="N182" s="23">
        <v>0</v>
      </c>
      <c r="O182" s="23">
        <v>0</v>
      </c>
      <c r="P182" s="23">
        <v>0.462</v>
      </c>
      <c r="Q182" s="23">
        <v>0</v>
      </c>
      <c r="R182" s="23">
        <v>1</v>
      </c>
      <c r="S182" s="24"/>
      <c r="T182" s="24"/>
      <c r="U182" s="24"/>
      <c r="V182" s="24"/>
      <c r="W182" s="24"/>
    </row>
    <row r="183" ht="16.5" spans="1:23">
      <c r="A183" s="22">
        <v>399397</v>
      </c>
      <c r="B183" s="22" t="s">
        <v>273</v>
      </c>
      <c r="C183" s="22">
        <v>2180.644</v>
      </c>
      <c r="D183" s="22">
        <v>2616.84</v>
      </c>
      <c r="E183" s="22">
        <v>0</v>
      </c>
      <c r="F183" s="22">
        <v>0</v>
      </c>
      <c r="G183" s="22">
        <v>0</v>
      </c>
      <c r="H183" s="22">
        <v>1</v>
      </c>
      <c r="I183" s="19">
        <v>3.276</v>
      </c>
      <c r="J183" s="19">
        <v>19.399</v>
      </c>
      <c r="K183" s="23">
        <v>1</v>
      </c>
      <c r="L183" s="23">
        <v>0</v>
      </c>
      <c r="M183" s="23">
        <v>0</v>
      </c>
      <c r="N183" s="23">
        <v>0</v>
      </c>
      <c r="O183" s="23">
        <v>1</v>
      </c>
      <c r="P183" s="23">
        <v>23.066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399398</v>
      </c>
      <c r="B184" s="22" t="s">
        <v>274</v>
      </c>
      <c r="C184" s="22">
        <v>10496.915</v>
      </c>
      <c r="D184" s="22">
        <v>11232.898</v>
      </c>
      <c r="E184" s="22">
        <v>0</v>
      </c>
      <c r="F184" s="22">
        <v>0</v>
      </c>
      <c r="G184" s="22">
        <v>0</v>
      </c>
      <c r="H184" s="22">
        <v>1</v>
      </c>
      <c r="I184" s="19">
        <v>1.42</v>
      </c>
      <c r="J184" s="19">
        <v>7.879</v>
      </c>
      <c r="K184" s="23">
        <v>4</v>
      </c>
      <c r="L184" s="23">
        <v>0</v>
      </c>
      <c r="M184" s="23">
        <v>-1</v>
      </c>
      <c r="N184" s="23">
        <v>1</v>
      </c>
      <c r="O184" s="23">
        <v>0</v>
      </c>
      <c r="P184" s="23">
        <v>1.581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399401</v>
      </c>
      <c r="B185" s="22" t="s">
        <v>275</v>
      </c>
      <c r="C185" s="22">
        <v>4405.588</v>
      </c>
      <c r="D185" s="22">
        <v>5109.343</v>
      </c>
      <c r="E185" s="22">
        <v>0</v>
      </c>
      <c r="F185" s="22">
        <v>0</v>
      </c>
      <c r="G185" s="22">
        <v>0</v>
      </c>
      <c r="H185" s="22">
        <v>1</v>
      </c>
      <c r="I185" s="19">
        <v>3.401</v>
      </c>
      <c r="J185" s="19">
        <v>16.707</v>
      </c>
      <c r="K185" s="23">
        <v>4</v>
      </c>
      <c r="L185" s="23">
        <v>0</v>
      </c>
      <c r="M185" s="23">
        <v>0</v>
      </c>
      <c r="N185" s="23">
        <v>0</v>
      </c>
      <c r="O185" s="23">
        <v>0</v>
      </c>
      <c r="P185" s="23">
        <v>1.316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399404</v>
      </c>
      <c r="B186" s="22" t="s">
        <v>276</v>
      </c>
      <c r="C186" s="22">
        <v>6073.034</v>
      </c>
      <c r="D186" s="22">
        <v>6681.427</v>
      </c>
      <c r="E186" s="22">
        <v>0</v>
      </c>
      <c r="F186" s="22">
        <v>0</v>
      </c>
      <c r="G186" s="22">
        <v>0</v>
      </c>
      <c r="H186" s="22">
        <v>1</v>
      </c>
      <c r="I186" s="19">
        <v>1.799</v>
      </c>
      <c r="J186" s="19">
        <v>10.741</v>
      </c>
      <c r="K186" s="23">
        <v>4</v>
      </c>
      <c r="L186" s="23">
        <v>0</v>
      </c>
      <c r="M186" s="23">
        <v>0</v>
      </c>
      <c r="N186" s="23">
        <v>0</v>
      </c>
      <c r="O186" s="23">
        <v>0</v>
      </c>
      <c r="P186" s="23">
        <v>11.485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399406</v>
      </c>
      <c r="B187" s="22" t="s">
        <v>277</v>
      </c>
      <c r="C187" s="22">
        <v>13042.461</v>
      </c>
      <c r="D187" s="22">
        <v>14232</v>
      </c>
      <c r="E187" s="22">
        <v>0</v>
      </c>
      <c r="F187" s="22">
        <v>0</v>
      </c>
      <c r="G187" s="22">
        <v>0</v>
      </c>
      <c r="H187" s="22">
        <v>1</v>
      </c>
      <c r="I187" s="19">
        <v>1.668</v>
      </c>
      <c r="J187" s="19">
        <v>9.887</v>
      </c>
      <c r="K187" s="23">
        <v>4</v>
      </c>
      <c r="L187" s="23">
        <v>1</v>
      </c>
      <c r="M187" s="23">
        <v>0</v>
      </c>
      <c r="N187" s="23">
        <v>0</v>
      </c>
      <c r="O187" s="23">
        <v>0</v>
      </c>
      <c r="P187" s="23">
        <v>3.923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399407</v>
      </c>
      <c r="B188" s="22" t="s">
        <v>278</v>
      </c>
      <c r="C188" s="22">
        <v>2819.099</v>
      </c>
      <c r="D188" s="22">
        <v>3442.497</v>
      </c>
      <c r="E188" s="22">
        <v>0</v>
      </c>
      <c r="F188" s="22">
        <v>0</v>
      </c>
      <c r="G188" s="22">
        <v>0</v>
      </c>
      <c r="H188" s="22">
        <v>1</v>
      </c>
      <c r="I188" s="19">
        <v>0.734</v>
      </c>
      <c r="J188" s="19">
        <v>18.71</v>
      </c>
      <c r="K188" s="23">
        <v>4</v>
      </c>
      <c r="L188" s="23">
        <v>0</v>
      </c>
      <c r="M188" s="23">
        <v>0</v>
      </c>
      <c r="N188" s="23">
        <v>0</v>
      </c>
      <c r="O188" s="23">
        <v>0</v>
      </c>
      <c r="P188" s="23">
        <v>7.902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399408</v>
      </c>
      <c r="B189" s="22" t="s">
        <v>279</v>
      </c>
      <c r="C189" s="22">
        <v>14768.096</v>
      </c>
      <c r="D189" s="22">
        <v>16174.631</v>
      </c>
      <c r="E189" s="22">
        <v>0</v>
      </c>
      <c r="F189" s="22">
        <v>0</v>
      </c>
      <c r="G189" s="22">
        <v>0</v>
      </c>
      <c r="H189" s="22">
        <v>1</v>
      </c>
      <c r="I189" s="19">
        <v>0.739</v>
      </c>
      <c r="J189" s="19">
        <v>9.37</v>
      </c>
      <c r="K189" s="23">
        <v>4</v>
      </c>
      <c r="L189" s="23">
        <v>0</v>
      </c>
      <c r="M189" s="23">
        <v>-1</v>
      </c>
      <c r="N189" s="23">
        <v>1</v>
      </c>
      <c r="O189" s="23">
        <v>0</v>
      </c>
      <c r="P189" s="23">
        <v>2.556</v>
      </c>
      <c r="Q189" s="23">
        <v>1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399409</v>
      </c>
      <c r="B190" s="22" t="s">
        <v>280</v>
      </c>
      <c r="C190" s="22">
        <v>5818.353</v>
      </c>
      <c r="D190" s="22">
        <v>7084.638</v>
      </c>
      <c r="E190" s="22">
        <v>0</v>
      </c>
      <c r="F190" s="22">
        <v>0</v>
      </c>
      <c r="G190" s="22">
        <v>0</v>
      </c>
      <c r="H190" s="22">
        <v>1</v>
      </c>
      <c r="I190" s="19">
        <v>2.88</v>
      </c>
      <c r="J190" s="19">
        <v>20.239</v>
      </c>
      <c r="K190" s="23">
        <v>4</v>
      </c>
      <c r="L190" s="23">
        <v>0</v>
      </c>
      <c r="M190" s="23">
        <v>0</v>
      </c>
      <c r="N190" s="23">
        <v>0</v>
      </c>
      <c r="O190" s="23">
        <v>0</v>
      </c>
      <c r="P190" s="23">
        <v>-1.544</v>
      </c>
      <c r="Q190" s="23">
        <v>0</v>
      </c>
      <c r="R190" s="23">
        <v>1</v>
      </c>
      <c r="S190" s="24"/>
      <c r="T190" s="24"/>
      <c r="U190" s="24"/>
      <c r="V190" s="24"/>
      <c r="W190" s="24"/>
    </row>
    <row r="191" ht="16.5" spans="1:23">
      <c r="A191" s="22">
        <v>399410</v>
      </c>
      <c r="B191" s="22" t="s">
        <v>281</v>
      </c>
      <c r="C191" s="22">
        <v>2454.443</v>
      </c>
      <c r="D191" s="22">
        <v>3074.783</v>
      </c>
      <c r="E191" s="22">
        <v>0</v>
      </c>
      <c r="F191" s="22">
        <v>0</v>
      </c>
      <c r="G191" s="22">
        <v>0</v>
      </c>
      <c r="H191" s="22">
        <v>1</v>
      </c>
      <c r="I191" s="19">
        <v>9.374</v>
      </c>
      <c r="J191" s="19">
        <v>27.658</v>
      </c>
      <c r="K191" s="23">
        <v>4</v>
      </c>
      <c r="L191" s="23">
        <v>0</v>
      </c>
      <c r="M191" s="23">
        <v>-1</v>
      </c>
      <c r="N191" s="23">
        <v>1</v>
      </c>
      <c r="O191" s="23">
        <v>0</v>
      </c>
      <c r="P191" s="23">
        <v>1.74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399413</v>
      </c>
      <c r="B192" s="22" t="s">
        <v>282</v>
      </c>
      <c r="C192" s="22">
        <v>175.372</v>
      </c>
      <c r="D192" s="22">
        <v>189.894</v>
      </c>
      <c r="E192" s="22">
        <v>0</v>
      </c>
      <c r="F192" s="22">
        <v>0</v>
      </c>
      <c r="G192" s="22">
        <v>0</v>
      </c>
      <c r="H192" s="22">
        <v>1</v>
      </c>
      <c r="I192" s="19">
        <v>2.727</v>
      </c>
      <c r="J192" s="19">
        <v>10.166</v>
      </c>
      <c r="K192" s="23">
        <v>4</v>
      </c>
      <c r="L192" s="23">
        <v>0</v>
      </c>
      <c r="M192" s="23">
        <v>0</v>
      </c>
      <c r="N192" s="23">
        <v>0</v>
      </c>
      <c r="O192" s="23">
        <v>0</v>
      </c>
      <c r="P192" s="23">
        <v>-2.027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399415</v>
      </c>
      <c r="B193" s="22" t="s">
        <v>283</v>
      </c>
      <c r="C193" s="22">
        <v>6527.947</v>
      </c>
      <c r="D193" s="22">
        <v>7534.874</v>
      </c>
      <c r="E193" s="22">
        <v>0</v>
      </c>
      <c r="F193" s="22">
        <v>0</v>
      </c>
      <c r="G193" s="22">
        <v>0</v>
      </c>
      <c r="H193" s="22">
        <v>1</v>
      </c>
      <c r="I193" s="19">
        <v>2.948</v>
      </c>
      <c r="J193" s="19">
        <v>15.918</v>
      </c>
      <c r="K193" s="23">
        <v>1</v>
      </c>
      <c r="L193" s="23">
        <v>0</v>
      </c>
      <c r="M193" s="23">
        <v>0</v>
      </c>
      <c r="N193" s="23">
        <v>0</v>
      </c>
      <c r="O193" s="23">
        <v>0</v>
      </c>
      <c r="P193" s="23">
        <v>19.982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399416</v>
      </c>
      <c r="B194" s="22" t="s">
        <v>284</v>
      </c>
      <c r="C194" s="22">
        <v>4467.716</v>
      </c>
      <c r="D194" s="22">
        <v>5142.544</v>
      </c>
      <c r="E194" s="22">
        <v>0</v>
      </c>
      <c r="F194" s="22">
        <v>0</v>
      </c>
      <c r="G194" s="22">
        <v>0</v>
      </c>
      <c r="H194" s="22">
        <v>1</v>
      </c>
      <c r="I194" s="19">
        <v>6.105</v>
      </c>
      <c r="J194" s="19">
        <v>18.427</v>
      </c>
      <c r="K194" s="23">
        <v>3</v>
      </c>
      <c r="L194" s="23">
        <v>1</v>
      </c>
      <c r="M194" s="23">
        <v>0</v>
      </c>
      <c r="N194" s="23">
        <v>0</v>
      </c>
      <c r="O194" s="23">
        <v>0</v>
      </c>
      <c r="P194" s="23">
        <v>16.829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399427</v>
      </c>
      <c r="B195" s="22" t="s">
        <v>285</v>
      </c>
      <c r="C195" s="22">
        <v>2139.628</v>
      </c>
      <c r="D195" s="22">
        <v>2475.492</v>
      </c>
      <c r="E195" s="22">
        <v>0</v>
      </c>
      <c r="F195" s="22">
        <v>0</v>
      </c>
      <c r="G195" s="22">
        <v>0</v>
      </c>
      <c r="H195" s="22">
        <v>1</v>
      </c>
      <c r="I195" s="19">
        <v>1.685</v>
      </c>
      <c r="J195" s="19">
        <v>15.024</v>
      </c>
      <c r="K195" s="23">
        <v>4</v>
      </c>
      <c r="L195" s="23">
        <v>0</v>
      </c>
      <c r="M195" s="23">
        <v>0</v>
      </c>
      <c r="N195" s="23">
        <v>1</v>
      </c>
      <c r="O195" s="23">
        <v>0</v>
      </c>
      <c r="P195" s="23">
        <v>0.413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399428</v>
      </c>
      <c r="B196" s="22" t="s">
        <v>286</v>
      </c>
      <c r="C196" s="22">
        <v>3927.713</v>
      </c>
      <c r="D196" s="22">
        <v>4582.515</v>
      </c>
      <c r="E196" s="22">
        <v>0</v>
      </c>
      <c r="F196" s="22">
        <v>0</v>
      </c>
      <c r="G196" s="22">
        <v>0</v>
      </c>
      <c r="H196" s="22">
        <v>1</v>
      </c>
      <c r="I196" s="19">
        <v>4.546</v>
      </c>
      <c r="J196" s="19">
        <v>18.185</v>
      </c>
      <c r="K196" s="23">
        <v>4</v>
      </c>
      <c r="L196" s="23">
        <v>0</v>
      </c>
      <c r="M196" s="23">
        <v>-1</v>
      </c>
      <c r="N196" s="23">
        <v>1</v>
      </c>
      <c r="O196" s="23">
        <v>0</v>
      </c>
      <c r="P196" s="23">
        <v>0.999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399429</v>
      </c>
      <c r="B197" s="22" t="s">
        <v>287</v>
      </c>
      <c r="C197" s="22">
        <v>1497.882</v>
      </c>
      <c r="D197" s="22">
        <v>1824.26</v>
      </c>
      <c r="E197" s="22">
        <v>0</v>
      </c>
      <c r="F197" s="22">
        <v>0</v>
      </c>
      <c r="G197" s="22">
        <v>0</v>
      </c>
      <c r="H197" s="22">
        <v>1</v>
      </c>
      <c r="I197" s="19">
        <v>5.757</v>
      </c>
      <c r="J197" s="19">
        <v>22.618</v>
      </c>
      <c r="K197" s="23">
        <v>4</v>
      </c>
      <c r="L197" s="23">
        <v>0</v>
      </c>
      <c r="M197" s="23">
        <v>0</v>
      </c>
      <c r="N197" s="23">
        <v>0</v>
      </c>
      <c r="O197" s="23">
        <v>0</v>
      </c>
      <c r="P197" s="23">
        <v>3.067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399434</v>
      </c>
      <c r="B198" s="22" t="s">
        <v>288</v>
      </c>
      <c r="C198" s="22">
        <v>2119.435</v>
      </c>
      <c r="D198" s="22">
        <v>2741.373</v>
      </c>
      <c r="E198" s="22">
        <v>0</v>
      </c>
      <c r="F198" s="22">
        <v>0</v>
      </c>
      <c r="G198" s="22">
        <v>0</v>
      </c>
      <c r="H198" s="22">
        <v>1</v>
      </c>
      <c r="I198" s="19">
        <v>3.929</v>
      </c>
      <c r="J198" s="19">
        <v>25.725</v>
      </c>
      <c r="K198" s="23">
        <v>1</v>
      </c>
      <c r="L198" s="23">
        <v>0</v>
      </c>
      <c r="M198" s="23">
        <v>0</v>
      </c>
      <c r="N198" s="23">
        <v>0</v>
      </c>
      <c r="O198" s="23">
        <v>0</v>
      </c>
      <c r="P198" s="23">
        <v>10.115</v>
      </c>
      <c r="Q198" s="23">
        <v>0</v>
      </c>
      <c r="R198" s="23">
        <v>1</v>
      </c>
      <c r="S198" s="24"/>
      <c r="T198" s="24"/>
      <c r="U198" s="24"/>
      <c r="V198" s="24"/>
      <c r="W198" s="24"/>
    </row>
    <row r="199" ht="16.5" spans="1:23">
      <c r="A199" s="22">
        <v>399439</v>
      </c>
      <c r="B199" s="22" t="s">
        <v>289</v>
      </c>
      <c r="C199" s="22">
        <v>1741.63</v>
      </c>
      <c r="D199" s="22">
        <v>2025.705</v>
      </c>
      <c r="E199" s="22">
        <v>0</v>
      </c>
      <c r="F199" s="22">
        <v>0</v>
      </c>
      <c r="G199" s="22">
        <v>0</v>
      </c>
      <c r="H199" s="22">
        <v>1</v>
      </c>
      <c r="I199" s="19">
        <v>8.594</v>
      </c>
      <c r="J199" s="19">
        <v>21.412</v>
      </c>
      <c r="K199" s="23">
        <v>3</v>
      </c>
      <c r="L199" s="23">
        <v>0</v>
      </c>
      <c r="M199" s="23">
        <v>0</v>
      </c>
      <c r="N199" s="23">
        <v>1</v>
      </c>
      <c r="O199" s="23">
        <v>0</v>
      </c>
      <c r="P199" s="23">
        <v>2.226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399550</v>
      </c>
      <c r="B200" s="22" t="s">
        <v>290</v>
      </c>
      <c r="C200" s="22">
        <v>7803.109</v>
      </c>
      <c r="D200" s="22">
        <v>8343.227</v>
      </c>
      <c r="E200" s="22">
        <v>0</v>
      </c>
      <c r="F200" s="22">
        <v>0</v>
      </c>
      <c r="G200" s="22">
        <v>0</v>
      </c>
      <c r="H200" s="22">
        <v>1</v>
      </c>
      <c r="I200" s="19">
        <v>0.808</v>
      </c>
      <c r="J200" s="19">
        <v>7.23</v>
      </c>
      <c r="K200" s="23">
        <v>1</v>
      </c>
      <c r="L200" s="23">
        <v>0</v>
      </c>
      <c r="M200" s="23">
        <v>0</v>
      </c>
      <c r="N200" s="23">
        <v>0</v>
      </c>
      <c r="O200" s="23">
        <v>0</v>
      </c>
      <c r="P200" s="23">
        <v>3.577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399551</v>
      </c>
      <c r="B201" s="22" t="s">
        <v>291</v>
      </c>
      <c r="C201" s="22">
        <v>9272.861</v>
      </c>
      <c r="D201" s="22">
        <v>11359.487</v>
      </c>
      <c r="E201" s="22">
        <v>0</v>
      </c>
      <c r="F201" s="22">
        <v>0</v>
      </c>
      <c r="G201" s="22">
        <v>0</v>
      </c>
      <c r="H201" s="22">
        <v>1</v>
      </c>
      <c r="I201" s="19">
        <v>2.707</v>
      </c>
      <c r="J201" s="19">
        <v>20.579</v>
      </c>
      <c r="K201" s="23">
        <v>2</v>
      </c>
      <c r="L201" s="23">
        <v>0</v>
      </c>
      <c r="M201" s="23">
        <v>0</v>
      </c>
      <c r="N201" s="23">
        <v>0</v>
      </c>
      <c r="O201" s="23">
        <v>0</v>
      </c>
      <c r="P201" s="23">
        <v>1.788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399552</v>
      </c>
      <c r="B202" s="22" t="s">
        <v>292</v>
      </c>
      <c r="C202" s="22">
        <v>8031.525</v>
      </c>
      <c r="D202" s="22">
        <v>8463.25</v>
      </c>
      <c r="E202" s="22">
        <v>0</v>
      </c>
      <c r="F202" s="22">
        <v>0</v>
      </c>
      <c r="G202" s="22">
        <v>0</v>
      </c>
      <c r="H202" s="22">
        <v>1</v>
      </c>
      <c r="I202" s="19">
        <v>0.481</v>
      </c>
      <c r="J202" s="19">
        <v>5.558</v>
      </c>
      <c r="K202" s="23">
        <v>4</v>
      </c>
      <c r="L202" s="23">
        <v>0</v>
      </c>
      <c r="M202" s="23">
        <v>-1</v>
      </c>
      <c r="N202" s="23">
        <v>1</v>
      </c>
      <c r="O202" s="23">
        <v>0</v>
      </c>
      <c r="P202" s="23">
        <v>4.232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399554</v>
      </c>
      <c r="B203" s="22" t="s">
        <v>293</v>
      </c>
      <c r="C203" s="22">
        <v>7404.338</v>
      </c>
      <c r="D203" s="22">
        <v>7927.263</v>
      </c>
      <c r="E203" s="22">
        <v>0</v>
      </c>
      <c r="F203" s="22">
        <v>0</v>
      </c>
      <c r="G203" s="22">
        <v>0</v>
      </c>
      <c r="H203" s="22">
        <v>1</v>
      </c>
      <c r="I203" s="19">
        <v>1.05</v>
      </c>
      <c r="J203" s="19">
        <v>7.578</v>
      </c>
      <c r="K203" s="23">
        <v>4</v>
      </c>
      <c r="L203" s="23">
        <v>1</v>
      </c>
      <c r="M203" s="23">
        <v>0</v>
      </c>
      <c r="N203" s="23">
        <v>0</v>
      </c>
      <c r="O203" s="23">
        <v>0</v>
      </c>
      <c r="P203" s="23">
        <v>3.507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399557</v>
      </c>
      <c r="B204" s="22" t="s">
        <v>294</v>
      </c>
      <c r="C204" s="22">
        <v>1828.73</v>
      </c>
      <c r="D204" s="22">
        <v>2213.464</v>
      </c>
      <c r="E204" s="22">
        <v>0</v>
      </c>
      <c r="F204" s="22">
        <v>0</v>
      </c>
      <c r="G204" s="22">
        <v>0</v>
      </c>
      <c r="H204" s="22">
        <v>1</v>
      </c>
      <c r="I204" s="19">
        <v>3.135</v>
      </c>
      <c r="J204" s="19">
        <v>19.972</v>
      </c>
      <c r="K204" s="23">
        <v>4</v>
      </c>
      <c r="L204" s="23">
        <v>0</v>
      </c>
      <c r="M204" s="23">
        <v>0</v>
      </c>
      <c r="N204" s="23">
        <v>1</v>
      </c>
      <c r="O204" s="23">
        <v>0</v>
      </c>
      <c r="P204" s="23">
        <v>4.082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399604</v>
      </c>
      <c r="B205" s="22" t="s">
        <v>295</v>
      </c>
      <c r="C205" s="22">
        <v>1924.21</v>
      </c>
      <c r="D205" s="22">
        <v>2110.97</v>
      </c>
      <c r="E205" s="22">
        <v>0</v>
      </c>
      <c r="F205" s="22">
        <v>0</v>
      </c>
      <c r="G205" s="22">
        <v>0</v>
      </c>
      <c r="H205" s="22">
        <v>1</v>
      </c>
      <c r="I205" s="19">
        <v>2.852</v>
      </c>
      <c r="J205" s="19">
        <v>11.447</v>
      </c>
      <c r="K205" s="23">
        <v>4</v>
      </c>
      <c r="L205" s="23">
        <v>0</v>
      </c>
      <c r="M205" s="23">
        <v>0</v>
      </c>
      <c r="N205" s="23">
        <v>1</v>
      </c>
      <c r="O205" s="23">
        <v>0</v>
      </c>
      <c r="P205" s="23">
        <v>6.714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399613</v>
      </c>
      <c r="B206" s="22" t="s">
        <v>296</v>
      </c>
      <c r="C206" s="22">
        <v>3082.569</v>
      </c>
      <c r="D206" s="22">
        <v>3612.428</v>
      </c>
      <c r="E206" s="22">
        <v>0</v>
      </c>
      <c r="F206" s="22">
        <v>0</v>
      </c>
      <c r="G206" s="22">
        <v>0</v>
      </c>
      <c r="H206" s="22">
        <v>1</v>
      </c>
      <c r="I206" s="19">
        <v>5.047</v>
      </c>
      <c r="J206" s="19">
        <v>18.974</v>
      </c>
      <c r="K206" s="23">
        <v>4</v>
      </c>
      <c r="L206" s="23">
        <v>0</v>
      </c>
      <c r="M206" s="23">
        <v>0</v>
      </c>
      <c r="N206" s="23">
        <v>1</v>
      </c>
      <c r="O206" s="23">
        <v>0</v>
      </c>
      <c r="P206" s="23">
        <v>6.918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399614</v>
      </c>
      <c r="B207" s="22" t="s">
        <v>297</v>
      </c>
      <c r="C207" s="22">
        <v>3134.245</v>
      </c>
      <c r="D207" s="22">
        <v>4001.617</v>
      </c>
      <c r="E207" s="22">
        <v>0</v>
      </c>
      <c r="F207" s="22">
        <v>0</v>
      </c>
      <c r="G207" s="22">
        <v>0</v>
      </c>
      <c r="H207" s="22">
        <v>1</v>
      </c>
      <c r="I207" s="19">
        <v>6.341</v>
      </c>
      <c r="J207" s="19">
        <v>26.642</v>
      </c>
      <c r="K207" s="23">
        <v>4</v>
      </c>
      <c r="L207" s="23">
        <v>0</v>
      </c>
      <c r="M207" s="23">
        <v>-1</v>
      </c>
      <c r="N207" s="23">
        <v>1</v>
      </c>
      <c r="O207" s="23">
        <v>0</v>
      </c>
      <c r="P207" s="23">
        <v>9.014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399615</v>
      </c>
      <c r="B208" s="22" t="s">
        <v>298</v>
      </c>
      <c r="C208" s="22">
        <v>3849.542</v>
      </c>
      <c r="D208" s="22">
        <v>4424.552</v>
      </c>
      <c r="E208" s="22">
        <v>0</v>
      </c>
      <c r="F208" s="22">
        <v>0</v>
      </c>
      <c r="G208" s="22">
        <v>0</v>
      </c>
      <c r="H208" s="22">
        <v>1</v>
      </c>
      <c r="I208" s="19">
        <v>1.036</v>
      </c>
      <c r="J208" s="19">
        <v>13.897</v>
      </c>
      <c r="K208" s="23">
        <v>4</v>
      </c>
      <c r="L208" s="23">
        <v>0</v>
      </c>
      <c r="M208" s="23">
        <v>0</v>
      </c>
      <c r="N208" s="23">
        <v>0</v>
      </c>
      <c r="O208" s="23">
        <v>0</v>
      </c>
      <c r="P208" s="23">
        <v>4.247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399616</v>
      </c>
      <c r="B209" s="22" t="s">
        <v>299</v>
      </c>
      <c r="C209" s="22">
        <v>6301.156</v>
      </c>
      <c r="D209" s="22">
        <v>7098.495</v>
      </c>
      <c r="E209" s="22">
        <v>0</v>
      </c>
      <c r="F209" s="22">
        <v>0</v>
      </c>
      <c r="G209" s="22">
        <v>0</v>
      </c>
      <c r="H209" s="22">
        <v>1</v>
      </c>
      <c r="I209" s="19">
        <v>0.279</v>
      </c>
      <c r="J209" s="19">
        <v>11.48</v>
      </c>
      <c r="K209" s="23">
        <v>4</v>
      </c>
      <c r="L209" s="23">
        <v>0</v>
      </c>
      <c r="M209" s="23">
        <v>0</v>
      </c>
      <c r="N209" s="23">
        <v>1</v>
      </c>
      <c r="O209" s="23">
        <v>0</v>
      </c>
      <c r="P209" s="23">
        <v>6.061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399621</v>
      </c>
      <c r="B210" s="22" t="s">
        <v>300</v>
      </c>
      <c r="C210" s="22">
        <v>9311.605</v>
      </c>
      <c r="D210" s="22">
        <v>13167.264</v>
      </c>
      <c r="E210" s="22">
        <v>0</v>
      </c>
      <c r="F210" s="22">
        <v>0</v>
      </c>
      <c r="G210" s="22">
        <v>0</v>
      </c>
      <c r="H210" s="22">
        <v>1</v>
      </c>
      <c r="I210" s="19">
        <v>0.971</v>
      </c>
      <c r="J210" s="19">
        <v>29.969</v>
      </c>
      <c r="K210" s="23">
        <v>4</v>
      </c>
      <c r="L210" s="23">
        <v>0</v>
      </c>
      <c r="M210" s="23">
        <v>0</v>
      </c>
      <c r="N210" s="23">
        <v>1</v>
      </c>
      <c r="O210" s="23">
        <v>0</v>
      </c>
      <c r="P210" s="23">
        <v>6.889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399623</v>
      </c>
      <c r="B211" s="22" t="s">
        <v>301</v>
      </c>
      <c r="C211" s="22">
        <v>8288.342</v>
      </c>
      <c r="D211" s="22">
        <v>9486.746</v>
      </c>
      <c r="E211" s="22">
        <v>0</v>
      </c>
      <c r="F211" s="22">
        <v>0</v>
      </c>
      <c r="G211" s="22">
        <v>0</v>
      </c>
      <c r="H211" s="22">
        <v>1</v>
      </c>
      <c r="I211" s="19">
        <v>0.56</v>
      </c>
      <c r="J211" s="19">
        <v>13.122</v>
      </c>
      <c r="K211" s="23">
        <v>4</v>
      </c>
      <c r="L211" s="23">
        <v>0</v>
      </c>
      <c r="M211" s="23">
        <v>-1</v>
      </c>
      <c r="N211" s="23">
        <v>1</v>
      </c>
      <c r="O211" s="23">
        <v>0</v>
      </c>
      <c r="P211" s="23">
        <v>2.781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399624</v>
      </c>
      <c r="B212" s="22" t="s">
        <v>302</v>
      </c>
      <c r="C212" s="22">
        <v>2346.152</v>
      </c>
      <c r="D212" s="22">
        <v>2740.642</v>
      </c>
      <c r="E212" s="22">
        <v>0</v>
      </c>
      <c r="F212" s="22">
        <v>0</v>
      </c>
      <c r="G212" s="22">
        <v>0</v>
      </c>
      <c r="H212" s="22">
        <v>1</v>
      </c>
      <c r="I212" s="19">
        <v>3.315</v>
      </c>
      <c r="J212" s="19">
        <v>17.232</v>
      </c>
      <c r="K212" s="23">
        <v>4</v>
      </c>
      <c r="L212" s="23">
        <v>1</v>
      </c>
      <c r="M212" s="23">
        <v>0</v>
      </c>
      <c r="N212" s="23">
        <v>0</v>
      </c>
      <c r="O212" s="23">
        <v>0</v>
      </c>
      <c r="P212" s="23">
        <v>1.493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399627</v>
      </c>
      <c r="B213" s="22" t="s">
        <v>303</v>
      </c>
      <c r="C213" s="22">
        <v>2376.489</v>
      </c>
      <c r="D213" s="22">
        <v>2620.779</v>
      </c>
      <c r="E213" s="22">
        <v>0</v>
      </c>
      <c r="F213" s="22">
        <v>0</v>
      </c>
      <c r="G213" s="22">
        <v>0</v>
      </c>
      <c r="H213" s="22">
        <v>1</v>
      </c>
      <c r="I213" s="19">
        <v>0.441</v>
      </c>
      <c r="J213" s="19">
        <v>9.721</v>
      </c>
      <c r="K213" s="23">
        <v>4</v>
      </c>
      <c r="L213" s="23">
        <v>0</v>
      </c>
      <c r="M213" s="23">
        <v>-1</v>
      </c>
      <c r="N213" s="23">
        <v>1</v>
      </c>
      <c r="O213" s="23">
        <v>0</v>
      </c>
      <c r="P213" s="23">
        <v>5.232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399628</v>
      </c>
      <c r="B214" s="22" t="s">
        <v>304</v>
      </c>
      <c r="C214" s="22">
        <v>2185.898</v>
      </c>
      <c r="D214" s="22">
        <v>2537.632</v>
      </c>
      <c r="E214" s="22">
        <v>0</v>
      </c>
      <c r="F214" s="22">
        <v>0</v>
      </c>
      <c r="G214" s="22">
        <v>0</v>
      </c>
      <c r="H214" s="22">
        <v>1</v>
      </c>
      <c r="I214" s="19">
        <v>2.481</v>
      </c>
      <c r="J214" s="19">
        <v>15.998</v>
      </c>
      <c r="K214" s="23">
        <v>3</v>
      </c>
      <c r="L214" s="23">
        <v>0</v>
      </c>
      <c r="M214" s="23">
        <v>0</v>
      </c>
      <c r="N214" s="23">
        <v>1</v>
      </c>
      <c r="O214" s="23">
        <v>0</v>
      </c>
      <c r="P214" s="23">
        <v>10.547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399629</v>
      </c>
      <c r="B215" s="22" t="s">
        <v>305</v>
      </c>
      <c r="C215" s="22">
        <v>2757.624</v>
      </c>
      <c r="D215" s="22">
        <v>3039.982</v>
      </c>
      <c r="E215" s="22">
        <v>0</v>
      </c>
      <c r="F215" s="22">
        <v>0</v>
      </c>
      <c r="G215" s="22">
        <v>0</v>
      </c>
      <c r="H215" s="22">
        <v>1</v>
      </c>
      <c r="I215" s="19">
        <v>1.937</v>
      </c>
      <c r="J215" s="19">
        <v>11.045</v>
      </c>
      <c r="K215" s="23">
        <v>3</v>
      </c>
      <c r="L215" s="23">
        <v>0</v>
      </c>
      <c r="M215" s="23">
        <v>0</v>
      </c>
      <c r="N215" s="23">
        <v>0</v>
      </c>
      <c r="O215" s="23">
        <v>0</v>
      </c>
      <c r="P215" s="23">
        <v>-51.751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399631</v>
      </c>
      <c r="B216" s="22" t="s">
        <v>306</v>
      </c>
      <c r="C216" s="22">
        <v>2160.537</v>
      </c>
      <c r="D216" s="22">
        <v>2334.422</v>
      </c>
      <c r="E216" s="22">
        <v>0</v>
      </c>
      <c r="F216" s="22">
        <v>0</v>
      </c>
      <c r="G216" s="22">
        <v>0</v>
      </c>
      <c r="H216" s="22">
        <v>1</v>
      </c>
      <c r="I216" s="19">
        <v>1.44</v>
      </c>
      <c r="J216" s="19">
        <v>8.781</v>
      </c>
      <c r="K216" s="23">
        <v>1</v>
      </c>
      <c r="L216" s="23">
        <v>2</v>
      </c>
      <c r="M216" s="23">
        <v>0</v>
      </c>
      <c r="N216" s="23">
        <v>1</v>
      </c>
      <c r="O216" s="23">
        <v>0</v>
      </c>
      <c r="P216" s="23">
        <v>20.951</v>
      </c>
      <c r="Q216" s="23">
        <v>0</v>
      </c>
      <c r="R216" s="23">
        <v>0</v>
      </c>
      <c r="S216" s="24"/>
      <c r="T216" s="24"/>
      <c r="U216" s="24"/>
      <c r="V216" s="24"/>
      <c r="W216" s="24"/>
    </row>
    <row r="217" ht="16.5" spans="1:23">
      <c r="A217" s="22">
        <v>399633</v>
      </c>
      <c r="B217" s="22" t="s">
        <v>307</v>
      </c>
      <c r="C217" s="22">
        <v>5710.176</v>
      </c>
      <c r="D217" s="22">
        <v>6574.538</v>
      </c>
      <c r="E217" s="22">
        <v>0</v>
      </c>
      <c r="F217" s="22">
        <v>0</v>
      </c>
      <c r="G217" s="22">
        <v>0</v>
      </c>
      <c r="H217" s="22">
        <v>1</v>
      </c>
      <c r="I217" s="19">
        <v>2.284</v>
      </c>
      <c r="J217" s="19">
        <v>15.131</v>
      </c>
      <c r="K217" s="23">
        <v>3</v>
      </c>
      <c r="L217" s="23">
        <v>0</v>
      </c>
      <c r="M217" s="23">
        <v>-1</v>
      </c>
      <c r="N217" s="23">
        <v>1</v>
      </c>
      <c r="O217" s="23">
        <v>0</v>
      </c>
      <c r="P217" s="23">
        <v>7.253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399634</v>
      </c>
      <c r="B218" s="22" t="s">
        <v>308</v>
      </c>
      <c r="C218" s="22">
        <v>3957.012</v>
      </c>
      <c r="D218" s="22">
        <v>4552.878</v>
      </c>
      <c r="E218" s="22">
        <v>0</v>
      </c>
      <c r="F218" s="22">
        <v>0</v>
      </c>
      <c r="G218" s="22">
        <v>0</v>
      </c>
      <c r="H218" s="22">
        <v>1</v>
      </c>
      <c r="I218" s="19">
        <v>2.08</v>
      </c>
      <c r="J218" s="19">
        <v>14.896</v>
      </c>
      <c r="K218" s="23">
        <v>3</v>
      </c>
      <c r="L218" s="23">
        <v>1</v>
      </c>
      <c r="M218" s="23">
        <v>0</v>
      </c>
      <c r="N218" s="23">
        <v>0</v>
      </c>
      <c r="O218" s="23">
        <v>0</v>
      </c>
      <c r="P218" s="23">
        <v>10.953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399635</v>
      </c>
      <c r="B219" s="22" t="s">
        <v>309</v>
      </c>
      <c r="C219" s="22">
        <v>1939.449</v>
      </c>
      <c r="D219" s="22">
        <v>2343.445</v>
      </c>
      <c r="E219" s="22">
        <v>0</v>
      </c>
      <c r="F219" s="22">
        <v>0</v>
      </c>
      <c r="G219" s="22">
        <v>0</v>
      </c>
      <c r="H219" s="22">
        <v>1</v>
      </c>
      <c r="I219" s="19">
        <v>2.793</v>
      </c>
      <c r="J219" s="19">
        <v>19.551</v>
      </c>
      <c r="K219" s="23">
        <v>3</v>
      </c>
      <c r="L219" s="23">
        <v>0</v>
      </c>
      <c r="M219" s="23">
        <v>0</v>
      </c>
      <c r="N219" s="23">
        <v>0</v>
      </c>
      <c r="O219" s="23">
        <v>0</v>
      </c>
      <c r="P219" s="23">
        <v>8.355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399639</v>
      </c>
      <c r="B220" s="22" t="s">
        <v>310</v>
      </c>
      <c r="C220" s="22">
        <v>1961.926</v>
      </c>
      <c r="D220" s="22">
        <v>2415.02</v>
      </c>
      <c r="E220" s="22">
        <v>0</v>
      </c>
      <c r="F220" s="22">
        <v>0</v>
      </c>
      <c r="G220" s="22">
        <v>0</v>
      </c>
      <c r="H220" s="22">
        <v>1</v>
      </c>
      <c r="I220" s="19">
        <v>3.219</v>
      </c>
      <c r="J220" s="19">
        <v>21.376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2.108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399648</v>
      </c>
      <c r="B221" s="22" t="s">
        <v>311</v>
      </c>
      <c r="C221" s="22">
        <v>11312.12</v>
      </c>
      <c r="D221" s="22">
        <v>12489.417</v>
      </c>
      <c r="E221" s="22">
        <v>0</v>
      </c>
      <c r="F221" s="22">
        <v>0</v>
      </c>
      <c r="G221" s="22">
        <v>0</v>
      </c>
      <c r="H221" s="22">
        <v>1</v>
      </c>
      <c r="I221" s="19">
        <v>3.102</v>
      </c>
      <c r="J221" s="19">
        <v>12.236</v>
      </c>
      <c r="K221" s="23">
        <v>4</v>
      </c>
      <c r="L221" s="23">
        <v>0</v>
      </c>
      <c r="M221" s="23">
        <v>0</v>
      </c>
      <c r="N221" s="23">
        <v>1</v>
      </c>
      <c r="O221" s="23">
        <v>0</v>
      </c>
      <c r="P221" s="23">
        <v>7.851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399649</v>
      </c>
      <c r="B222" s="22" t="s">
        <v>312</v>
      </c>
      <c r="C222" s="22">
        <v>3090.157</v>
      </c>
      <c r="D222" s="22">
        <v>3412.635</v>
      </c>
      <c r="E222" s="22">
        <v>0</v>
      </c>
      <c r="F222" s="22">
        <v>0</v>
      </c>
      <c r="G222" s="22">
        <v>0</v>
      </c>
      <c r="H222" s="22">
        <v>1</v>
      </c>
      <c r="I222" s="19">
        <v>1.778</v>
      </c>
      <c r="J222" s="19">
        <v>11.06</v>
      </c>
      <c r="K222" s="23">
        <v>4</v>
      </c>
      <c r="L222" s="23">
        <v>0</v>
      </c>
      <c r="M222" s="23">
        <v>-1</v>
      </c>
      <c r="N222" s="23">
        <v>1</v>
      </c>
      <c r="O222" s="23">
        <v>0</v>
      </c>
      <c r="P222" s="23">
        <v>4.104</v>
      </c>
      <c r="Q222" s="23">
        <v>1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399654</v>
      </c>
      <c r="B223" s="22" t="s">
        <v>313</v>
      </c>
      <c r="C223" s="22">
        <v>2716.805</v>
      </c>
      <c r="D223" s="22">
        <v>3383.61</v>
      </c>
      <c r="E223" s="22">
        <v>0</v>
      </c>
      <c r="F223" s="22">
        <v>0</v>
      </c>
      <c r="G223" s="22">
        <v>0</v>
      </c>
      <c r="H223" s="22">
        <v>1</v>
      </c>
      <c r="I223" s="19">
        <v>4.296</v>
      </c>
      <c r="J223" s="19">
        <v>23.156</v>
      </c>
      <c r="K223" s="23">
        <v>4</v>
      </c>
      <c r="L223" s="23">
        <v>0</v>
      </c>
      <c r="M223" s="23">
        <v>-1</v>
      </c>
      <c r="N223" s="23">
        <v>1</v>
      </c>
      <c r="O223" s="23">
        <v>0</v>
      </c>
      <c r="P223" s="23">
        <v>2.403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399655</v>
      </c>
      <c r="B224" s="22" t="s">
        <v>314</v>
      </c>
      <c r="C224" s="22">
        <v>10424.494</v>
      </c>
      <c r="D224" s="22">
        <v>11252.831</v>
      </c>
      <c r="E224" s="22">
        <v>0</v>
      </c>
      <c r="F224" s="22">
        <v>0</v>
      </c>
      <c r="G224" s="22">
        <v>0</v>
      </c>
      <c r="H224" s="22">
        <v>1</v>
      </c>
      <c r="I224" s="19">
        <v>2.326</v>
      </c>
      <c r="J224" s="19">
        <v>9.516</v>
      </c>
      <c r="K224" s="23">
        <v>1</v>
      </c>
      <c r="L224" s="23">
        <v>2</v>
      </c>
      <c r="M224" s="23">
        <v>-1</v>
      </c>
      <c r="N224" s="23">
        <v>1</v>
      </c>
      <c r="O224" s="23">
        <v>0</v>
      </c>
      <c r="P224" s="23">
        <v>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399657</v>
      </c>
      <c r="B225" s="22" t="s">
        <v>315</v>
      </c>
      <c r="C225" s="22">
        <v>6672.64</v>
      </c>
      <c r="D225" s="22">
        <v>7543.126</v>
      </c>
      <c r="E225" s="22">
        <v>0</v>
      </c>
      <c r="F225" s="22">
        <v>0</v>
      </c>
      <c r="G225" s="22">
        <v>0</v>
      </c>
      <c r="H225" s="22">
        <v>1</v>
      </c>
      <c r="I225" s="19">
        <v>2.869</v>
      </c>
      <c r="J225" s="19">
        <v>14.078</v>
      </c>
      <c r="K225" s="23">
        <v>3</v>
      </c>
      <c r="L225" s="23">
        <v>0</v>
      </c>
      <c r="M225" s="23">
        <v>-1</v>
      </c>
      <c r="N225" s="23">
        <v>1</v>
      </c>
      <c r="O225" s="23">
        <v>0</v>
      </c>
      <c r="P225" s="23">
        <v>3.061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399658</v>
      </c>
      <c r="B226" s="22" t="s">
        <v>316</v>
      </c>
      <c r="C226" s="22">
        <v>4508.032</v>
      </c>
      <c r="D226" s="22">
        <v>5118.598</v>
      </c>
      <c r="E226" s="22">
        <v>0</v>
      </c>
      <c r="F226" s="22">
        <v>0</v>
      </c>
      <c r="G226" s="22">
        <v>0</v>
      </c>
      <c r="H226" s="22">
        <v>1</v>
      </c>
      <c r="I226" s="19">
        <v>2.026</v>
      </c>
      <c r="J226" s="19">
        <v>13.713</v>
      </c>
      <c r="K226" s="23">
        <v>4</v>
      </c>
      <c r="L226" s="23">
        <v>0</v>
      </c>
      <c r="M226" s="23">
        <v>-1</v>
      </c>
      <c r="N226" s="23">
        <v>1</v>
      </c>
      <c r="O226" s="23">
        <v>0</v>
      </c>
      <c r="P226" s="23">
        <v>1.55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399659</v>
      </c>
      <c r="B227" s="22" t="s">
        <v>317</v>
      </c>
      <c r="C227" s="22">
        <v>4344.995</v>
      </c>
      <c r="D227" s="22">
        <v>4962.489</v>
      </c>
      <c r="E227" s="22">
        <v>0</v>
      </c>
      <c r="F227" s="22">
        <v>0</v>
      </c>
      <c r="G227" s="22">
        <v>0</v>
      </c>
      <c r="H227" s="22">
        <v>1</v>
      </c>
      <c r="I227" s="19">
        <v>3.343</v>
      </c>
      <c r="J227" s="19">
        <v>15.37</v>
      </c>
      <c r="K227" s="23">
        <v>4</v>
      </c>
      <c r="L227" s="23">
        <v>0</v>
      </c>
      <c r="M227" s="23">
        <v>-1</v>
      </c>
      <c r="N227" s="23">
        <v>1</v>
      </c>
      <c r="O227" s="23">
        <v>0</v>
      </c>
      <c r="P227" s="23">
        <v>2.039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399661</v>
      </c>
      <c r="B228" s="22" t="s">
        <v>318</v>
      </c>
      <c r="C228" s="22">
        <v>5706.863</v>
      </c>
      <c r="D228" s="22">
        <v>6188.673</v>
      </c>
      <c r="E228" s="22">
        <v>0</v>
      </c>
      <c r="F228" s="22">
        <v>0</v>
      </c>
      <c r="G228" s="22">
        <v>0</v>
      </c>
      <c r="H228" s="22">
        <v>1</v>
      </c>
      <c r="I228" s="19">
        <v>1.452</v>
      </c>
      <c r="J228" s="19">
        <v>9.124</v>
      </c>
      <c r="K228" s="23">
        <v>4</v>
      </c>
      <c r="L228" s="23">
        <v>0</v>
      </c>
      <c r="M228" s="23">
        <v>-1</v>
      </c>
      <c r="N228" s="23">
        <v>1</v>
      </c>
      <c r="O228" s="23">
        <v>0</v>
      </c>
      <c r="P228" s="23">
        <v>4.237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399662</v>
      </c>
      <c r="B229" s="22" t="s">
        <v>319</v>
      </c>
      <c r="C229" s="22">
        <v>2165.043</v>
      </c>
      <c r="D229" s="22">
        <v>2611.394</v>
      </c>
      <c r="E229" s="22">
        <v>0</v>
      </c>
      <c r="F229" s="22">
        <v>0</v>
      </c>
      <c r="G229" s="22">
        <v>0</v>
      </c>
      <c r="H229" s="22">
        <v>1</v>
      </c>
      <c r="I229" s="19">
        <v>0.679</v>
      </c>
      <c r="J229" s="19">
        <v>17.656</v>
      </c>
      <c r="K229" s="23">
        <v>4</v>
      </c>
      <c r="L229" s="23">
        <v>0</v>
      </c>
      <c r="M229" s="23">
        <v>0</v>
      </c>
      <c r="N229" s="23">
        <v>0</v>
      </c>
      <c r="O229" s="23">
        <v>0</v>
      </c>
      <c r="P229" s="23">
        <v>0.532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399663</v>
      </c>
      <c r="B230" s="22" t="s">
        <v>320</v>
      </c>
      <c r="C230" s="22">
        <v>1901.253</v>
      </c>
      <c r="D230" s="22">
        <v>2058.661</v>
      </c>
      <c r="E230" s="22">
        <v>0</v>
      </c>
      <c r="F230" s="22">
        <v>0</v>
      </c>
      <c r="G230" s="22">
        <v>0</v>
      </c>
      <c r="H230" s="22">
        <v>1</v>
      </c>
      <c r="I230" s="19">
        <v>1.88</v>
      </c>
      <c r="J230" s="19">
        <v>9.383</v>
      </c>
      <c r="K230" s="23">
        <v>4</v>
      </c>
      <c r="L230" s="23">
        <v>0</v>
      </c>
      <c r="M230" s="23">
        <v>0</v>
      </c>
      <c r="N230" s="23">
        <v>1</v>
      </c>
      <c r="O230" s="23">
        <v>0</v>
      </c>
      <c r="P230" s="23">
        <v>4.436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399665</v>
      </c>
      <c r="B231" s="22" t="s">
        <v>321</v>
      </c>
      <c r="C231" s="22">
        <v>2235.16</v>
      </c>
      <c r="D231" s="22">
        <v>2472.643</v>
      </c>
      <c r="E231" s="22">
        <v>0</v>
      </c>
      <c r="F231" s="22">
        <v>0</v>
      </c>
      <c r="G231" s="22">
        <v>0</v>
      </c>
      <c r="H231" s="22">
        <v>1</v>
      </c>
      <c r="I231" s="19">
        <v>2.578</v>
      </c>
      <c r="J231" s="19">
        <v>11.934</v>
      </c>
      <c r="K231" s="23">
        <v>3</v>
      </c>
      <c r="L231" s="23">
        <v>0</v>
      </c>
      <c r="M231" s="23">
        <v>0</v>
      </c>
      <c r="N231" s="23">
        <v>1</v>
      </c>
      <c r="O231" s="23">
        <v>0</v>
      </c>
      <c r="P231" s="23">
        <v>9.999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399666</v>
      </c>
      <c r="B232" s="22" t="s">
        <v>322</v>
      </c>
      <c r="C232" s="22">
        <v>1855.139</v>
      </c>
      <c r="D232" s="22">
        <v>2224.151</v>
      </c>
      <c r="E232" s="22">
        <v>0</v>
      </c>
      <c r="F232" s="22">
        <v>0</v>
      </c>
      <c r="G232" s="22">
        <v>0</v>
      </c>
      <c r="H232" s="22">
        <v>1</v>
      </c>
      <c r="I232" s="19">
        <v>2.857</v>
      </c>
      <c r="J232" s="19">
        <v>18.974</v>
      </c>
      <c r="K232" s="23">
        <v>4</v>
      </c>
      <c r="L232" s="23">
        <v>0</v>
      </c>
      <c r="M232" s="23">
        <v>0</v>
      </c>
      <c r="N232" s="23">
        <v>1</v>
      </c>
      <c r="O232" s="23">
        <v>0</v>
      </c>
      <c r="P232" s="23">
        <v>-27.41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399672</v>
      </c>
      <c r="B233" s="22" t="s">
        <v>323</v>
      </c>
      <c r="C233" s="22">
        <v>4003.668</v>
      </c>
      <c r="D233" s="22">
        <v>4353.54</v>
      </c>
      <c r="E233" s="22">
        <v>0</v>
      </c>
      <c r="F233" s="22">
        <v>0</v>
      </c>
      <c r="G233" s="22">
        <v>0</v>
      </c>
      <c r="H233" s="22">
        <v>1</v>
      </c>
      <c r="I233" s="19">
        <v>0.687</v>
      </c>
      <c r="J233" s="19">
        <v>8.668</v>
      </c>
      <c r="K233" s="23">
        <v>1</v>
      </c>
      <c r="L233" s="23">
        <v>1</v>
      </c>
      <c r="M233" s="23">
        <v>0</v>
      </c>
      <c r="N233" s="23">
        <v>0</v>
      </c>
      <c r="O233" s="23">
        <v>1</v>
      </c>
      <c r="P233" s="23">
        <v>17.968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399678</v>
      </c>
      <c r="B234" s="22" t="s">
        <v>324</v>
      </c>
      <c r="C234" s="22">
        <v>536.829</v>
      </c>
      <c r="D234" s="22">
        <v>642.795</v>
      </c>
      <c r="E234" s="22">
        <v>0</v>
      </c>
      <c r="F234" s="22">
        <v>0</v>
      </c>
      <c r="G234" s="22">
        <v>0</v>
      </c>
      <c r="H234" s="22">
        <v>1</v>
      </c>
      <c r="I234" s="19">
        <v>2.339</v>
      </c>
      <c r="J234" s="19">
        <v>18.438</v>
      </c>
      <c r="K234" s="23">
        <v>4</v>
      </c>
      <c r="L234" s="23">
        <v>0</v>
      </c>
      <c r="M234" s="23">
        <v>-1</v>
      </c>
      <c r="N234" s="23">
        <v>1</v>
      </c>
      <c r="O234" s="23">
        <v>0</v>
      </c>
      <c r="P234" s="23">
        <v>5.835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399679</v>
      </c>
      <c r="B235" s="22" t="s">
        <v>325</v>
      </c>
      <c r="C235" s="22">
        <v>5690.866</v>
      </c>
      <c r="D235" s="22">
        <v>6809.713</v>
      </c>
      <c r="E235" s="22">
        <v>0</v>
      </c>
      <c r="F235" s="22">
        <v>0</v>
      </c>
      <c r="G235" s="22">
        <v>0</v>
      </c>
      <c r="H235" s="22">
        <v>1</v>
      </c>
      <c r="I235" s="19">
        <v>3.995</v>
      </c>
      <c r="J235" s="19">
        <v>19.769</v>
      </c>
      <c r="K235" s="23">
        <v>3</v>
      </c>
      <c r="L235" s="23">
        <v>1</v>
      </c>
      <c r="M235" s="23">
        <v>0</v>
      </c>
      <c r="N235" s="23">
        <v>0</v>
      </c>
      <c r="O235" s="23">
        <v>0</v>
      </c>
      <c r="P235" s="23">
        <v>18.019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399680</v>
      </c>
      <c r="B236" s="22" t="s">
        <v>326</v>
      </c>
      <c r="C236" s="22">
        <v>664.361</v>
      </c>
      <c r="D236" s="22">
        <v>827.971</v>
      </c>
      <c r="E236" s="22">
        <v>0</v>
      </c>
      <c r="F236" s="22">
        <v>0</v>
      </c>
      <c r="G236" s="22">
        <v>0</v>
      </c>
      <c r="H236" s="22">
        <v>1</v>
      </c>
      <c r="I236" s="19">
        <v>9.298</v>
      </c>
      <c r="J236" s="19">
        <v>27.221</v>
      </c>
      <c r="K236" s="23">
        <v>4</v>
      </c>
      <c r="L236" s="23">
        <v>0</v>
      </c>
      <c r="M236" s="23">
        <v>0</v>
      </c>
      <c r="N236" s="23">
        <v>0</v>
      </c>
      <c r="O236" s="23">
        <v>0</v>
      </c>
      <c r="P236" s="23">
        <v>16.378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399681</v>
      </c>
      <c r="B237" s="22" t="s">
        <v>327</v>
      </c>
      <c r="C237" s="22">
        <v>1090.221</v>
      </c>
      <c r="D237" s="22">
        <v>1404.685</v>
      </c>
      <c r="E237" s="22">
        <v>0</v>
      </c>
      <c r="F237" s="22">
        <v>0</v>
      </c>
      <c r="G237" s="22">
        <v>0</v>
      </c>
      <c r="H237" s="22">
        <v>1</v>
      </c>
      <c r="I237" s="19">
        <v>6.337</v>
      </c>
      <c r="J237" s="19">
        <v>27.305</v>
      </c>
      <c r="K237" s="23">
        <v>1</v>
      </c>
      <c r="L237" s="23">
        <v>0</v>
      </c>
      <c r="M237" s="23">
        <v>0</v>
      </c>
      <c r="N237" s="23">
        <v>0</v>
      </c>
      <c r="O237" s="23">
        <v>0</v>
      </c>
      <c r="P237" s="23">
        <v>0.583</v>
      </c>
      <c r="Q237" s="23">
        <v>0</v>
      </c>
      <c r="R237" s="23">
        <v>1</v>
      </c>
      <c r="S237" s="24"/>
      <c r="T237" s="24"/>
      <c r="U237" s="24"/>
      <c r="V237" s="24"/>
      <c r="W237" s="24"/>
    </row>
    <row r="238" ht="16.5" spans="1:23">
      <c r="A238" s="22">
        <v>399682</v>
      </c>
      <c r="B238" s="22" t="s">
        <v>328</v>
      </c>
      <c r="C238" s="22">
        <v>1757.869</v>
      </c>
      <c r="D238" s="22">
        <v>2011.98</v>
      </c>
      <c r="E238" s="22">
        <v>0</v>
      </c>
      <c r="F238" s="22">
        <v>0</v>
      </c>
      <c r="G238" s="22">
        <v>0</v>
      </c>
      <c r="H238" s="22">
        <v>1</v>
      </c>
      <c r="I238" s="19">
        <v>0.61</v>
      </c>
      <c r="J238" s="19">
        <v>13.163</v>
      </c>
      <c r="K238" s="23">
        <v>4</v>
      </c>
      <c r="L238" s="23">
        <v>0</v>
      </c>
      <c r="M238" s="23">
        <v>0</v>
      </c>
      <c r="N238" s="23">
        <v>0</v>
      </c>
      <c r="O238" s="23">
        <v>0</v>
      </c>
      <c r="P238" s="23">
        <v>4.506</v>
      </c>
      <c r="Q238" s="23">
        <v>0</v>
      </c>
      <c r="R238" s="23">
        <v>1</v>
      </c>
      <c r="S238" s="24"/>
      <c r="T238" s="24"/>
      <c r="U238" s="24"/>
      <c r="V238" s="24"/>
      <c r="W238" s="24"/>
    </row>
    <row r="239" ht="16.5" spans="1:23">
      <c r="A239" s="22">
        <v>399683</v>
      </c>
      <c r="B239" s="22" t="s">
        <v>329</v>
      </c>
      <c r="C239" s="22">
        <v>1837.52</v>
      </c>
      <c r="D239" s="22">
        <v>2036.154</v>
      </c>
      <c r="E239" s="22">
        <v>0</v>
      </c>
      <c r="F239" s="22">
        <v>0</v>
      </c>
      <c r="G239" s="22">
        <v>0</v>
      </c>
      <c r="H239" s="22">
        <v>1</v>
      </c>
      <c r="I239" s="19">
        <v>0.325</v>
      </c>
      <c r="J239" s="19">
        <v>10.049</v>
      </c>
      <c r="K239" s="23">
        <v>3</v>
      </c>
      <c r="L239" s="23">
        <v>0</v>
      </c>
      <c r="M239" s="23">
        <v>0</v>
      </c>
      <c r="N239" s="23">
        <v>1</v>
      </c>
      <c r="O239" s="23">
        <v>0</v>
      </c>
      <c r="P239" s="23">
        <v>-2.879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399694</v>
      </c>
      <c r="B240" s="22" t="s">
        <v>330</v>
      </c>
      <c r="C240" s="22">
        <v>3835.541</v>
      </c>
      <c r="D240" s="22">
        <v>4654.179</v>
      </c>
      <c r="E240" s="22">
        <v>0</v>
      </c>
      <c r="F240" s="22">
        <v>0</v>
      </c>
      <c r="G240" s="22">
        <v>0</v>
      </c>
      <c r="H240" s="22">
        <v>1</v>
      </c>
      <c r="I240" s="19">
        <v>2.651</v>
      </c>
      <c r="J240" s="19">
        <v>19.774</v>
      </c>
      <c r="K240" s="23">
        <v>4</v>
      </c>
      <c r="L240" s="23">
        <v>0</v>
      </c>
      <c r="M240" s="23">
        <v>0</v>
      </c>
      <c r="N240" s="23">
        <v>0</v>
      </c>
      <c r="O240" s="23">
        <v>0</v>
      </c>
      <c r="P240" s="23">
        <v>-0.741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399696</v>
      </c>
      <c r="B241" s="22" t="s">
        <v>331</v>
      </c>
      <c r="C241" s="22">
        <v>3728.544</v>
      </c>
      <c r="D241" s="22">
        <v>4571.96</v>
      </c>
      <c r="E241" s="22">
        <v>0</v>
      </c>
      <c r="F241" s="22">
        <v>0</v>
      </c>
      <c r="G241" s="22">
        <v>0</v>
      </c>
      <c r="H241" s="22">
        <v>1</v>
      </c>
      <c r="I241" s="19">
        <v>1.747</v>
      </c>
      <c r="J241" s="19">
        <v>19.872</v>
      </c>
      <c r="K241" s="23">
        <v>4</v>
      </c>
      <c r="L241" s="23">
        <v>0</v>
      </c>
      <c r="M241" s="23">
        <v>-1</v>
      </c>
      <c r="N241" s="23">
        <v>1</v>
      </c>
      <c r="O241" s="23">
        <v>0</v>
      </c>
      <c r="P241" s="23">
        <v>1.023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399697</v>
      </c>
      <c r="B242" s="22" t="s">
        <v>332</v>
      </c>
      <c r="C242" s="22">
        <v>3448.969</v>
      </c>
      <c r="D242" s="22">
        <v>4197.263</v>
      </c>
      <c r="E242" s="22">
        <v>0</v>
      </c>
      <c r="F242" s="22">
        <v>0</v>
      </c>
      <c r="G242" s="22">
        <v>0</v>
      </c>
      <c r="H242" s="22">
        <v>1</v>
      </c>
      <c r="I242" s="19">
        <v>3.289</v>
      </c>
      <c r="J242" s="19">
        <v>20.531</v>
      </c>
      <c r="K242" s="23">
        <v>4</v>
      </c>
      <c r="L242" s="23">
        <v>1</v>
      </c>
      <c r="M242" s="23">
        <v>0</v>
      </c>
      <c r="N242" s="23">
        <v>1</v>
      </c>
      <c r="O242" s="23">
        <v>0</v>
      </c>
      <c r="P242" s="23">
        <v>-7.693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399698</v>
      </c>
      <c r="B243" s="22" t="s">
        <v>333</v>
      </c>
      <c r="C243" s="22">
        <v>49206.914</v>
      </c>
      <c r="D243" s="22">
        <v>55078.469</v>
      </c>
      <c r="E243" s="22">
        <v>0</v>
      </c>
      <c r="F243" s="22">
        <v>0</v>
      </c>
      <c r="G243" s="22">
        <v>0</v>
      </c>
      <c r="H243" s="22">
        <v>1</v>
      </c>
      <c r="I243" s="19">
        <v>2.185</v>
      </c>
      <c r="J243" s="19">
        <v>12.612</v>
      </c>
      <c r="K243" s="23">
        <v>4</v>
      </c>
      <c r="L243" s="23">
        <v>0</v>
      </c>
      <c r="M243" s="23">
        <v>0</v>
      </c>
      <c r="N243" s="23">
        <v>0</v>
      </c>
      <c r="O243" s="23">
        <v>-1</v>
      </c>
      <c r="P243" s="23">
        <v>-2.848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2">
        <v>399703</v>
      </c>
      <c r="B244" s="22" t="s">
        <v>334</v>
      </c>
      <c r="C244" s="22">
        <v>7224.759</v>
      </c>
      <c r="D244" s="22">
        <v>7884.735</v>
      </c>
      <c r="E244" s="22">
        <v>0</v>
      </c>
      <c r="F244" s="22">
        <v>0</v>
      </c>
      <c r="G244" s="22">
        <v>0</v>
      </c>
      <c r="H244" s="22">
        <v>1</v>
      </c>
      <c r="I244" s="19">
        <v>0.388</v>
      </c>
      <c r="J244" s="19">
        <v>8.726</v>
      </c>
      <c r="K244" s="23">
        <v>4</v>
      </c>
      <c r="L244" s="23">
        <v>1</v>
      </c>
      <c r="M244" s="23">
        <v>0</v>
      </c>
      <c r="N244" s="23">
        <v>0</v>
      </c>
      <c r="O244" s="23">
        <v>0</v>
      </c>
      <c r="P244" s="23">
        <v>-9.346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399704</v>
      </c>
      <c r="B245" s="22" t="s">
        <v>335</v>
      </c>
      <c r="C245" s="22">
        <v>5554.805</v>
      </c>
      <c r="D245" s="22">
        <v>7406.067</v>
      </c>
      <c r="E245" s="22">
        <v>0</v>
      </c>
      <c r="F245" s="22">
        <v>0</v>
      </c>
      <c r="G245" s="22">
        <v>0</v>
      </c>
      <c r="H245" s="22">
        <v>1</v>
      </c>
      <c r="I245" s="19">
        <v>5.956</v>
      </c>
      <c r="J245" s="19">
        <v>29.464</v>
      </c>
      <c r="K245" s="23">
        <v>4</v>
      </c>
      <c r="L245" s="23">
        <v>0</v>
      </c>
      <c r="M245" s="23">
        <v>-1</v>
      </c>
      <c r="N245" s="23">
        <v>1</v>
      </c>
      <c r="O245" s="23">
        <v>0</v>
      </c>
      <c r="P245" s="23">
        <v>6.772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399802</v>
      </c>
      <c r="B246" s="22" t="s">
        <v>336</v>
      </c>
      <c r="C246" s="22">
        <v>6225.984</v>
      </c>
      <c r="D246" s="22">
        <v>7475.652</v>
      </c>
      <c r="E246" s="22">
        <v>0</v>
      </c>
      <c r="F246" s="22">
        <v>0</v>
      </c>
      <c r="G246" s="22">
        <v>0</v>
      </c>
      <c r="H246" s="22">
        <v>1</v>
      </c>
      <c r="I246" s="19">
        <v>4.648</v>
      </c>
      <c r="J246" s="19">
        <v>20.587</v>
      </c>
      <c r="K246" s="23">
        <v>4</v>
      </c>
      <c r="L246" s="23">
        <v>0</v>
      </c>
      <c r="M246" s="23">
        <v>0</v>
      </c>
      <c r="N246" s="23">
        <v>0</v>
      </c>
      <c r="O246" s="23">
        <v>0</v>
      </c>
      <c r="P246" s="23">
        <v>0.386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399806</v>
      </c>
      <c r="B247" s="22" t="s">
        <v>337</v>
      </c>
      <c r="C247" s="22">
        <v>1329.058</v>
      </c>
      <c r="D247" s="22">
        <v>1502.979</v>
      </c>
      <c r="E247" s="22">
        <v>0</v>
      </c>
      <c r="F247" s="22">
        <v>0</v>
      </c>
      <c r="G247" s="22">
        <v>0</v>
      </c>
      <c r="H247" s="22">
        <v>1</v>
      </c>
      <c r="I247" s="19">
        <v>1.11</v>
      </c>
      <c r="J247" s="19">
        <v>12.553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399810</v>
      </c>
      <c r="B248" s="22" t="s">
        <v>338</v>
      </c>
      <c r="C248" s="22">
        <v>2896.415</v>
      </c>
      <c r="D248" s="22">
        <v>3617.746</v>
      </c>
      <c r="E248" s="22">
        <v>0</v>
      </c>
      <c r="F248" s="22">
        <v>0</v>
      </c>
      <c r="G248" s="22">
        <v>0</v>
      </c>
      <c r="H248" s="22">
        <v>1</v>
      </c>
      <c r="I248" s="19">
        <v>3.291</v>
      </c>
      <c r="J248" s="19">
        <v>22.573</v>
      </c>
      <c r="K248" s="23">
        <v>3</v>
      </c>
      <c r="L248" s="23">
        <v>0</v>
      </c>
      <c r="M248" s="23">
        <v>0</v>
      </c>
      <c r="N248" s="23">
        <v>0</v>
      </c>
      <c r="O248" s="23">
        <v>0</v>
      </c>
      <c r="P248" s="23">
        <v>28.494</v>
      </c>
      <c r="Q248" s="23">
        <v>0</v>
      </c>
      <c r="R248" s="23">
        <v>1</v>
      </c>
      <c r="S248" s="24"/>
      <c r="T248" s="24"/>
      <c r="U248" s="24"/>
      <c r="V248" s="24"/>
      <c r="W248" s="24"/>
    </row>
    <row r="249" ht="16.5" spans="1:23">
      <c r="A249" s="22">
        <v>399813</v>
      </c>
      <c r="B249" s="22" t="s">
        <v>339</v>
      </c>
      <c r="C249" s="22">
        <v>7041.495</v>
      </c>
      <c r="D249" s="22">
        <v>8653.993</v>
      </c>
      <c r="E249" s="22">
        <v>0</v>
      </c>
      <c r="F249" s="22">
        <v>0</v>
      </c>
      <c r="G249" s="22">
        <v>0</v>
      </c>
      <c r="H249" s="22">
        <v>1</v>
      </c>
      <c r="I249" s="19">
        <v>1.267</v>
      </c>
      <c r="J249" s="19">
        <v>19.664</v>
      </c>
      <c r="K249" s="23">
        <v>4</v>
      </c>
      <c r="L249" s="23">
        <v>0</v>
      </c>
      <c r="M249" s="23">
        <v>-1</v>
      </c>
      <c r="N249" s="23">
        <v>1</v>
      </c>
      <c r="O249" s="23">
        <v>0</v>
      </c>
      <c r="P249" s="23">
        <v>2.581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399852</v>
      </c>
      <c r="B250" s="22" t="s">
        <v>183</v>
      </c>
      <c r="C250" s="22">
        <v>7058.371</v>
      </c>
      <c r="D250" s="22">
        <v>8030.605</v>
      </c>
      <c r="E250" s="22">
        <v>0</v>
      </c>
      <c r="F250" s="22">
        <v>0</v>
      </c>
      <c r="G250" s="22">
        <v>0</v>
      </c>
      <c r="H250" s="22">
        <v>1</v>
      </c>
      <c r="I250" s="19">
        <v>2.535</v>
      </c>
      <c r="J250" s="19">
        <v>14.335</v>
      </c>
      <c r="K250" s="23">
        <v>4</v>
      </c>
      <c r="L250" s="23">
        <v>0</v>
      </c>
      <c r="M250" s="23">
        <v>0</v>
      </c>
      <c r="N250" s="23">
        <v>1</v>
      </c>
      <c r="O250" s="23">
        <v>0</v>
      </c>
      <c r="P250" s="23">
        <v>4.051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399905</v>
      </c>
      <c r="B251" s="22" t="s">
        <v>340</v>
      </c>
      <c r="C251" s="22">
        <v>6787.084</v>
      </c>
      <c r="D251" s="22">
        <v>7992.903</v>
      </c>
      <c r="E251" s="22">
        <v>0</v>
      </c>
      <c r="F251" s="22">
        <v>0</v>
      </c>
      <c r="G251" s="22">
        <v>0</v>
      </c>
      <c r="H251" s="22">
        <v>1</v>
      </c>
      <c r="I251" s="19">
        <v>3.998</v>
      </c>
      <c r="J251" s="19">
        <v>18.481</v>
      </c>
      <c r="K251" s="23">
        <v>4</v>
      </c>
      <c r="L251" s="23">
        <v>0</v>
      </c>
      <c r="M251" s="23">
        <v>-1</v>
      </c>
      <c r="N251" s="23">
        <v>1</v>
      </c>
      <c r="O251" s="23">
        <v>0</v>
      </c>
      <c r="P251" s="23">
        <v>2.982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399928</v>
      </c>
      <c r="B252" s="22" t="s">
        <v>202</v>
      </c>
      <c r="C252" s="22">
        <v>2757.753</v>
      </c>
      <c r="D252" s="22">
        <v>3117.982</v>
      </c>
      <c r="E252" s="22">
        <v>0</v>
      </c>
      <c r="F252" s="22">
        <v>0</v>
      </c>
      <c r="G252" s="22">
        <v>0</v>
      </c>
      <c r="H252" s="22">
        <v>1</v>
      </c>
      <c r="I252" s="19">
        <v>5.662</v>
      </c>
      <c r="J252" s="19">
        <v>16.561</v>
      </c>
      <c r="K252" s="23">
        <v>3</v>
      </c>
      <c r="L252" s="23">
        <v>0</v>
      </c>
      <c r="M252" s="23">
        <v>0</v>
      </c>
      <c r="N252" s="23">
        <v>1</v>
      </c>
      <c r="O252" s="23">
        <v>0</v>
      </c>
      <c r="P252" s="23">
        <v>9.477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399959</v>
      </c>
      <c r="B253" s="22" t="s">
        <v>341</v>
      </c>
      <c r="C253" s="22">
        <v>1516.447</v>
      </c>
      <c r="D253" s="22">
        <v>1956.246</v>
      </c>
      <c r="E253" s="22">
        <v>0</v>
      </c>
      <c r="F253" s="22">
        <v>0</v>
      </c>
      <c r="G253" s="22">
        <v>0</v>
      </c>
      <c r="H253" s="22">
        <v>1</v>
      </c>
      <c r="I253" s="19">
        <v>1.106</v>
      </c>
      <c r="J253" s="19">
        <v>23.339</v>
      </c>
      <c r="K253" s="23">
        <v>4</v>
      </c>
      <c r="L253" s="23">
        <v>0</v>
      </c>
      <c r="M253" s="23">
        <v>-1</v>
      </c>
      <c r="N253" s="23">
        <v>1</v>
      </c>
      <c r="O253" s="23">
        <v>0</v>
      </c>
      <c r="P253" s="23">
        <v>0.936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399967</v>
      </c>
      <c r="B254" s="22" t="s">
        <v>342</v>
      </c>
      <c r="C254" s="22">
        <v>11610.512</v>
      </c>
      <c r="D254" s="22">
        <v>14888.315</v>
      </c>
      <c r="E254" s="22">
        <v>0</v>
      </c>
      <c r="F254" s="22">
        <v>0</v>
      </c>
      <c r="G254" s="22">
        <v>0</v>
      </c>
      <c r="H254" s="22">
        <v>1</v>
      </c>
      <c r="I254" s="19">
        <v>0.053</v>
      </c>
      <c r="J254" s="19">
        <v>22.058</v>
      </c>
      <c r="K254" s="23">
        <v>3</v>
      </c>
      <c r="L254" s="23">
        <v>0</v>
      </c>
      <c r="M254" s="23">
        <v>0</v>
      </c>
      <c r="N254" s="23">
        <v>1</v>
      </c>
      <c r="O254" s="23">
        <v>0</v>
      </c>
      <c r="P254" s="23">
        <v>6.11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399971</v>
      </c>
      <c r="B255" s="22" t="s">
        <v>343</v>
      </c>
      <c r="C255" s="22">
        <v>1371.222</v>
      </c>
      <c r="D255" s="22">
        <v>1764.927</v>
      </c>
      <c r="E255" s="22">
        <v>0</v>
      </c>
      <c r="F255" s="22">
        <v>0</v>
      </c>
      <c r="G255" s="22">
        <v>0</v>
      </c>
      <c r="H255" s="22">
        <v>1</v>
      </c>
      <c r="I255" s="19">
        <v>2.896</v>
      </c>
      <c r="J255" s="19">
        <v>24.558</v>
      </c>
      <c r="K255" s="23">
        <v>3</v>
      </c>
      <c r="L255" s="23">
        <v>0</v>
      </c>
      <c r="M255" s="23">
        <v>0</v>
      </c>
      <c r="N255" s="23">
        <v>1</v>
      </c>
      <c r="O255" s="23">
        <v>0</v>
      </c>
      <c r="P255" s="23">
        <v>7.55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399973</v>
      </c>
      <c r="B256" s="22" t="s">
        <v>344</v>
      </c>
      <c r="C256" s="22">
        <v>1556.256</v>
      </c>
      <c r="D256" s="22">
        <v>2001.13</v>
      </c>
      <c r="E256" s="22">
        <v>0</v>
      </c>
      <c r="F256" s="22">
        <v>0</v>
      </c>
      <c r="G256" s="22">
        <v>0</v>
      </c>
      <c r="H256" s="22">
        <v>1</v>
      </c>
      <c r="I256" s="19">
        <v>1.713</v>
      </c>
      <c r="J256" s="19">
        <v>23.563</v>
      </c>
      <c r="K256" s="23">
        <v>4</v>
      </c>
      <c r="L256" s="23">
        <v>2</v>
      </c>
      <c r="M256" s="23">
        <v>0</v>
      </c>
      <c r="N256" s="23">
        <v>1</v>
      </c>
      <c r="O256" s="23">
        <v>0</v>
      </c>
      <c r="P256" s="23">
        <v>1.825</v>
      </c>
      <c r="Q256" s="23">
        <v>1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399974</v>
      </c>
      <c r="B257" s="22" t="s">
        <v>345</v>
      </c>
      <c r="C257" s="22">
        <v>1813.972</v>
      </c>
      <c r="D257" s="22">
        <v>1988.626</v>
      </c>
      <c r="E257" s="22">
        <v>0</v>
      </c>
      <c r="F257" s="22">
        <v>0</v>
      </c>
      <c r="G257" s="22">
        <v>0</v>
      </c>
      <c r="H257" s="22">
        <v>1</v>
      </c>
      <c r="I257" s="19">
        <v>0.659</v>
      </c>
      <c r="J257" s="19">
        <v>9.384</v>
      </c>
      <c r="K257" s="23">
        <v>1</v>
      </c>
      <c r="L257" s="23">
        <v>0</v>
      </c>
      <c r="M257" s="23">
        <v>0</v>
      </c>
      <c r="N257" s="23">
        <v>0</v>
      </c>
      <c r="O257" s="23">
        <v>0</v>
      </c>
      <c r="P257" s="23">
        <v>16.697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399982</v>
      </c>
      <c r="B258" s="22" t="s">
        <v>210</v>
      </c>
      <c r="C258" s="22">
        <v>8335.976</v>
      </c>
      <c r="D258" s="22">
        <v>9587.618</v>
      </c>
      <c r="E258" s="22">
        <v>0</v>
      </c>
      <c r="F258" s="22">
        <v>0</v>
      </c>
      <c r="G258" s="22">
        <v>0</v>
      </c>
      <c r="H258" s="22">
        <v>1</v>
      </c>
      <c r="I258" s="19">
        <v>3.761</v>
      </c>
      <c r="J258" s="19">
        <v>16.325</v>
      </c>
      <c r="K258" s="23">
        <v>4</v>
      </c>
      <c r="L258" s="23">
        <v>0</v>
      </c>
      <c r="M258" s="23">
        <v>0</v>
      </c>
      <c r="N258" s="23">
        <v>0</v>
      </c>
      <c r="O258" s="23">
        <v>0</v>
      </c>
      <c r="P258" s="23">
        <v>-2.035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399991</v>
      </c>
      <c r="B259" s="22" t="s">
        <v>346</v>
      </c>
      <c r="C259" s="22">
        <v>2624.648</v>
      </c>
      <c r="D259" s="22">
        <v>3078.249</v>
      </c>
      <c r="E259" s="22">
        <v>0</v>
      </c>
      <c r="F259" s="22">
        <v>0</v>
      </c>
      <c r="G259" s="22">
        <v>0</v>
      </c>
      <c r="H259" s="22">
        <v>1</v>
      </c>
      <c r="I259" s="19">
        <v>7.305</v>
      </c>
      <c r="J259" s="19">
        <v>20.964</v>
      </c>
      <c r="K259" s="23">
        <v>3</v>
      </c>
      <c r="L259" s="23">
        <v>0</v>
      </c>
      <c r="M259" s="23">
        <v>-1</v>
      </c>
      <c r="N259" s="23">
        <v>1</v>
      </c>
      <c r="O259" s="23">
        <v>0</v>
      </c>
      <c r="P259" s="23">
        <v>3.5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399992</v>
      </c>
      <c r="B260" s="22" t="s">
        <v>347</v>
      </c>
      <c r="C260" s="22">
        <v>1984.829</v>
      </c>
      <c r="D260" s="22">
        <v>2265.974</v>
      </c>
      <c r="E260" s="22">
        <v>0</v>
      </c>
      <c r="F260" s="22">
        <v>0</v>
      </c>
      <c r="G260" s="22">
        <v>0</v>
      </c>
      <c r="H260" s="22">
        <v>1</v>
      </c>
      <c r="I260" s="19">
        <v>1.854</v>
      </c>
      <c r="J260" s="19">
        <v>14.032</v>
      </c>
      <c r="K260" s="23">
        <v>4</v>
      </c>
      <c r="L260" s="23">
        <v>0</v>
      </c>
      <c r="M260" s="23">
        <v>0</v>
      </c>
      <c r="N260" s="23">
        <v>0</v>
      </c>
      <c r="O260" s="23">
        <v>0</v>
      </c>
      <c r="P260" s="23">
        <v>4.222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980018</v>
      </c>
      <c r="B261" s="22" t="s">
        <v>348</v>
      </c>
      <c r="C261" s="22">
        <v>3496.197</v>
      </c>
      <c r="D261" s="22">
        <v>5671.847</v>
      </c>
      <c r="E261" s="22">
        <v>0</v>
      </c>
      <c r="F261" s="22">
        <v>0</v>
      </c>
      <c r="G261" s="22">
        <v>0</v>
      </c>
      <c r="H261" s="22">
        <v>1</v>
      </c>
      <c r="I261" s="19">
        <v>2.051</v>
      </c>
      <c r="J261" s="19">
        <v>39.623</v>
      </c>
      <c r="K261" s="23">
        <v>4</v>
      </c>
      <c r="L261" s="23">
        <v>0</v>
      </c>
      <c r="M261" s="23">
        <v>-1</v>
      </c>
      <c r="N261" s="23">
        <v>1</v>
      </c>
      <c r="O261" s="23">
        <v>0</v>
      </c>
      <c r="P261" s="23">
        <v>5.63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980035</v>
      </c>
      <c r="B262" s="22" t="s">
        <v>349</v>
      </c>
      <c r="C262" s="22">
        <v>1967.923</v>
      </c>
      <c r="D262" s="22">
        <v>2444.969</v>
      </c>
      <c r="E262" s="22">
        <v>0</v>
      </c>
      <c r="F262" s="22">
        <v>0</v>
      </c>
      <c r="G262" s="22">
        <v>0</v>
      </c>
      <c r="H262" s="22">
        <v>1</v>
      </c>
      <c r="I262" s="19">
        <v>4.605</v>
      </c>
      <c r="J262" s="19">
        <v>23.217</v>
      </c>
      <c r="K262" s="23">
        <v>4</v>
      </c>
      <c r="L262" s="23">
        <v>0</v>
      </c>
      <c r="M262" s="23">
        <v>0</v>
      </c>
      <c r="N262" s="23">
        <v>1</v>
      </c>
      <c r="O262" s="23">
        <v>0</v>
      </c>
      <c r="P262" s="23">
        <v>6.371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980068</v>
      </c>
      <c r="B263" s="22" t="s">
        <v>350</v>
      </c>
      <c r="C263" s="22">
        <v>3439.467</v>
      </c>
      <c r="D263" s="22">
        <v>3891.608</v>
      </c>
      <c r="E263" s="22">
        <v>0</v>
      </c>
      <c r="F263" s="22">
        <v>0</v>
      </c>
      <c r="G263" s="22">
        <v>0</v>
      </c>
      <c r="H263" s="22">
        <v>1</v>
      </c>
      <c r="I263" s="19">
        <v>5.826</v>
      </c>
      <c r="J263" s="19">
        <v>16.768</v>
      </c>
      <c r="K263" s="23">
        <v>4</v>
      </c>
      <c r="L263" s="23">
        <v>0</v>
      </c>
      <c r="M263" s="23">
        <v>-1</v>
      </c>
      <c r="N263" s="23">
        <v>1</v>
      </c>
      <c r="O263" s="23">
        <v>0</v>
      </c>
      <c r="P263" s="23">
        <v>1.64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980092</v>
      </c>
      <c r="B264" s="22" t="s">
        <v>351</v>
      </c>
      <c r="C264" s="22">
        <v>5008.457</v>
      </c>
      <c r="D264" s="22">
        <v>5635.211</v>
      </c>
      <c r="E264" s="22">
        <v>0</v>
      </c>
      <c r="F264" s="22">
        <v>0</v>
      </c>
      <c r="G264" s="22">
        <v>0</v>
      </c>
      <c r="H264" s="22">
        <v>1</v>
      </c>
      <c r="I264" s="19">
        <v>3.786</v>
      </c>
      <c r="J264" s="19">
        <v>14.487</v>
      </c>
      <c r="K264" s="23">
        <v>4</v>
      </c>
      <c r="L264" s="23">
        <v>0</v>
      </c>
      <c r="M264" s="23">
        <v>0</v>
      </c>
      <c r="N264" s="23">
        <v>0</v>
      </c>
      <c r="O264" s="23">
        <v>0</v>
      </c>
      <c r="P264" s="23">
        <v>-0.493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5">
        <v>25</v>
      </c>
      <c r="B265" s="25" t="s">
        <v>352</v>
      </c>
      <c r="C265" s="25">
        <v>1750.774</v>
      </c>
      <c r="D265" s="25">
        <v>1865.304</v>
      </c>
      <c r="E265" s="25">
        <v>0</v>
      </c>
      <c r="F265" s="25">
        <v>0</v>
      </c>
      <c r="G265" s="25">
        <v>1</v>
      </c>
      <c r="H265" s="19">
        <v>0</v>
      </c>
      <c r="I265" s="19">
        <v>0</v>
      </c>
      <c r="J265" s="19">
        <v>0</v>
      </c>
      <c r="K265" s="23">
        <v>4</v>
      </c>
      <c r="L265" s="23">
        <v>0</v>
      </c>
      <c r="M265" s="23">
        <v>0</v>
      </c>
      <c r="N265" s="23">
        <v>1</v>
      </c>
      <c r="O265" s="23">
        <v>0</v>
      </c>
      <c r="P265" s="23">
        <v>5.128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5">
        <v>917</v>
      </c>
      <c r="B266" s="25" t="s">
        <v>353</v>
      </c>
      <c r="C266" s="25">
        <v>2425.628</v>
      </c>
      <c r="D266" s="25">
        <v>2628.144</v>
      </c>
      <c r="E266" s="25">
        <v>0</v>
      </c>
      <c r="F266" s="25">
        <v>0</v>
      </c>
      <c r="G266" s="25">
        <v>1</v>
      </c>
      <c r="H266" s="19">
        <v>0</v>
      </c>
      <c r="I266" s="19">
        <v>0</v>
      </c>
      <c r="J266" s="19">
        <v>0</v>
      </c>
      <c r="K266" s="23">
        <v>3</v>
      </c>
      <c r="L266" s="23">
        <v>0</v>
      </c>
      <c r="M266" s="23">
        <v>0</v>
      </c>
      <c r="N266" s="23">
        <v>0</v>
      </c>
      <c r="O266" s="23">
        <v>0</v>
      </c>
      <c r="P266" s="23">
        <v>7.605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5">
        <v>399108</v>
      </c>
      <c r="B267" s="25" t="s">
        <v>354</v>
      </c>
      <c r="C267" s="25">
        <v>1252.747</v>
      </c>
      <c r="D267" s="25">
        <v>1346.437</v>
      </c>
      <c r="E267" s="25">
        <v>0</v>
      </c>
      <c r="F267" s="25">
        <v>0</v>
      </c>
      <c r="G267" s="25">
        <v>1</v>
      </c>
      <c r="H267" s="19">
        <v>0</v>
      </c>
      <c r="I267" s="19">
        <v>0</v>
      </c>
      <c r="J267" s="19">
        <v>0</v>
      </c>
      <c r="K267" s="23">
        <v>4</v>
      </c>
      <c r="L267" s="23">
        <v>0</v>
      </c>
      <c r="M267" s="23">
        <v>0</v>
      </c>
      <c r="N267" s="23">
        <v>1</v>
      </c>
      <c r="O267" s="23">
        <v>0</v>
      </c>
      <c r="P267" s="23">
        <v>-24.125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5">
        <v>399231</v>
      </c>
      <c r="B268" s="25" t="s">
        <v>355</v>
      </c>
      <c r="C268" s="25">
        <v>1345.989</v>
      </c>
      <c r="D268" s="25">
        <v>1474.396</v>
      </c>
      <c r="E268" s="25">
        <v>0</v>
      </c>
      <c r="F268" s="25">
        <v>0</v>
      </c>
      <c r="G268" s="25">
        <v>1</v>
      </c>
      <c r="H268" s="19">
        <v>0</v>
      </c>
      <c r="I268" s="19">
        <v>0</v>
      </c>
      <c r="J268" s="19">
        <v>0</v>
      </c>
      <c r="K268" s="23">
        <v>1</v>
      </c>
      <c r="L268" s="23">
        <v>0</v>
      </c>
      <c r="M268" s="23">
        <v>0</v>
      </c>
      <c r="N268" s="23">
        <v>0</v>
      </c>
      <c r="O268" s="23">
        <v>1</v>
      </c>
      <c r="P268" s="23">
        <v>19.913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5">
        <v>399359</v>
      </c>
      <c r="B269" s="25" t="s">
        <v>356</v>
      </c>
      <c r="C269" s="25">
        <v>2598.507</v>
      </c>
      <c r="D269" s="25">
        <v>2771.588</v>
      </c>
      <c r="E269" s="25">
        <v>0</v>
      </c>
      <c r="F269" s="25">
        <v>0</v>
      </c>
      <c r="G269" s="25">
        <v>1</v>
      </c>
      <c r="H269" s="19">
        <v>0</v>
      </c>
      <c r="I269" s="19">
        <v>0</v>
      </c>
      <c r="J269" s="19">
        <v>0</v>
      </c>
      <c r="K269" s="23">
        <v>4</v>
      </c>
      <c r="L269" s="23">
        <v>0</v>
      </c>
      <c r="M269" s="23">
        <v>-1</v>
      </c>
      <c r="N269" s="23">
        <v>1</v>
      </c>
      <c r="O269" s="23">
        <v>0</v>
      </c>
      <c r="P269" s="23">
        <v>5.336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5">
        <v>399481</v>
      </c>
      <c r="B270" s="25" t="s">
        <v>114</v>
      </c>
      <c r="C270" s="25">
        <v>127.7</v>
      </c>
      <c r="D270" s="25">
        <v>127.883</v>
      </c>
      <c r="E270" s="25">
        <v>0</v>
      </c>
      <c r="F270" s="25">
        <v>0</v>
      </c>
      <c r="G270" s="25">
        <v>1</v>
      </c>
      <c r="H270" s="19">
        <v>0</v>
      </c>
      <c r="I270" s="19">
        <v>0</v>
      </c>
      <c r="J270" s="19">
        <v>0</v>
      </c>
      <c r="K270" s="23">
        <v>3</v>
      </c>
      <c r="L270" s="23">
        <v>1</v>
      </c>
      <c r="M270" s="23">
        <v>0</v>
      </c>
      <c r="N270" s="23">
        <v>0</v>
      </c>
      <c r="O270" s="23">
        <v>0</v>
      </c>
      <c r="P270" s="23">
        <v>25.354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5">
        <v>399617</v>
      </c>
      <c r="B271" s="25" t="s">
        <v>357</v>
      </c>
      <c r="C271" s="25">
        <v>9120.365</v>
      </c>
      <c r="D271" s="25">
        <v>10312.695</v>
      </c>
      <c r="E271" s="25">
        <v>0</v>
      </c>
      <c r="F271" s="25">
        <v>0</v>
      </c>
      <c r="G271" s="25">
        <v>1</v>
      </c>
      <c r="H271" s="19">
        <v>0</v>
      </c>
      <c r="I271" s="19">
        <v>0</v>
      </c>
      <c r="J271" s="19">
        <v>0</v>
      </c>
      <c r="K271" s="23">
        <v>4</v>
      </c>
      <c r="L271" s="23">
        <v>0</v>
      </c>
      <c r="M271" s="23">
        <v>0</v>
      </c>
      <c r="N271" s="23">
        <v>0</v>
      </c>
      <c r="O271" s="23">
        <v>0</v>
      </c>
      <c r="P271" s="23">
        <v>22.884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5">
        <v>399684</v>
      </c>
      <c r="B272" s="25" t="s">
        <v>358</v>
      </c>
      <c r="C272" s="25">
        <v>1777.578</v>
      </c>
      <c r="D272" s="25">
        <v>2008.251</v>
      </c>
      <c r="E272" s="25">
        <v>0</v>
      </c>
      <c r="F272" s="25">
        <v>0</v>
      </c>
      <c r="G272" s="25">
        <v>1</v>
      </c>
      <c r="H272" s="19">
        <v>0</v>
      </c>
      <c r="I272" s="19">
        <v>0</v>
      </c>
      <c r="J272" s="19">
        <v>0</v>
      </c>
      <c r="K272" s="23">
        <v>1</v>
      </c>
      <c r="L272" s="23">
        <v>0</v>
      </c>
      <c r="M272" s="23">
        <v>0</v>
      </c>
      <c r="N272" s="23">
        <v>0</v>
      </c>
      <c r="O272" s="23">
        <v>0</v>
      </c>
      <c r="P272" s="23">
        <v>0.261</v>
      </c>
      <c r="Q272" s="23">
        <v>0</v>
      </c>
      <c r="R272" s="23">
        <v>1</v>
      </c>
      <c r="S272" s="24"/>
      <c r="T272" s="24"/>
      <c r="U272" s="24"/>
      <c r="V272" s="24"/>
      <c r="W272" s="24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7"/>
      <c r="J273" s="27"/>
      <c r="K273" s="29"/>
      <c r="L273" s="29"/>
      <c r="M273" s="29"/>
      <c r="N273" s="29"/>
      <c r="O273" s="29"/>
      <c r="P273" s="29"/>
      <c r="Q273" s="29"/>
      <c r="R273" s="29"/>
      <c r="S273" s="24"/>
      <c r="T273" s="24"/>
      <c r="U273" s="24"/>
      <c r="V273" s="24"/>
      <c r="W273" s="24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7"/>
      <c r="J274" s="27"/>
      <c r="K274" s="29"/>
      <c r="L274" s="29"/>
      <c r="M274" s="29"/>
      <c r="N274" s="29"/>
      <c r="O274" s="29"/>
      <c r="P274" s="29"/>
      <c r="Q274" s="29"/>
      <c r="R274" s="29"/>
      <c r="S274" s="24"/>
      <c r="T274" s="24"/>
      <c r="U274" s="24"/>
      <c r="V274" s="24"/>
      <c r="W274" s="24"/>
    </row>
    <row r="275" ht="16.5" spans="1:23">
      <c r="A275" s="26"/>
      <c r="B275" s="26"/>
      <c r="C275" s="26"/>
      <c r="D275" s="26"/>
      <c r="E275" s="26"/>
      <c r="F275" s="26"/>
      <c r="G275" s="26"/>
      <c r="H275" s="27"/>
      <c r="I275" s="27"/>
      <c r="J275" s="27"/>
      <c r="K275" s="29"/>
      <c r="L275" s="29"/>
      <c r="M275" s="29"/>
      <c r="N275" s="29"/>
      <c r="O275" s="29"/>
      <c r="P275" s="29"/>
      <c r="Q275" s="29"/>
      <c r="R275" s="29"/>
      <c r="S275" s="24"/>
      <c r="T275" s="24"/>
      <c r="U275" s="24"/>
      <c r="V275" s="24"/>
      <c r="W275" s="24"/>
    </row>
    <row r="276" ht="16.5" spans="1:23">
      <c r="A276" s="26"/>
      <c r="B276" s="26"/>
      <c r="C276" s="26"/>
      <c r="D276" s="26"/>
      <c r="E276" s="26"/>
      <c r="F276" s="26"/>
      <c r="G276" s="26"/>
      <c r="H276" s="27"/>
      <c r="I276" s="27"/>
      <c r="J276" s="27"/>
      <c r="K276" s="29"/>
      <c r="L276" s="29"/>
      <c r="M276" s="29"/>
      <c r="N276" s="29"/>
      <c r="O276" s="29"/>
      <c r="P276" s="29"/>
      <c r="Q276" s="29"/>
      <c r="R276" s="29"/>
      <c r="S276" s="24"/>
      <c r="T276" s="24"/>
      <c r="U276" s="24"/>
      <c r="V276" s="24"/>
      <c r="W276" s="24"/>
    </row>
    <row r="277" ht="16.5" spans="1:23">
      <c r="A277" s="26"/>
      <c r="B277" s="26"/>
      <c r="C277" s="26"/>
      <c r="D277" s="26"/>
      <c r="E277" s="26"/>
      <c r="F277" s="26"/>
      <c r="G277" s="26"/>
      <c r="H277" s="27"/>
      <c r="I277" s="27"/>
      <c r="J277" s="27"/>
      <c r="K277" s="29"/>
      <c r="L277" s="29"/>
      <c r="M277" s="29"/>
      <c r="N277" s="29"/>
      <c r="O277" s="29"/>
      <c r="P277" s="29"/>
      <c r="Q277" s="29"/>
      <c r="R277" s="29"/>
      <c r="S277" s="24"/>
      <c r="T277" s="24"/>
      <c r="U277" s="24"/>
      <c r="V277" s="24"/>
      <c r="W277" s="24"/>
    </row>
    <row r="278" ht="16.5" spans="1:23">
      <c r="A278" s="26"/>
      <c r="B278" s="26"/>
      <c r="C278" s="26"/>
      <c r="D278" s="26"/>
      <c r="E278" s="26"/>
      <c r="F278" s="26"/>
      <c r="G278" s="26"/>
      <c r="H278" s="27"/>
      <c r="I278" s="27"/>
      <c r="J278" s="27"/>
      <c r="K278" s="29"/>
      <c r="L278" s="29"/>
      <c r="M278" s="29"/>
      <c r="N278" s="29"/>
      <c r="O278" s="29"/>
      <c r="P278" s="29"/>
      <c r="Q278" s="29"/>
      <c r="R278" s="29"/>
      <c r="S278" s="24"/>
      <c r="T278" s="24"/>
      <c r="U278" s="24"/>
      <c r="V278" s="24"/>
      <c r="W278" s="24"/>
    </row>
    <row r="279" ht="16.5" spans="1:23">
      <c r="A279" s="26"/>
      <c r="B279" s="26"/>
      <c r="C279" s="26"/>
      <c r="D279" s="26"/>
      <c r="E279" s="26"/>
      <c r="F279" s="26"/>
      <c r="G279" s="26"/>
      <c r="H279" s="27"/>
      <c r="I279" s="27"/>
      <c r="J279" s="27"/>
      <c r="K279" s="29"/>
      <c r="L279" s="29"/>
      <c r="M279" s="29"/>
      <c r="N279" s="29"/>
      <c r="O279" s="29"/>
      <c r="P279" s="29"/>
      <c r="Q279" s="29"/>
      <c r="R279" s="29"/>
      <c r="S279" s="24"/>
      <c r="T279" s="24"/>
      <c r="U279" s="24"/>
      <c r="V279" s="24"/>
      <c r="W279" s="24"/>
    </row>
    <row r="280" ht="16.5" spans="1:23">
      <c r="A280" s="26"/>
      <c r="B280" s="26"/>
      <c r="C280" s="26"/>
      <c r="D280" s="26"/>
      <c r="E280" s="26"/>
      <c r="F280" s="26"/>
      <c r="G280" s="26"/>
      <c r="H280" s="27"/>
      <c r="I280" s="27"/>
      <c r="J280" s="27"/>
      <c r="K280" s="29"/>
      <c r="L280" s="29"/>
      <c r="M280" s="29"/>
      <c r="N280" s="29"/>
      <c r="O280" s="29"/>
      <c r="P280" s="29"/>
      <c r="Q280" s="29"/>
      <c r="R280" s="29"/>
      <c r="S280" s="24"/>
      <c r="T280" s="24"/>
      <c r="U280" s="24"/>
      <c r="V280" s="24"/>
      <c r="W280" s="24"/>
    </row>
    <row r="281" ht="16.5" spans="1:23">
      <c r="A281" s="26"/>
      <c r="B281" s="26"/>
      <c r="C281" s="26"/>
      <c r="D281" s="26"/>
      <c r="E281" s="26"/>
      <c r="F281" s="26"/>
      <c r="G281" s="26"/>
      <c r="H281" s="27"/>
      <c r="I281" s="27"/>
      <c r="J281" s="27"/>
      <c r="K281" s="29"/>
      <c r="L281" s="29"/>
      <c r="M281" s="29"/>
      <c r="N281" s="29"/>
      <c r="O281" s="29"/>
      <c r="P281" s="29"/>
      <c r="Q281" s="29"/>
      <c r="R281" s="29"/>
      <c r="S281" s="24"/>
      <c r="T281" s="24"/>
      <c r="U281" s="24"/>
      <c r="V281" s="24"/>
      <c r="W281" s="24"/>
    </row>
    <row r="282" ht="16.5" spans="1:23">
      <c r="A282" s="26"/>
      <c r="B282" s="26"/>
      <c r="C282" s="26"/>
      <c r="D282" s="26"/>
      <c r="E282" s="26"/>
      <c r="F282" s="26"/>
      <c r="G282" s="26"/>
      <c r="H282" s="27"/>
      <c r="I282" s="27"/>
      <c r="J282" s="27"/>
      <c r="K282" s="29"/>
      <c r="L282" s="29"/>
      <c r="M282" s="29"/>
      <c r="N282" s="29"/>
      <c r="O282" s="29"/>
      <c r="P282" s="29"/>
      <c r="Q282" s="29"/>
      <c r="R282" s="29"/>
      <c r="S282" s="24"/>
      <c r="T282" s="24"/>
      <c r="U282" s="24"/>
      <c r="V282" s="24"/>
      <c r="W282" s="24"/>
    </row>
    <row r="283" ht="16.5" spans="1:23">
      <c r="A283" s="26"/>
      <c r="B283" s="26"/>
      <c r="C283" s="26"/>
      <c r="D283" s="26"/>
      <c r="E283" s="26"/>
      <c r="F283" s="26"/>
      <c r="G283" s="26"/>
      <c r="H283" s="27"/>
      <c r="I283" s="27"/>
      <c r="J283" s="27"/>
      <c r="K283" s="29"/>
      <c r="L283" s="29"/>
      <c r="M283" s="29"/>
      <c r="N283" s="29"/>
      <c r="O283" s="29"/>
      <c r="P283" s="29"/>
      <c r="Q283" s="29"/>
      <c r="R283" s="29"/>
      <c r="S283" s="24"/>
      <c r="T283" s="24"/>
      <c r="U283" s="24"/>
      <c r="V283" s="24"/>
      <c r="W283" s="24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30"/>
      <c r="L284" s="30"/>
      <c r="M284" s="30"/>
      <c r="N284" s="30"/>
      <c r="O284" s="30"/>
      <c r="P284" s="30"/>
      <c r="Q284" s="30"/>
      <c r="R284" s="30"/>
      <c r="S284" s="24"/>
      <c r="T284" s="24"/>
      <c r="U284" s="24"/>
      <c r="V284" s="24"/>
      <c r="W284" s="24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30"/>
      <c r="L285" s="30"/>
      <c r="M285" s="30"/>
      <c r="N285" s="30"/>
      <c r="O285" s="30"/>
      <c r="P285" s="30"/>
      <c r="Q285" s="30"/>
      <c r="R285" s="30"/>
      <c r="S285" s="24"/>
      <c r="T285" s="24"/>
      <c r="U285" s="24"/>
      <c r="V285" s="24"/>
      <c r="W285" s="24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30"/>
      <c r="L286" s="30"/>
      <c r="M286" s="30"/>
      <c r="N286" s="30"/>
      <c r="O286" s="30"/>
      <c r="P286" s="30"/>
      <c r="Q286" s="30"/>
      <c r="R286" s="30"/>
      <c r="S286" s="24"/>
      <c r="T286" s="24"/>
      <c r="U286" s="24"/>
      <c r="V286" s="24"/>
      <c r="W286" s="24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30"/>
      <c r="L287" s="30"/>
      <c r="M287" s="30"/>
      <c r="N287" s="30"/>
      <c r="O287" s="30"/>
      <c r="P287" s="30"/>
      <c r="Q287" s="30"/>
      <c r="R287" s="30"/>
      <c r="S287" s="24"/>
      <c r="T287" s="24"/>
      <c r="U287" s="24"/>
      <c r="V287" s="24"/>
      <c r="W287" s="24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30"/>
      <c r="L288" s="30"/>
      <c r="M288" s="30"/>
      <c r="N288" s="30"/>
      <c r="O288" s="30"/>
      <c r="P288" s="30"/>
      <c r="Q288" s="30"/>
      <c r="R288" s="30"/>
      <c r="S288" s="24"/>
      <c r="T288" s="24"/>
      <c r="U288" s="24"/>
      <c r="V288" s="24"/>
      <c r="W288" s="24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30"/>
      <c r="L289" s="30"/>
      <c r="M289" s="30"/>
      <c r="N289" s="30"/>
      <c r="O289" s="30"/>
      <c r="P289" s="30"/>
      <c r="Q289" s="30"/>
      <c r="R289" s="30"/>
      <c r="S289" s="24"/>
      <c r="T289" s="24"/>
      <c r="U289" s="24"/>
      <c r="V289" s="24"/>
      <c r="W289" s="24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30"/>
      <c r="L290" s="30"/>
      <c r="M290" s="30"/>
      <c r="N290" s="30"/>
      <c r="O290" s="30"/>
      <c r="P290" s="30"/>
      <c r="Q290" s="30"/>
      <c r="R290" s="30"/>
      <c r="S290" s="24"/>
      <c r="T290" s="24"/>
      <c r="U290" s="24"/>
      <c r="V290" s="24"/>
      <c r="W290" s="24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30"/>
      <c r="L291" s="30"/>
      <c r="M291" s="30"/>
      <c r="N291" s="30"/>
      <c r="O291" s="30"/>
      <c r="P291" s="30"/>
      <c r="Q291" s="30"/>
      <c r="R291" s="30"/>
      <c r="S291" s="24"/>
      <c r="T291" s="24"/>
      <c r="U291" s="24"/>
      <c r="V291" s="24"/>
      <c r="W291" s="24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30"/>
      <c r="L292" s="30"/>
      <c r="M292" s="30"/>
      <c r="N292" s="30"/>
      <c r="O292" s="30"/>
      <c r="P292" s="30"/>
      <c r="Q292" s="30"/>
      <c r="R292" s="30"/>
      <c r="S292" s="24"/>
      <c r="T292" s="24"/>
      <c r="U292" s="24"/>
      <c r="V292" s="24"/>
      <c r="W292" s="24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30"/>
      <c r="L293" s="30"/>
      <c r="M293" s="30"/>
      <c r="N293" s="30"/>
      <c r="O293" s="30"/>
      <c r="P293" s="30"/>
      <c r="Q293" s="30"/>
      <c r="R293" s="30"/>
      <c r="S293" s="24"/>
      <c r="T293" s="24"/>
      <c r="U293" s="24"/>
      <c r="V293" s="24"/>
      <c r="W293" s="24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30"/>
      <c r="L294" s="30"/>
      <c r="M294" s="30"/>
      <c r="N294" s="30"/>
      <c r="O294" s="30"/>
      <c r="P294" s="30"/>
      <c r="Q294" s="30"/>
      <c r="R294" s="30"/>
      <c r="S294" s="24"/>
      <c r="T294" s="24"/>
      <c r="U294" s="24"/>
      <c r="V294" s="24"/>
      <c r="W294" s="24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30"/>
      <c r="L295" s="30"/>
      <c r="M295" s="30"/>
      <c r="N295" s="30"/>
      <c r="O295" s="30"/>
      <c r="P295" s="30"/>
      <c r="Q295" s="30"/>
      <c r="R295" s="30"/>
      <c r="S295" s="24"/>
      <c r="T295" s="24"/>
      <c r="U295" s="24"/>
      <c r="V295" s="24"/>
      <c r="W295" s="24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30"/>
      <c r="L296" s="30"/>
      <c r="M296" s="30"/>
      <c r="N296" s="30"/>
      <c r="O296" s="30"/>
      <c r="P296" s="30"/>
      <c r="Q296" s="30"/>
      <c r="R296" s="30"/>
      <c r="S296" s="24"/>
      <c r="T296" s="24"/>
      <c r="U296" s="24"/>
      <c r="V296" s="24"/>
      <c r="W296" s="24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30"/>
      <c r="L297" s="30"/>
      <c r="M297" s="30"/>
      <c r="N297" s="30"/>
      <c r="O297" s="30"/>
      <c r="P297" s="30"/>
      <c r="Q297" s="30"/>
      <c r="R297" s="30"/>
      <c r="S297" s="24"/>
      <c r="T297" s="24"/>
      <c r="U297" s="24"/>
      <c r="V297" s="24"/>
      <c r="W297" s="24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30"/>
      <c r="L298" s="30"/>
      <c r="M298" s="30"/>
      <c r="N298" s="30"/>
      <c r="O298" s="30"/>
      <c r="P298" s="30"/>
      <c r="Q298" s="30"/>
      <c r="R298" s="30"/>
      <c r="S298" s="24"/>
      <c r="T298" s="24"/>
      <c r="U298" s="24"/>
      <c r="V298" s="24"/>
      <c r="W298" s="24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30"/>
      <c r="L299" s="30"/>
      <c r="M299" s="30"/>
      <c r="N299" s="30"/>
      <c r="O299" s="30"/>
      <c r="P299" s="30"/>
      <c r="Q299" s="30"/>
      <c r="R299" s="30"/>
      <c r="S299" s="24"/>
      <c r="T299" s="24"/>
      <c r="U299" s="24"/>
      <c r="V299" s="24"/>
      <c r="W299" s="24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30"/>
      <c r="L300" s="30"/>
      <c r="M300" s="30"/>
      <c r="N300" s="30"/>
      <c r="O300" s="30"/>
      <c r="P300" s="30"/>
      <c r="Q300" s="30"/>
      <c r="R300" s="30"/>
      <c r="S300" s="24"/>
      <c r="T300" s="24"/>
      <c r="U300" s="24"/>
      <c r="V300" s="24"/>
      <c r="W300" s="24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30"/>
      <c r="L301" s="30"/>
      <c r="M301" s="30"/>
      <c r="N301" s="30"/>
      <c r="O301" s="30"/>
      <c r="P301" s="30"/>
      <c r="Q301" s="30"/>
      <c r="R301" s="30"/>
      <c r="S301" s="24"/>
      <c r="T301" s="24"/>
      <c r="U301" s="24"/>
      <c r="V301" s="24"/>
      <c r="W301" s="24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30"/>
      <c r="L302" s="30"/>
      <c r="M302" s="30"/>
      <c r="N302" s="30"/>
      <c r="O302" s="30"/>
      <c r="P302" s="30"/>
      <c r="Q302" s="30"/>
      <c r="R302" s="30"/>
      <c r="S302" s="24"/>
      <c r="T302" s="24"/>
      <c r="U302" s="24"/>
      <c r="V302" s="24"/>
      <c r="W302" s="24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30"/>
      <c r="L303" s="30"/>
      <c r="M303" s="30"/>
      <c r="N303" s="30"/>
      <c r="O303" s="30"/>
      <c r="P303" s="30"/>
      <c r="Q303" s="30"/>
      <c r="R303" s="30"/>
      <c r="S303" s="24"/>
      <c r="T303" s="24"/>
      <c r="U303" s="24"/>
      <c r="V303" s="24"/>
      <c r="W303" s="24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30"/>
      <c r="L304" s="30"/>
      <c r="M304" s="30"/>
      <c r="N304" s="30"/>
      <c r="O304" s="30"/>
      <c r="P304" s="30"/>
      <c r="Q304" s="30"/>
      <c r="R304" s="30"/>
      <c r="S304" s="24"/>
      <c r="T304" s="24"/>
      <c r="U304" s="24"/>
      <c r="V304" s="24"/>
      <c r="W304" s="24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30"/>
      <c r="L305" s="30"/>
      <c r="M305" s="30"/>
      <c r="N305" s="30"/>
      <c r="O305" s="30"/>
      <c r="P305" s="30"/>
      <c r="Q305" s="30"/>
      <c r="R305" s="30"/>
      <c r="S305" s="24"/>
      <c r="T305" s="24"/>
      <c r="U305" s="24"/>
      <c r="V305" s="24"/>
      <c r="W305" s="24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30"/>
      <c r="L306" s="30"/>
      <c r="M306" s="30"/>
      <c r="N306" s="30"/>
      <c r="O306" s="30"/>
      <c r="P306" s="30"/>
      <c r="Q306" s="30"/>
      <c r="R306" s="30"/>
      <c r="S306" s="24"/>
      <c r="T306" s="24"/>
      <c r="U306" s="24"/>
      <c r="V306" s="24"/>
      <c r="W306" s="24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30"/>
      <c r="L307" s="30"/>
      <c r="M307" s="30"/>
      <c r="N307" s="30"/>
      <c r="O307" s="30"/>
      <c r="P307" s="30"/>
      <c r="Q307" s="30"/>
      <c r="R307" s="30"/>
      <c r="S307" s="24"/>
      <c r="T307" s="24"/>
      <c r="U307" s="24"/>
      <c r="V307" s="24"/>
      <c r="W307" s="24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30"/>
      <c r="L308" s="30"/>
      <c r="M308" s="30"/>
      <c r="N308" s="30"/>
      <c r="O308" s="30"/>
      <c r="P308" s="30"/>
      <c r="Q308" s="30"/>
      <c r="R308" s="30"/>
      <c r="S308" s="24"/>
      <c r="T308" s="24"/>
      <c r="U308" s="24"/>
      <c r="V308" s="24"/>
      <c r="W308" s="24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30"/>
      <c r="L309" s="30"/>
      <c r="M309" s="30"/>
      <c r="N309" s="30"/>
      <c r="O309" s="30"/>
      <c r="P309" s="30"/>
      <c r="Q309" s="30"/>
      <c r="R309" s="30"/>
      <c r="S309" s="24"/>
      <c r="T309" s="24"/>
      <c r="U309" s="24"/>
      <c r="V309" s="24"/>
      <c r="W309" s="24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30"/>
      <c r="L310" s="30"/>
      <c r="M310" s="30"/>
      <c r="N310" s="30"/>
      <c r="O310" s="30"/>
      <c r="P310" s="30"/>
      <c r="Q310" s="30"/>
      <c r="R310" s="30"/>
      <c r="S310" s="24"/>
      <c r="T310" s="24"/>
      <c r="U310" s="24"/>
      <c r="V310" s="24"/>
      <c r="W310" s="24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30"/>
      <c r="L311" s="30"/>
      <c r="M311" s="30"/>
      <c r="N311" s="30"/>
      <c r="O311" s="30"/>
      <c r="P311" s="30"/>
      <c r="Q311" s="30"/>
      <c r="R311" s="30"/>
      <c r="S311" s="24"/>
      <c r="T311" s="24"/>
      <c r="U311" s="24"/>
      <c r="V311" s="24"/>
      <c r="W311" s="24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30"/>
      <c r="L312" s="30"/>
      <c r="M312" s="30"/>
      <c r="N312" s="30"/>
      <c r="O312" s="30"/>
      <c r="P312" s="30"/>
      <c r="Q312" s="30"/>
      <c r="R312" s="30"/>
      <c r="S312" s="24"/>
      <c r="T312" s="24"/>
      <c r="U312" s="24"/>
      <c r="V312" s="24"/>
      <c r="W312" s="24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30"/>
      <c r="L313" s="30"/>
      <c r="M313" s="30"/>
      <c r="N313" s="30"/>
      <c r="O313" s="30"/>
      <c r="P313" s="30"/>
      <c r="Q313" s="30"/>
      <c r="R313" s="30"/>
      <c r="S313" s="24"/>
      <c r="T313" s="24"/>
      <c r="U313" s="24"/>
      <c r="V313" s="24"/>
      <c r="W313" s="24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30"/>
      <c r="L314" s="30"/>
      <c r="M314" s="30"/>
      <c r="N314" s="30"/>
      <c r="O314" s="30"/>
      <c r="P314" s="30"/>
      <c r="Q314" s="30"/>
      <c r="R314" s="30"/>
      <c r="S314" s="24"/>
      <c r="T314" s="24"/>
      <c r="U314" s="24"/>
      <c r="V314" s="24"/>
      <c r="W314" s="24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30"/>
      <c r="L315" s="30"/>
      <c r="M315" s="30"/>
      <c r="N315" s="30"/>
      <c r="O315" s="30"/>
      <c r="P315" s="30"/>
      <c r="Q315" s="30"/>
      <c r="R315" s="30"/>
      <c r="S315" s="24"/>
      <c r="T315" s="24"/>
      <c r="U315" s="24"/>
      <c r="V315" s="24"/>
      <c r="W315" s="24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30"/>
      <c r="L316" s="30"/>
      <c r="M316" s="30"/>
      <c r="N316" s="30"/>
      <c r="O316" s="30"/>
      <c r="P316" s="30"/>
      <c r="Q316" s="30"/>
      <c r="R316" s="30"/>
      <c r="S316" s="24"/>
      <c r="T316" s="24"/>
      <c r="U316" s="24"/>
      <c r="V316" s="24"/>
      <c r="W316" s="24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30"/>
      <c r="L317" s="30"/>
      <c r="M317" s="30"/>
      <c r="N317" s="30"/>
      <c r="O317" s="30"/>
      <c r="P317" s="30"/>
      <c r="Q317" s="30"/>
      <c r="R317" s="30"/>
      <c r="S317" s="24"/>
      <c r="T317" s="24"/>
      <c r="U317" s="24"/>
      <c r="V317" s="24"/>
      <c r="W317" s="24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30"/>
      <c r="L318" s="30"/>
      <c r="M318" s="30"/>
      <c r="N318" s="30"/>
      <c r="O318" s="30"/>
      <c r="P318" s="30"/>
      <c r="Q318" s="30"/>
      <c r="R318" s="30"/>
      <c r="S318" s="24"/>
      <c r="T318" s="24"/>
      <c r="U318" s="24"/>
      <c r="V318" s="24"/>
      <c r="W318" s="24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30"/>
      <c r="L319" s="30"/>
      <c r="M319" s="30"/>
      <c r="N319" s="30"/>
      <c r="O319" s="30"/>
      <c r="P319" s="30"/>
      <c r="Q319" s="30"/>
      <c r="R319" s="30"/>
      <c r="S319" s="24"/>
      <c r="T319" s="24"/>
      <c r="U319" s="24"/>
      <c r="V319" s="24"/>
      <c r="W319" s="24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30"/>
      <c r="L320" s="30"/>
      <c r="M320" s="30"/>
      <c r="N320" s="30"/>
      <c r="O320" s="30"/>
      <c r="P320" s="30"/>
      <c r="Q320" s="30"/>
      <c r="R320" s="30"/>
      <c r="S320" s="24"/>
      <c r="T320" s="24"/>
      <c r="U320" s="24"/>
      <c r="V320" s="24"/>
      <c r="W320" s="24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30"/>
      <c r="L321" s="30"/>
      <c r="M321" s="30"/>
      <c r="N321" s="30"/>
      <c r="O321" s="30"/>
      <c r="P321" s="30"/>
      <c r="Q321" s="30"/>
      <c r="R321" s="30"/>
      <c r="S321" s="24"/>
      <c r="T321" s="24"/>
      <c r="U321" s="24"/>
      <c r="V321" s="24"/>
      <c r="W321" s="24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30"/>
      <c r="L322" s="30"/>
      <c r="M322" s="30"/>
      <c r="N322" s="30"/>
      <c r="O322" s="30"/>
      <c r="P322" s="30"/>
      <c r="Q322" s="30"/>
      <c r="R322" s="30"/>
      <c r="S322" s="24"/>
      <c r="T322" s="24"/>
      <c r="U322" s="24"/>
      <c r="V322" s="24"/>
      <c r="W322" s="24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30"/>
      <c r="L323" s="30"/>
      <c r="M323" s="30"/>
      <c r="N323" s="30"/>
      <c r="O323" s="30"/>
      <c r="P323" s="30"/>
      <c r="Q323" s="30"/>
      <c r="R323" s="30"/>
      <c r="S323" s="24"/>
      <c r="T323" s="24"/>
      <c r="U323" s="24"/>
      <c r="V323" s="24"/>
      <c r="W323" s="24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30"/>
      <c r="L324" s="30"/>
      <c r="M324" s="30"/>
      <c r="N324" s="30"/>
      <c r="O324" s="30"/>
      <c r="P324" s="30"/>
      <c r="Q324" s="30"/>
      <c r="R324" s="30"/>
      <c r="S324" s="24"/>
      <c r="T324" s="24"/>
      <c r="U324" s="24"/>
      <c r="V324" s="24"/>
      <c r="W324" s="24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30"/>
      <c r="L325" s="30"/>
      <c r="M325" s="30"/>
      <c r="N325" s="30"/>
      <c r="O325" s="30"/>
      <c r="P325" s="30"/>
      <c r="Q325" s="30"/>
      <c r="R325" s="30"/>
      <c r="S325" s="24"/>
      <c r="T325" s="24"/>
      <c r="U325" s="24"/>
      <c r="V325" s="24"/>
      <c r="W325" s="24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30"/>
      <c r="L326" s="30"/>
      <c r="M326" s="30"/>
      <c r="N326" s="30"/>
      <c r="O326" s="30"/>
      <c r="P326" s="30"/>
      <c r="Q326" s="30"/>
      <c r="R326" s="30"/>
      <c r="S326" s="24"/>
      <c r="T326" s="24"/>
      <c r="U326" s="24"/>
      <c r="V326" s="24"/>
      <c r="W326" s="24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30"/>
      <c r="L327" s="30"/>
      <c r="M327" s="30"/>
      <c r="N327" s="30"/>
      <c r="O327" s="30"/>
      <c r="P327" s="30"/>
      <c r="Q327" s="30"/>
      <c r="R327" s="30"/>
      <c r="S327" s="24"/>
      <c r="T327" s="24"/>
      <c r="U327" s="24"/>
      <c r="V327" s="24"/>
      <c r="W327" s="24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30"/>
      <c r="L328" s="30"/>
      <c r="M328" s="30"/>
      <c r="N328" s="30"/>
      <c r="O328" s="30"/>
      <c r="P328" s="30"/>
      <c r="Q328" s="30"/>
      <c r="R328" s="30"/>
      <c r="S328" s="24"/>
      <c r="T328" s="24"/>
      <c r="U328" s="24"/>
      <c r="V328" s="24"/>
      <c r="W328" s="24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30"/>
      <c r="L329" s="30"/>
      <c r="M329" s="30"/>
      <c r="N329" s="30"/>
      <c r="O329" s="30"/>
      <c r="P329" s="30"/>
      <c r="Q329" s="30"/>
      <c r="R329" s="30"/>
      <c r="S329" s="24"/>
      <c r="T329" s="24"/>
      <c r="U329" s="24"/>
      <c r="V329" s="24"/>
      <c r="W329" s="24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30"/>
      <c r="L330" s="30"/>
      <c r="M330" s="30"/>
      <c r="N330" s="30"/>
      <c r="O330" s="30"/>
      <c r="P330" s="30"/>
      <c r="Q330" s="30"/>
      <c r="R330" s="30"/>
      <c r="S330" s="24"/>
      <c r="T330" s="24"/>
      <c r="U330" s="24"/>
      <c r="V330" s="24"/>
      <c r="W330" s="24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30"/>
      <c r="L331" s="30"/>
      <c r="M331" s="30"/>
      <c r="N331" s="30"/>
      <c r="O331" s="30"/>
      <c r="P331" s="30"/>
      <c r="Q331" s="30"/>
      <c r="R331" s="30"/>
      <c r="S331" s="24"/>
      <c r="T331" s="24"/>
      <c r="U331" s="24"/>
      <c r="V331" s="24"/>
      <c r="W331" s="24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30"/>
      <c r="L332" s="30"/>
      <c r="M332" s="30"/>
      <c r="N332" s="30"/>
      <c r="O332" s="30"/>
      <c r="P332" s="30"/>
      <c r="Q332" s="30"/>
      <c r="R332" s="30"/>
      <c r="S332" s="24"/>
      <c r="T332" s="24"/>
      <c r="U332" s="24"/>
      <c r="V332" s="24"/>
      <c r="W332" s="24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30"/>
      <c r="L333" s="30"/>
      <c r="M333" s="30"/>
      <c r="N333" s="30"/>
      <c r="O333" s="30"/>
      <c r="P333" s="30"/>
      <c r="Q333" s="30"/>
      <c r="R333" s="30"/>
      <c r="S333" s="24"/>
      <c r="T333" s="24"/>
      <c r="U333" s="24"/>
      <c r="V333" s="24"/>
      <c r="W333" s="24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30"/>
      <c r="L334" s="30"/>
      <c r="M334" s="30"/>
      <c r="N334" s="30"/>
      <c r="O334" s="30"/>
      <c r="P334" s="30"/>
      <c r="Q334" s="30"/>
      <c r="R334" s="30"/>
      <c r="S334" s="24"/>
      <c r="T334" s="24"/>
      <c r="U334" s="24"/>
      <c r="V334" s="24"/>
      <c r="W334" s="24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30"/>
      <c r="L335" s="30"/>
      <c r="M335" s="30"/>
      <c r="N335" s="30"/>
      <c r="O335" s="30"/>
      <c r="P335" s="30"/>
      <c r="Q335" s="30"/>
      <c r="R335" s="30"/>
      <c r="S335" s="24"/>
      <c r="T335" s="24"/>
      <c r="U335" s="24"/>
      <c r="V335" s="24"/>
      <c r="W335" s="24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30"/>
      <c r="L336" s="30"/>
      <c r="M336" s="30"/>
      <c r="N336" s="30"/>
      <c r="O336" s="30"/>
      <c r="P336" s="30"/>
      <c r="Q336" s="30"/>
      <c r="R336" s="30"/>
      <c r="S336" s="24"/>
      <c r="T336" s="24"/>
      <c r="U336" s="24"/>
      <c r="V336" s="24"/>
      <c r="W336" s="24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30"/>
      <c r="L337" s="30"/>
      <c r="M337" s="30"/>
      <c r="N337" s="30"/>
      <c r="O337" s="30"/>
      <c r="P337" s="30"/>
      <c r="Q337" s="30"/>
      <c r="R337" s="30"/>
      <c r="S337" s="24"/>
      <c r="T337" s="24"/>
      <c r="U337" s="24"/>
      <c r="V337" s="24"/>
      <c r="W337" s="24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30"/>
      <c r="L338" s="30"/>
      <c r="M338" s="30"/>
      <c r="N338" s="30"/>
      <c r="O338" s="30"/>
      <c r="P338" s="30"/>
      <c r="Q338" s="30"/>
      <c r="R338" s="30"/>
      <c r="S338" s="24"/>
      <c r="T338" s="24"/>
      <c r="U338" s="24"/>
      <c r="V338" s="24"/>
      <c r="W338" s="24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30"/>
      <c r="L339" s="30"/>
      <c r="M339" s="30"/>
      <c r="N339" s="30"/>
      <c r="O339" s="30"/>
      <c r="P339" s="30"/>
      <c r="Q339" s="30"/>
      <c r="R339" s="30"/>
      <c r="S339" s="24"/>
      <c r="T339" s="24"/>
      <c r="U339" s="24"/>
      <c r="V339" s="24"/>
      <c r="W339" s="24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30"/>
      <c r="L340" s="30"/>
      <c r="M340" s="30"/>
      <c r="N340" s="30"/>
      <c r="O340" s="30"/>
      <c r="P340" s="30"/>
      <c r="Q340" s="30"/>
      <c r="R340" s="30"/>
      <c r="S340" s="24"/>
      <c r="T340" s="24"/>
      <c r="U340" s="24"/>
      <c r="V340" s="24"/>
      <c r="W340" s="24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30"/>
      <c r="L341" s="30"/>
      <c r="M341" s="30"/>
      <c r="N341" s="30"/>
      <c r="O341" s="30"/>
      <c r="P341" s="30"/>
      <c r="Q341" s="30"/>
      <c r="R341" s="30"/>
      <c r="S341" s="24"/>
      <c r="T341" s="24"/>
      <c r="U341" s="24"/>
      <c r="V341" s="24"/>
      <c r="W341" s="24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30"/>
      <c r="L342" s="30"/>
      <c r="M342" s="30"/>
      <c r="N342" s="30"/>
      <c r="O342" s="30"/>
      <c r="P342" s="30"/>
      <c r="Q342" s="30"/>
      <c r="R342" s="30"/>
      <c r="S342" s="24"/>
      <c r="T342" s="24"/>
      <c r="U342" s="24"/>
      <c r="V342" s="24"/>
      <c r="W342" s="24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30"/>
      <c r="L343" s="30"/>
      <c r="M343" s="30"/>
      <c r="N343" s="30"/>
      <c r="O343" s="30"/>
      <c r="P343" s="30"/>
      <c r="Q343" s="30"/>
      <c r="R343" s="30"/>
      <c r="S343" s="24"/>
      <c r="T343" s="24"/>
      <c r="U343" s="24"/>
      <c r="V343" s="24"/>
      <c r="W343" s="24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30"/>
      <c r="L344" s="30"/>
      <c r="M344" s="30"/>
      <c r="N344" s="30"/>
      <c r="O344" s="30"/>
      <c r="P344" s="30"/>
      <c r="Q344" s="30"/>
      <c r="R344" s="30"/>
      <c r="S344" s="24"/>
      <c r="T344" s="24"/>
      <c r="U344" s="24"/>
      <c r="V344" s="24"/>
      <c r="W344" s="24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30"/>
      <c r="L345" s="30"/>
      <c r="M345" s="30"/>
      <c r="N345" s="30"/>
      <c r="O345" s="30"/>
      <c r="P345" s="30"/>
      <c r="Q345" s="30"/>
      <c r="R345" s="30"/>
      <c r="S345" s="24"/>
      <c r="T345" s="24"/>
      <c r="U345" s="24"/>
      <c r="V345" s="24"/>
      <c r="W345" s="24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30"/>
      <c r="L346" s="30"/>
      <c r="M346" s="30"/>
      <c r="N346" s="30"/>
      <c r="O346" s="30"/>
      <c r="P346" s="30"/>
      <c r="Q346" s="30"/>
      <c r="R346" s="30"/>
      <c r="S346" s="24"/>
      <c r="T346" s="24"/>
      <c r="U346" s="24"/>
      <c r="V346" s="24"/>
      <c r="W346" s="24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30"/>
      <c r="L347" s="30"/>
      <c r="M347" s="30"/>
      <c r="N347" s="30"/>
      <c r="O347" s="30"/>
      <c r="P347" s="30"/>
      <c r="Q347" s="30"/>
      <c r="R347" s="30"/>
      <c r="S347" s="24"/>
      <c r="T347" s="24"/>
      <c r="U347" s="24"/>
      <c r="V347" s="24"/>
      <c r="W347" s="24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30"/>
      <c r="L348" s="30"/>
      <c r="M348" s="30"/>
      <c r="N348" s="30"/>
      <c r="O348" s="30"/>
      <c r="P348" s="30"/>
      <c r="Q348" s="30"/>
      <c r="R348" s="30"/>
      <c r="S348" s="24"/>
      <c r="T348" s="24"/>
      <c r="U348" s="24"/>
      <c r="V348" s="24"/>
      <c r="W348" s="24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30"/>
      <c r="L349" s="30"/>
      <c r="M349" s="30"/>
      <c r="N349" s="30"/>
      <c r="O349" s="30"/>
      <c r="P349" s="30"/>
      <c r="Q349" s="30"/>
      <c r="R349" s="30"/>
      <c r="S349" s="24"/>
      <c r="T349" s="24"/>
      <c r="U349" s="24"/>
      <c r="V349" s="24"/>
      <c r="W349" s="24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30"/>
      <c r="L350" s="30"/>
      <c r="M350" s="30"/>
      <c r="N350" s="30"/>
      <c r="O350" s="30"/>
      <c r="P350" s="30"/>
      <c r="Q350" s="30"/>
      <c r="R350" s="30"/>
      <c r="S350" s="24"/>
      <c r="T350" s="24"/>
      <c r="U350" s="24"/>
      <c r="V350" s="24"/>
      <c r="W350" s="24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30"/>
      <c r="L351" s="30"/>
      <c r="M351" s="30"/>
      <c r="N351" s="30"/>
      <c r="O351" s="30"/>
      <c r="P351" s="30"/>
      <c r="Q351" s="30"/>
      <c r="R351" s="30"/>
      <c r="S351" s="24"/>
      <c r="T351" s="24"/>
      <c r="U351" s="24"/>
      <c r="V351" s="24"/>
      <c r="W351" s="24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30"/>
      <c r="L352" s="30"/>
      <c r="M352" s="30"/>
      <c r="N352" s="30"/>
      <c r="O352" s="30"/>
      <c r="P352" s="30"/>
      <c r="Q352" s="30"/>
      <c r="R352" s="30"/>
      <c r="S352" s="24"/>
      <c r="T352" s="24"/>
      <c r="U352" s="24"/>
      <c r="V352" s="24"/>
      <c r="W352" s="24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30"/>
      <c r="L353" s="30"/>
      <c r="M353" s="30"/>
      <c r="N353" s="30"/>
      <c r="O353" s="30"/>
      <c r="P353" s="30"/>
      <c r="Q353" s="30"/>
      <c r="R353" s="30"/>
      <c r="S353" s="24"/>
      <c r="T353" s="24"/>
      <c r="U353" s="24"/>
      <c r="V353" s="24"/>
      <c r="W353" s="24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  <c r="W354" s="24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  <c r="W355" s="24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  <c r="W356" s="24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  <c r="W357" s="24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  <c r="W358" s="24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  <c r="W359" s="24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  <c r="W360" s="24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  <c r="W361" s="24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  <c r="W362" s="24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  <c r="W363" s="24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  <c r="W364" s="24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  <c r="W365" s="24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  <c r="W366" s="24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  <c r="W367" s="24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  <c r="W368" s="24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  <c r="W369" s="24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  <c r="W370" s="24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  <c r="W371" s="24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  <c r="W372" s="24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  <c r="W373" s="24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  <c r="W374" s="24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  <c r="W375" s="24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  <c r="W376" s="24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  <c r="W377" s="24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  <c r="W378" s="24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  <c r="W379" s="24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  <c r="W380" s="24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  <c r="W381" s="24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  <c r="W382" s="24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  <c r="W383" s="24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  <c r="W384" s="24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  <c r="W385" s="24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  <c r="W386" s="24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  <c r="W387" s="24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  <c r="W388" s="24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  <c r="W389" s="24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  <c r="W390" s="24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  <c r="W391" s="24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  <c r="W392" s="24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  <c r="W393" s="24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  <c r="W394" s="24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  <c r="W395" s="24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  <c r="W396" s="24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  <c r="W397" s="24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  <c r="W398" s="24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  <c r="W399" s="24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  <c r="W400" s="24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  <c r="W401" s="24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  <c r="W402" s="24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  <c r="W403" s="24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  <c r="W404" s="24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  <c r="W405" s="24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  <c r="W406" s="24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  <c r="W407" s="24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  <c r="W408" s="24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  <c r="W409" s="24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  <c r="W410" s="24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  <c r="W411" s="24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  <c r="W412" s="24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  <c r="W413" s="24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  <c r="W414" s="24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  <c r="W415" s="24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  <c r="W416" s="24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  <c r="W417" s="24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  <c r="W418" s="24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  <c r="W419" s="24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  <c r="W420" s="24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  <c r="W421" s="24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  <c r="W422" s="24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  <c r="W423" s="24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  <c r="W424" s="24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  <c r="W425" s="24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  <c r="W426" s="24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  <c r="W427" s="24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  <c r="W428" s="24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  <c r="W429" s="24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  <c r="W430" s="24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  <c r="W431" s="24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  <c r="W432" s="24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  <c r="W433" s="24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  <c r="W434" s="24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  <c r="W435" s="24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  <c r="W436" s="24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  <c r="W437" s="24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  <c r="W438" s="24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  <c r="W439" s="24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  <c r="W440" s="24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  <c r="W441" s="24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  <c r="W442" s="24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  <c r="W443" s="24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  <c r="W444" s="24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  <c r="W445" s="24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  <c r="W446" s="24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  <c r="W447" s="24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  <c r="W448" s="24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  <c r="W449" s="24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  <c r="W450" s="24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  <c r="W451" s="24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  <c r="W452" s="24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  <c r="W453" s="24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  <c r="W454" s="24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  <c r="W455" s="24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  <c r="W456" s="24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  <c r="W457" s="24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  <c r="W458" s="24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  <c r="W459" s="24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  <c r="W460" s="24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  <c r="W461" s="24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  <c r="W462" s="24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  <c r="W463" s="24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  <c r="W464" s="24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  <c r="W465" s="24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  <c r="W466" s="24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  <c r="W467" s="24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  <c r="W468" s="24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  <c r="W469" s="24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  <c r="W470" s="24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  <c r="W471" s="24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  <c r="W472" s="24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  <c r="W473" s="24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  <c r="W474" s="24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  <c r="W475" s="24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  <c r="W476" s="24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  <c r="W477" s="24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  <c r="W478" s="24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  <c r="W479" s="24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  <c r="W480" s="24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  <c r="W481" s="24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  <c r="W482" s="24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  <c r="W483" s="24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  <c r="W484" s="24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  <c r="W485" s="24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  <c r="W486" s="24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  <c r="W487" s="24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  <c r="W488" s="24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  <c r="W489" s="24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  <c r="W490" s="24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  <c r="W491" s="24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  <c r="W492" s="24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  <c r="W493" s="24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  <c r="W494" s="24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  <c r="W495" s="24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  <c r="W496" s="24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  <c r="W497" s="24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  <c r="W498" s="24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  <c r="W499" s="24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  <c r="W500" s="24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  <c r="W501" s="24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  <c r="W502" s="24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  <c r="W503" s="24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  <c r="W504" s="24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  <c r="W505" s="24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  <c r="W506" s="24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  <c r="W507" s="24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4"/>
      <c r="T508" s="24"/>
      <c r="U508" s="24"/>
      <c r="V508" s="24"/>
      <c r="W508" s="24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4"/>
      <c r="T509" s="24"/>
      <c r="U509" s="24"/>
      <c r="V509" s="24"/>
      <c r="W509" s="24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4"/>
      <c r="T510" s="24"/>
      <c r="U510" s="24"/>
      <c r="V510" s="24"/>
      <c r="W510" s="24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4"/>
      <c r="T511" s="24"/>
      <c r="U511" s="24"/>
      <c r="V511" s="24"/>
      <c r="W511" s="24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4"/>
      <c r="T512" s="24"/>
      <c r="U512" s="24"/>
      <c r="V512" s="24"/>
      <c r="W512" s="24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4"/>
      <c r="T513" s="24"/>
      <c r="U513" s="24"/>
      <c r="V513" s="24"/>
      <c r="W513" s="24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4"/>
      <c r="T514" s="24"/>
      <c r="U514" s="24"/>
      <c r="V514" s="24"/>
      <c r="W514" s="24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4"/>
      <c r="T515" s="24"/>
      <c r="U515" s="24"/>
      <c r="V515" s="24"/>
      <c r="W515" s="24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4"/>
      <c r="T516" s="24"/>
      <c r="U516" s="24"/>
      <c r="V516" s="24"/>
      <c r="W516" s="24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4"/>
      <c r="T517" s="24"/>
      <c r="U517" s="24"/>
      <c r="V517" s="24"/>
      <c r="W517" s="24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4"/>
      <c r="T518" s="24"/>
      <c r="U518" s="24"/>
      <c r="V518" s="24"/>
      <c r="W518" s="24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4"/>
      <c r="T519" s="24"/>
      <c r="U519" s="24"/>
      <c r="V519" s="24"/>
      <c r="W519" s="24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4"/>
      <c r="T520" s="24"/>
      <c r="U520" s="24"/>
      <c r="V520" s="24"/>
      <c r="W520" s="24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4"/>
      <c r="T521" s="24"/>
      <c r="U521" s="24"/>
      <c r="V521" s="24"/>
      <c r="W521" s="24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4"/>
      <c r="T522" s="24"/>
      <c r="U522" s="24"/>
      <c r="V522" s="24"/>
      <c r="W522" s="24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4"/>
      <c r="T523" s="24"/>
      <c r="U523" s="24"/>
      <c r="V523" s="24"/>
      <c r="W523" s="24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4"/>
      <c r="T524" s="24"/>
      <c r="U524" s="24"/>
      <c r="V524" s="24"/>
      <c r="W524" s="24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4"/>
      <c r="T525" s="24"/>
      <c r="U525" s="24"/>
      <c r="V525" s="24"/>
      <c r="W525" s="24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4"/>
      <c r="T526" s="24"/>
      <c r="U526" s="24"/>
      <c r="V526" s="24"/>
      <c r="W526" s="24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4"/>
      <c r="T527" s="24"/>
      <c r="U527" s="24"/>
      <c r="V527" s="24"/>
      <c r="W527" s="24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4"/>
      <c r="T528" s="24"/>
      <c r="U528" s="24"/>
      <c r="V528" s="24"/>
      <c r="W528" s="24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4"/>
      <c r="T529" s="24"/>
      <c r="U529" s="24"/>
      <c r="V529" s="24"/>
      <c r="W529" s="24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4"/>
      <c r="T530" s="24"/>
      <c r="U530" s="24"/>
      <c r="V530" s="24"/>
      <c r="W530" s="24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4"/>
      <c r="T531" s="24"/>
      <c r="U531" s="24"/>
      <c r="V531" s="24"/>
      <c r="W531" s="24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4"/>
      <c r="T532" s="24"/>
      <c r="U532" s="24"/>
      <c r="V532" s="24"/>
      <c r="W532" s="24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4"/>
      <c r="T533" s="24"/>
      <c r="U533" s="24"/>
      <c r="V533" s="24"/>
      <c r="W533" s="24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4"/>
      <c r="T534" s="24"/>
      <c r="U534" s="24"/>
      <c r="V534" s="24"/>
      <c r="W534" s="24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4"/>
      <c r="T535" s="24"/>
      <c r="U535" s="24"/>
      <c r="V535" s="24"/>
      <c r="W535" s="24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4"/>
      <c r="T536" s="24"/>
      <c r="U536" s="24"/>
      <c r="V536" s="24"/>
      <c r="W536" s="24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4"/>
      <c r="T537" s="24"/>
      <c r="U537" s="24"/>
      <c r="V537" s="24"/>
      <c r="W537" s="24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4"/>
      <c r="T538" s="24"/>
      <c r="U538" s="24"/>
      <c r="V538" s="24"/>
      <c r="W538" s="24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4"/>
      <c r="T539" s="24"/>
      <c r="U539" s="24"/>
      <c r="V539" s="24"/>
      <c r="W539" s="24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4"/>
      <c r="T540" s="24"/>
      <c r="U540" s="24"/>
      <c r="V540" s="24"/>
      <c r="W540" s="24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4"/>
      <c r="T541" s="24"/>
      <c r="U541" s="24"/>
      <c r="V541" s="24"/>
      <c r="W541" s="24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4"/>
      <c r="T542" s="24"/>
      <c r="U542" s="24"/>
      <c r="V542" s="24"/>
      <c r="W542" s="24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4"/>
      <c r="T543" s="24"/>
      <c r="U543" s="24"/>
      <c r="V543" s="24"/>
      <c r="W543" s="24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4"/>
      <c r="T544" s="24"/>
      <c r="U544" s="24"/>
      <c r="V544" s="24"/>
      <c r="W544" s="24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4"/>
      <c r="T545" s="24"/>
      <c r="U545" s="24"/>
      <c r="V545" s="24"/>
      <c r="W545" s="24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4"/>
      <c r="T546" s="24"/>
      <c r="U546" s="24"/>
      <c r="V546" s="24"/>
      <c r="W546" s="24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4"/>
      <c r="T547" s="24"/>
      <c r="U547" s="24"/>
      <c r="V547" s="24"/>
      <c r="W547" s="24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4"/>
      <c r="T548" s="24"/>
      <c r="U548" s="24"/>
      <c r="V548" s="24"/>
      <c r="W548" s="24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4"/>
      <c r="T549" s="24"/>
      <c r="U549" s="24"/>
      <c r="V549" s="24"/>
      <c r="W549" s="24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4"/>
      <c r="T550" s="24"/>
      <c r="U550" s="24"/>
      <c r="V550" s="24"/>
      <c r="W550" s="24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4"/>
      <c r="T551" s="24"/>
      <c r="U551" s="24"/>
      <c r="V551" s="24"/>
      <c r="W551" s="24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4"/>
      <c r="T552" s="24"/>
      <c r="U552" s="24"/>
      <c r="V552" s="24"/>
      <c r="W552" s="24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4"/>
      <c r="T553" s="24"/>
      <c r="U553" s="24"/>
      <c r="V553" s="24"/>
      <c r="W553" s="24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4"/>
      <c r="T554" s="24"/>
      <c r="U554" s="24"/>
      <c r="V554" s="24"/>
      <c r="W554" s="24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4"/>
      <c r="T555" s="24"/>
      <c r="U555" s="24"/>
      <c r="V555" s="24"/>
      <c r="W555" s="24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4"/>
      <c r="T556" s="24"/>
      <c r="U556" s="24"/>
      <c r="V556" s="24"/>
      <c r="W556" s="24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4"/>
      <c r="T557" s="24"/>
      <c r="U557" s="24"/>
      <c r="V557" s="24"/>
      <c r="W557" s="24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4"/>
      <c r="T558" s="24"/>
      <c r="U558" s="24"/>
      <c r="V558" s="24"/>
      <c r="W558" s="24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4"/>
      <c r="T559" s="24"/>
      <c r="U559" s="24"/>
      <c r="V559" s="24"/>
      <c r="W559" s="24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4"/>
      <c r="T560" s="24"/>
      <c r="U560" s="24"/>
      <c r="V560" s="24"/>
      <c r="W560" s="24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4"/>
      <c r="T561" s="24"/>
      <c r="U561" s="24"/>
      <c r="V561" s="24"/>
      <c r="W561" s="24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4"/>
      <c r="T562" s="24"/>
      <c r="U562" s="24"/>
      <c r="V562" s="24"/>
      <c r="W562" s="24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4"/>
      <c r="T651" s="24"/>
      <c r="U651" s="24"/>
      <c r="V651" s="24"/>
      <c r="W651" s="24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1" t="s">
        <v>359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</row>
    <row r="3" ht="20.25" spans="1:18">
      <c r="A3" s="5" t="s">
        <v>360</v>
      </c>
      <c r="B3" s="5" t="s">
        <v>361</v>
      </c>
      <c r="C3" s="5">
        <v>2366.579</v>
      </c>
      <c r="D3" s="5">
        <v>2921.078</v>
      </c>
      <c r="E3" s="5">
        <v>1</v>
      </c>
      <c r="F3" s="6">
        <v>0</v>
      </c>
      <c r="G3" s="6">
        <v>0</v>
      </c>
      <c r="H3" s="6">
        <v>1</v>
      </c>
      <c r="I3" s="6">
        <v>0.236</v>
      </c>
      <c r="J3" s="6">
        <v>19.174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1.962</v>
      </c>
      <c r="Q3" s="14">
        <v>0</v>
      </c>
      <c r="R3" s="14">
        <v>1</v>
      </c>
    </row>
    <row r="4" ht="20.25" spans="1:18">
      <c r="A4" s="5" t="s">
        <v>362</v>
      </c>
      <c r="B4" s="5" t="s">
        <v>363</v>
      </c>
      <c r="C4" s="5">
        <v>112970.063</v>
      </c>
      <c r="D4" s="5">
        <v>139884.813</v>
      </c>
      <c r="E4" s="5">
        <v>1</v>
      </c>
      <c r="F4" s="6">
        <v>0</v>
      </c>
      <c r="G4" s="6">
        <v>0</v>
      </c>
      <c r="H4" s="6">
        <v>1</v>
      </c>
      <c r="I4" s="6">
        <v>0.047</v>
      </c>
      <c r="J4" s="6">
        <v>19.278</v>
      </c>
      <c r="K4" s="14">
        <v>0</v>
      </c>
      <c r="L4" s="14">
        <v>0</v>
      </c>
      <c r="M4" s="14">
        <v>1</v>
      </c>
      <c r="N4" s="14">
        <v>-1</v>
      </c>
      <c r="O4" s="14">
        <v>0</v>
      </c>
      <c r="P4" s="14">
        <v>584.557</v>
      </c>
      <c r="Q4" s="14">
        <v>0</v>
      </c>
      <c r="R4" s="14">
        <v>0</v>
      </c>
    </row>
    <row r="5" ht="20.25" spans="1:18">
      <c r="A5" s="5" t="s">
        <v>364</v>
      </c>
      <c r="B5" s="5" t="s">
        <v>365</v>
      </c>
      <c r="C5" s="5">
        <v>3769.674</v>
      </c>
      <c r="D5" s="5">
        <v>4278.084</v>
      </c>
      <c r="E5" s="5">
        <v>1</v>
      </c>
      <c r="F5" s="7">
        <v>0</v>
      </c>
      <c r="G5" s="7">
        <v>0</v>
      </c>
      <c r="H5" s="7">
        <v>1</v>
      </c>
      <c r="I5" s="7">
        <v>0.394</v>
      </c>
      <c r="J5" s="7">
        <v>12.231</v>
      </c>
      <c r="K5" s="14">
        <v>4</v>
      </c>
      <c r="L5" s="14">
        <v>1</v>
      </c>
      <c r="M5" s="14">
        <v>0</v>
      </c>
      <c r="N5" s="14">
        <v>0</v>
      </c>
      <c r="O5" s="14">
        <v>0</v>
      </c>
      <c r="P5" s="14">
        <v>7.253</v>
      </c>
      <c r="Q5" s="14">
        <v>0</v>
      </c>
      <c r="R5" s="14">
        <v>0</v>
      </c>
    </row>
    <row r="6" ht="20.25" spans="1:18">
      <c r="A6" s="5" t="s">
        <v>366</v>
      </c>
      <c r="B6" s="5" t="s">
        <v>367</v>
      </c>
      <c r="C6" s="5">
        <v>1629.85</v>
      </c>
      <c r="D6" s="5">
        <v>1785.885</v>
      </c>
      <c r="E6" s="5">
        <v>1</v>
      </c>
      <c r="F6" s="7">
        <v>0</v>
      </c>
      <c r="G6" s="7">
        <v>0</v>
      </c>
      <c r="H6" s="7">
        <v>1</v>
      </c>
      <c r="I6" s="7">
        <v>0.619</v>
      </c>
      <c r="J6" s="7">
        <v>9.302</v>
      </c>
      <c r="K6" s="14">
        <v>2</v>
      </c>
      <c r="L6" s="14">
        <v>2</v>
      </c>
      <c r="M6" s="14">
        <v>0</v>
      </c>
      <c r="N6" s="14">
        <v>0</v>
      </c>
      <c r="O6" s="14">
        <v>0</v>
      </c>
      <c r="P6" s="14">
        <v>0.271</v>
      </c>
      <c r="Q6" s="14">
        <v>0</v>
      </c>
      <c r="R6" s="14">
        <v>0</v>
      </c>
    </row>
    <row r="7" ht="20.25" spans="1:18">
      <c r="A7" s="5" t="s">
        <v>368</v>
      </c>
      <c r="B7" s="5" t="s">
        <v>369</v>
      </c>
      <c r="C7" s="5">
        <v>78000.93</v>
      </c>
      <c r="D7" s="5">
        <v>144428.188</v>
      </c>
      <c r="E7" s="5">
        <v>1</v>
      </c>
      <c r="F7" s="7">
        <v>0</v>
      </c>
      <c r="G7" s="7">
        <v>0</v>
      </c>
      <c r="H7" s="7">
        <v>1</v>
      </c>
      <c r="I7" s="7">
        <v>3.881</v>
      </c>
      <c r="J7" s="7">
        <v>48.089</v>
      </c>
      <c r="K7" s="14">
        <v>2</v>
      </c>
      <c r="L7" s="14">
        <v>0</v>
      </c>
      <c r="M7" s="14">
        <v>1</v>
      </c>
      <c r="N7" s="14">
        <v>-1</v>
      </c>
      <c r="O7" s="14">
        <v>0</v>
      </c>
      <c r="P7" s="14">
        <v>1333.418</v>
      </c>
      <c r="Q7" s="14">
        <v>0</v>
      </c>
      <c r="R7" s="14">
        <v>0</v>
      </c>
    </row>
    <row r="8" ht="20.25" spans="1:18">
      <c r="A8" s="8" t="s">
        <v>370</v>
      </c>
      <c r="B8" s="8" t="s">
        <v>371</v>
      </c>
      <c r="C8" s="8">
        <v>8789.081</v>
      </c>
      <c r="D8" s="8">
        <v>10915.349</v>
      </c>
      <c r="E8" s="8">
        <v>0</v>
      </c>
      <c r="F8" s="8">
        <v>1</v>
      </c>
      <c r="G8" s="7">
        <v>0</v>
      </c>
      <c r="H8" s="7">
        <v>0</v>
      </c>
      <c r="I8" s="7">
        <v>0</v>
      </c>
      <c r="J8" s="7">
        <v>1.191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0.238</v>
      </c>
      <c r="Q8" s="14">
        <v>0</v>
      </c>
      <c r="R8" s="14">
        <v>0</v>
      </c>
    </row>
    <row r="9" ht="20.25" spans="1:18">
      <c r="A9" s="9" t="s">
        <v>372</v>
      </c>
      <c r="B9" s="9" t="s">
        <v>373</v>
      </c>
      <c r="C9" s="9">
        <v>884.455</v>
      </c>
      <c r="D9" s="9">
        <v>1080.881</v>
      </c>
      <c r="E9" s="9">
        <v>0</v>
      </c>
      <c r="F9" s="9">
        <v>0</v>
      </c>
      <c r="G9" s="9">
        <v>0</v>
      </c>
      <c r="H9" s="9">
        <v>1</v>
      </c>
      <c r="I9" s="6">
        <v>4.072</v>
      </c>
      <c r="J9" s="6">
        <v>21.505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1.633</v>
      </c>
      <c r="Q9" s="14">
        <v>0</v>
      </c>
      <c r="R9" s="14">
        <v>0</v>
      </c>
    </row>
    <row r="10" ht="20.25" spans="1:18">
      <c r="A10" s="9" t="s">
        <v>374</v>
      </c>
      <c r="B10" s="9" t="s">
        <v>375</v>
      </c>
      <c r="C10" s="9">
        <v>10063.086</v>
      </c>
      <c r="D10" s="9">
        <v>12455.966</v>
      </c>
      <c r="E10" s="9">
        <v>0</v>
      </c>
      <c r="F10" s="9">
        <v>0</v>
      </c>
      <c r="G10" s="9">
        <v>0</v>
      </c>
      <c r="H10" s="9">
        <v>1</v>
      </c>
      <c r="I10" s="6">
        <v>2.726</v>
      </c>
      <c r="J10" s="6">
        <v>21.413</v>
      </c>
      <c r="K10" s="14">
        <v>3</v>
      </c>
      <c r="L10" s="14">
        <v>1</v>
      </c>
      <c r="M10" s="14">
        <v>1</v>
      </c>
      <c r="N10" s="14">
        <v>-1</v>
      </c>
      <c r="O10" s="14">
        <v>0</v>
      </c>
      <c r="P10" s="14">
        <v>5.88</v>
      </c>
      <c r="Q10" s="14">
        <v>0</v>
      </c>
      <c r="R10" s="14">
        <v>0</v>
      </c>
    </row>
    <row r="11" ht="20.25" spans="1:18">
      <c r="A11" s="9" t="s">
        <v>376</v>
      </c>
      <c r="B11" s="9" t="s">
        <v>377</v>
      </c>
      <c r="C11" s="9">
        <v>83338.742</v>
      </c>
      <c r="D11" s="9">
        <v>102026.617</v>
      </c>
      <c r="E11" s="9">
        <v>0</v>
      </c>
      <c r="F11" s="9">
        <v>0</v>
      </c>
      <c r="G11" s="9">
        <v>0</v>
      </c>
      <c r="H11" s="9">
        <v>1</v>
      </c>
      <c r="I11" s="6">
        <v>0.131</v>
      </c>
      <c r="J11" s="6">
        <v>18.423</v>
      </c>
      <c r="K11" s="14">
        <v>2</v>
      </c>
      <c r="L11" s="14">
        <v>0</v>
      </c>
      <c r="M11" s="14">
        <v>1</v>
      </c>
      <c r="N11" s="14">
        <v>-1</v>
      </c>
      <c r="O11" s="14">
        <v>0</v>
      </c>
      <c r="P11" s="14">
        <v>172.453</v>
      </c>
      <c r="Q11" s="14">
        <v>0</v>
      </c>
      <c r="R11" s="14">
        <v>0</v>
      </c>
    </row>
    <row r="12" ht="20.25" spans="1:18">
      <c r="A12" s="9" t="s">
        <v>378</v>
      </c>
      <c r="B12" s="9" t="s">
        <v>379</v>
      </c>
      <c r="C12" s="9">
        <v>14736.775</v>
      </c>
      <c r="D12" s="9">
        <v>16295.991</v>
      </c>
      <c r="E12" s="9">
        <v>0</v>
      </c>
      <c r="F12" s="9">
        <v>0</v>
      </c>
      <c r="G12" s="9">
        <v>0</v>
      </c>
      <c r="H12" s="9">
        <v>1</v>
      </c>
      <c r="I12" s="6">
        <v>1.356</v>
      </c>
      <c r="J12" s="6">
        <v>10.794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15.273</v>
      </c>
      <c r="Q12" s="14">
        <v>0</v>
      </c>
      <c r="R12" s="14">
        <v>0</v>
      </c>
    </row>
    <row r="13" ht="20.25" spans="1:18">
      <c r="A13" s="9" t="s">
        <v>380</v>
      </c>
      <c r="B13" s="9" t="s">
        <v>381</v>
      </c>
      <c r="C13" s="9">
        <v>279591.688</v>
      </c>
      <c r="D13" s="9">
        <v>387400.063</v>
      </c>
      <c r="E13" s="9">
        <v>0</v>
      </c>
      <c r="F13" s="9">
        <v>0</v>
      </c>
      <c r="G13" s="9">
        <v>0</v>
      </c>
      <c r="H13" s="9">
        <v>1</v>
      </c>
      <c r="I13" s="6">
        <v>0.87</v>
      </c>
      <c r="J13" s="6">
        <v>28.457</v>
      </c>
      <c r="K13" s="14">
        <v>3</v>
      </c>
      <c r="L13" s="14">
        <v>1</v>
      </c>
      <c r="M13" s="14">
        <v>0</v>
      </c>
      <c r="N13" s="14">
        <v>0</v>
      </c>
      <c r="O13" s="14">
        <v>0</v>
      </c>
      <c r="P13" s="14">
        <v>2405.913</v>
      </c>
      <c r="Q13" s="14">
        <v>-1</v>
      </c>
      <c r="R13" s="14">
        <v>0</v>
      </c>
    </row>
    <row r="14" ht="20.25" spans="1:18">
      <c r="A14" s="9" t="s">
        <v>382</v>
      </c>
      <c r="B14" s="9" t="s">
        <v>383</v>
      </c>
      <c r="C14" s="9">
        <v>4000.045</v>
      </c>
      <c r="D14" s="9">
        <v>4350.511</v>
      </c>
      <c r="E14" s="9">
        <v>0</v>
      </c>
      <c r="F14" s="9">
        <v>0</v>
      </c>
      <c r="G14" s="9">
        <v>0</v>
      </c>
      <c r="H14" s="9">
        <v>1</v>
      </c>
      <c r="I14" s="6">
        <v>4.657</v>
      </c>
      <c r="J14" s="6">
        <v>12.337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6.951</v>
      </c>
      <c r="Q14" s="14">
        <v>0</v>
      </c>
      <c r="R14" s="14">
        <v>1</v>
      </c>
    </row>
    <row r="15" ht="20.25" spans="1:18">
      <c r="A15" s="9" t="s">
        <v>384</v>
      </c>
      <c r="B15" s="9" t="s">
        <v>385</v>
      </c>
      <c r="C15" s="9">
        <v>5332.436</v>
      </c>
      <c r="D15" s="9">
        <v>6051.455</v>
      </c>
      <c r="E15" s="9">
        <v>0</v>
      </c>
      <c r="F15" s="9">
        <v>0</v>
      </c>
      <c r="G15" s="9">
        <v>0</v>
      </c>
      <c r="H15" s="9">
        <v>1</v>
      </c>
      <c r="I15" s="7">
        <v>1.201</v>
      </c>
      <c r="J15" s="7">
        <v>12.94</v>
      </c>
      <c r="K15" s="14">
        <v>0</v>
      </c>
      <c r="L15" s="14">
        <v>1</v>
      </c>
      <c r="M15" s="14">
        <v>1</v>
      </c>
      <c r="N15" s="14">
        <v>-1</v>
      </c>
      <c r="O15" s="14">
        <v>0</v>
      </c>
      <c r="P15" s="14">
        <v>10.561</v>
      </c>
      <c r="Q15" s="14">
        <v>0</v>
      </c>
      <c r="R15" s="14">
        <v>0</v>
      </c>
    </row>
    <row r="16" ht="20.25" spans="1:18">
      <c r="A16" s="9" t="s">
        <v>386</v>
      </c>
      <c r="B16" s="9" t="s">
        <v>387</v>
      </c>
      <c r="C16" s="9">
        <v>2112.429</v>
      </c>
      <c r="D16" s="9">
        <v>2302.461</v>
      </c>
      <c r="E16" s="9">
        <v>0</v>
      </c>
      <c r="F16" s="9">
        <v>0</v>
      </c>
      <c r="G16" s="9">
        <v>0</v>
      </c>
      <c r="H16" s="9">
        <v>1</v>
      </c>
      <c r="I16" s="7">
        <v>0.585</v>
      </c>
      <c r="J16" s="7">
        <v>8.79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2.346</v>
      </c>
      <c r="Q16" s="14">
        <v>0</v>
      </c>
      <c r="R16" s="14">
        <v>1</v>
      </c>
    </row>
    <row r="17" ht="20.25" spans="1:18">
      <c r="A17" s="9" t="s">
        <v>388</v>
      </c>
      <c r="B17" s="9" t="s">
        <v>389</v>
      </c>
      <c r="C17" s="9">
        <v>6311.989</v>
      </c>
      <c r="D17" s="9">
        <v>7381.734</v>
      </c>
      <c r="E17" s="9">
        <v>0</v>
      </c>
      <c r="F17" s="9">
        <v>0</v>
      </c>
      <c r="G17" s="9">
        <v>0</v>
      </c>
      <c r="H17" s="9">
        <v>1</v>
      </c>
      <c r="I17" s="7">
        <v>1.445</v>
      </c>
      <c r="J17" s="7">
        <v>15.728</v>
      </c>
      <c r="K17" s="14">
        <v>3</v>
      </c>
      <c r="L17" s="14">
        <v>2</v>
      </c>
      <c r="M17" s="14">
        <v>0</v>
      </c>
      <c r="N17" s="14">
        <v>-1</v>
      </c>
      <c r="O17" s="14">
        <v>0</v>
      </c>
      <c r="P17" s="14">
        <v>-3.085</v>
      </c>
      <c r="Q17" s="14">
        <v>0</v>
      </c>
      <c r="R17" s="14">
        <v>0</v>
      </c>
    </row>
    <row r="18" ht="20.25" spans="1:18">
      <c r="A18" s="9" t="s">
        <v>390</v>
      </c>
      <c r="B18" s="9" t="s">
        <v>391</v>
      </c>
      <c r="C18" s="9">
        <v>13279.326</v>
      </c>
      <c r="D18" s="9">
        <v>14636.001</v>
      </c>
      <c r="E18" s="9">
        <v>0</v>
      </c>
      <c r="F18" s="9">
        <v>0</v>
      </c>
      <c r="G18" s="9">
        <v>0</v>
      </c>
      <c r="H18" s="9">
        <v>1</v>
      </c>
      <c r="I18" s="7">
        <v>1.208</v>
      </c>
      <c r="J18" s="7">
        <v>10.366</v>
      </c>
      <c r="K18" s="14">
        <v>3</v>
      </c>
      <c r="L18" s="14">
        <v>2</v>
      </c>
      <c r="M18" s="14">
        <v>0</v>
      </c>
      <c r="N18" s="14">
        <v>-1</v>
      </c>
      <c r="O18" s="14">
        <v>0</v>
      </c>
      <c r="P18" s="14">
        <v>10.343</v>
      </c>
      <c r="Q18" s="14">
        <v>0</v>
      </c>
      <c r="R18" s="14">
        <v>0</v>
      </c>
    </row>
    <row r="19" ht="20.25" spans="1:18">
      <c r="A19" s="9" t="s">
        <v>392</v>
      </c>
      <c r="B19" s="9" t="s">
        <v>393</v>
      </c>
      <c r="C19" s="9">
        <v>5602.005</v>
      </c>
      <c r="D19" s="9">
        <v>6188.968</v>
      </c>
      <c r="E19" s="9">
        <v>0</v>
      </c>
      <c r="F19" s="9">
        <v>0</v>
      </c>
      <c r="G19" s="9">
        <v>0</v>
      </c>
      <c r="H19" s="9">
        <v>1</v>
      </c>
      <c r="I19" s="7">
        <v>0.722</v>
      </c>
      <c r="J19" s="7">
        <v>10.138</v>
      </c>
      <c r="K19" s="14">
        <v>3</v>
      </c>
      <c r="L19" s="14">
        <v>2</v>
      </c>
      <c r="M19" s="14">
        <v>0</v>
      </c>
      <c r="N19" s="14">
        <v>0</v>
      </c>
      <c r="O19" s="14">
        <v>0</v>
      </c>
      <c r="P19" s="14">
        <v>7.705</v>
      </c>
      <c r="Q19" s="14">
        <v>0</v>
      </c>
      <c r="R19" s="14">
        <v>0</v>
      </c>
    </row>
    <row r="20" ht="20.25" spans="1:18">
      <c r="A20" s="9" t="s">
        <v>394</v>
      </c>
      <c r="B20" s="9" t="s">
        <v>395</v>
      </c>
      <c r="C20" s="9">
        <v>4525.815</v>
      </c>
      <c r="D20" s="9">
        <v>5200.501</v>
      </c>
      <c r="E20" s="9">
        <v>0</v>
      </c>
      <c r="F20" s="9">
        <v>0</v>
      </c>
      <c r="G20" s="9">
        <v>0</v>
      </c>
      <c r="H20" s="9">
        <v>1</v>
      </c>
      <c r="I20" s="7">
        <v>1.506</v>
      </c>
      <c r="J20" s="7">
        <v>14.284</v>
      </c>
      <c r="K20" s="14">
        <v>3</v>
      </c>
      <c r="L20" s="14">
        <v>1</v>
      </c>
      <c r="M20" s="14">
        <v>0</v>
      </c>
      <c r="N20" s="14">
        <v>0</v>
      </c>
      <c r="O20" s="14">
        <v>0</v>
      </c>
      <c r="P20" s="14">
        <v>11.247</v>
      </c>
      <c r="Q20" s="14">
        <v>0</v>
      </c>
      <c r="R20" s="14">
        <v>0</v>
      </c>
    </row>
    <row r="21" ht="20.25" spans="1:18">
      <c r="A21" s="9" t="s">
        <v>396</v>
      </c>
      <c r="B21" s="9" t="s">
        <v>397</v>
      </c>
      <c r="C21" s="9">
        <v>6602.504</v>
      </c>
      <c r="D21" s="9">
        <v>7909.686</v>
      </c>
      <c r="E21" s="9">
        <v>0</v>
      </c>
      <c r="F21" s="9">
        <v>0</v>
      </c>
      <c r="G21" s="9">
        <v>0</v>
      </c>
      <c r="H21" s="9">
        <v>1</v>
      </c>
      <c r="I21" s="7">
        <v>5.119</v>
      </c>
      <c r="J21" s="7">
        <v>20.799</v>
      </c>
      <c r="K21" s="14">
        <v>3</v>
      </c>
      <c r="L21" s="14">
        <v>0</v>
      </c>
      <c r="M21" s="14">
        <v>0</v>
      </c>
      <c r="N21" s="14">
        <v>0</v>
      </c>
      <c r="O21" s="14">
        <v>0</v>
      </c>
      <c r="P21" s="14">
        <v>10.034</v>
      </c>
      <c r="Q21" s="14">
        <v>0</v>
      </c>
      <c r="R21" s="14">
        <v>1</v>
      </c>
    </row>
    <row r="22" ht="20.25" spans="1:18">
      <c r="A22" s="9" t="s">
        <v>398</v>
      </c>
      <c r="B22" s="9" t="s">
        <v>399</v>
      </c>
      <c r="C22" s="9">
        <v>6774.292</v>
      </c>
      <c r="D22" s="9">
        <v>7870.814</v>
      </c>
      <c r="E22" s="9">
        <v>0</v>
      </c>
      <c r="F22" s="9">
        <v>0</v>
      </c>
      <c r="G22" s="9">
        <v>0</v>
      </c>
      <c r="H22" s="9">
        <v>1</v>
      </c>
      <c r="I22" s="7">
        <v>4.492</v>
      </c>
      <c r="J22" s="7">
        <v>17.798</v>
      </c>
      <c r="K22" s="14">
        <v>3</v>
      </c>
      <c r="L22" s="14">
        <v>0</v>
      </c>
      <c r="M22" s="14">
        <v>0</v>
      </c>
      <c r="N22" s="14">
        <v>0</v>
      </c>
      <c r="O22" s="14">
        <v>0</v>
      </c>
      <c r="P22" s="14">
        <v>13.098</v>
      </c>
      <c r="Q22" s="14">
        <v>0</v>
      </c>
      <c r="R22" s="14">
        <v>1</v>
      </c>
    </row>
    <row r="23" ht="20.25" spans="1:18">
      <c r="A23" s="9" t="s">
        <v>400</v>
      </c>
      <c r="B23" s="9" t="s">
        <v>401</v>
      </c>
      <c r="C23" s="9">
        <v>11886.241</v>
      </c>
      <c r="D23" s="9">
        <v>13217.118</v>
      </c>
      <c r="E23" s="9">
        <v>0</v>
      </c>
      <c r="F23" s="9">
        <v>0</v>
      </c>
      <c r="G23" s="9">
        <v>0</v>
      </c>
      <c r="H23" s="9">
        <v>1</v>
      </c>
      <c r="I23" s="7">
        <v>1.475</v>
      </c>
      <c r="J23" s="7">
        <v>11.396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11.287</v>
      </c>
      <c r="Q23" s="14">
        <v>0</v>
      </c>
      <c r="R23" s="14">
        <v>0</v>
      </c>
    </row>
    <row r="24" ht="20.25" spans="1:18">
      <c r="A24" s="10" t="s">
        <v>402</v>
      </c>
      <c r="B24" s="10" t="s">
        <v>403</v>
      </c>
      <c r="C24" s="10">
        <v>2627.982</v>
      </c>
      <c r="D24" s="10">
        <v>3237.309</v>
      </c>
      <c r="E24" s="10">
        <v>0</v>
      </c>
      <c r="F24" s="10">
        <v>0</v>
      </c>
      <c r="G24" s="10">
        <v>1</v>
      </c>
      <c r="H24" s="7">
        <v>0</v>
      </c>
      <c r="I24" s="7">
        <v>0</v>
      </c>
      <c r="J24" s="7">
        <v>0</v>
      </c>
      <c r="K24" s="14">
        <v>2</v>
      </c>
      <c r="L24" s="14">
        <v>0</v>
      </c>
      <c r="M24" s="14">
        <v>1</v>
      </c>
      <c r="N24" s="14">
        <v>-1</v>
      </c>
      <c r="O24" s="14">
        <v>0</v>
      </c>
      <c r="P24" s="14">
        <v>7.748</v>
      </c>
      <c r="Q24" s="14">
        <v>0</v>
      </c>
      <c r="R24" s="14">
        <v>0</v>
      </c>
    </row>
    <row r="25" ht="20.25" spans="1:18">
      <c r="A25" s="10" t="s">
        <v>404</v>
      </c>
      <c r="B25" s="10" t="s">
        <v>405</v>
      </c>
      <c r="C25" s="10">
        <v>2544.073</v>
      </c>
      <c r="D25" s="10">
        <v>3003.527</v>
      </c>
      <c r="E25" s="10">
        <v>0</v>
      </c>
      <c r="F25" s="10">
        <v>0</v>
      </c>
      <c r="G25" s="10">
        <v>1</v>
      </c>
      <c r="H25" s="7">
        <v>0</v>
      </c>
      <c r="I25" s="7">
        <v>0</v>
      </c>
      <c r="J25" s="7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10" t="s">
        <v>406</v>
      </c>
      <c r="B26" s="10" t="s">
        <v>407</v>
      </c>
      <c r="C26" s="10">
        <v>2043.406</v>
      </c>
      <c r="D26" s="10">
        <v>2522.362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1</v>
      </c>
      <c r="L26" s="14">
        <v>1</v>
      </c>
      <c r="M26" s="14">
        <v>0</v>
      </c>
      <c r="N26" s="14">
        <v>0</v>
      </c>
      <c r="O26" s="14">
        <v>0</v>
      </c>
      <c r="P26" s="14">
        <v>4.004</v>
      </c>
      <c r="Q26" s="14">
        <v>0</v>
      </c>
      <c r="R26" s="14">
        <v>0</v>
      </c>
    </row>
    <row r="27" ht="20.25" spans="1:18">
      <c r="A27" s="10" t="s">
        <v>408</v>
      </c>
      <c r="B27" s="10" t="s">
        <v>409</v>
      </c>
      <c r="C27" s="10">
        <v>967.581</v>
      </c>
      <c r="D27" s="10">
        <v>1188.864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4</v>
      </c>
      <c r="L27" s="14">
        <v>0</v>
      </c>
      <c r="M27" s="14">
        <v>0</v>
      </c>
      <c r="N27" s="14">
        <v>0</v>
      </c>
      <c r="O27" s="14">
        <v>0</v>
      </c>
      <c r="P27" s="14">
        <v>3.163</v>
      </c>
      <c r="Q27" s="14">
        <v>0</v>
      </c>
      <c r="R27" s="14">
        <v>1</v>
      </c>
    </row>
    <row r="28" ht="20.25" spans="1:18">
      <c r="A28" s="6" t="s">
        <v>410</v>
      </c>
      <c r="B28" s="6" t="s">
        <v>411</v>
      </c>
      <c r="C28" s="6">
        <v>20196.32</v>
      </c>
      <c r="D28" s="6">
        <v>22929.184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8.944</v>
      </c>
      <c r="K28" s="15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34.89</v>
      </c>
      <c r="Q28" s="14">
        <v>0</v>
      </c>
      <c r="R28" s="14">
        <v>0</v>
      </c>
    </row>
    <row r="29" ht="20.25" spans="1:18">
      <c r="A29" s="6" t="s">
        <v>412</v>
      </c>
      <c r="B29" s="6" t="s">
        <v>413</v>
      </c>
      <c r="C29" s="6">
        <v>10803.499</v>
      </c>
      <c r="D29" s="6">
        <v>21440.402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48.127</v>
      </c>
      <c r="K29" s="15">
        <v>3</v>
      </c>
      <c r="L29" s="14">
        <v>0</v>
      </c>
      <c r="M29" s="14">
        <v>0</v>
      </c>
      <c r="N29" s="14">
        <v>0</v>
      </c>
      <c r="O29" s="14">
        <v>0</v>
      </c>
      <c r="P29" s="14">
        <v>17.193</v>
      </c>
      <c r="Q29" s="14">
        <v>0</v>
      </c>
      <c r="R29" s="14">
        <v>0</v>
      </c>
    </row>
    <row r="30" ht="20.25" spans="1:18">
      <c r="A30" s="6" t="s">
        <v>414</v>
      </c>
      <c r="B30" s="6" t="s">
        <v>415</v>
      </c>
      <c r="C30" s="6">
        <v>21074.734</v>
      </c>
      <c r="D30" s="6">
        <v>24040.24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10.53</v>
      </c>
      <c r="K30" s="15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31.821</v>
      </c>
      <c r="Q30" s="14">
        <v>0</v>
      </c>
      <c r="R30" s="14">
        <v>0</v>
      </c>
    </row>
    <row r="31" ht="20.25" spans="1:18">
      <c r="A31" s="6" t="s">
        <v>416</v>
      </c>
      <c r="B31" s="6" t="s">
        <v>417</v>
      </c>
      <c r="C31" s="6">
        <v>2586.537</v>
      </c>
      <c r="D31" s="6">
        <v>3048.261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8.149</v>
      </c>
      <c r="K31" s="15">
        <v>2</v>
      </c>
      <c r="L31" s="14">
        <v>0</v>
      </c>
      <c r="M31" s="14">
        <v>0</v>
      </c>
      <c r="N31" s="14">
        <v>0</v>
      </c>
      <c r="O31" s="14">
        <v>0</v>
      </c>
      <c r="P31" s="14">
        <v>-5.696</v>
      </c>
      <c r="Q31" s="14">
        <v>0</v>
      </c>
      <c r="R31" s="14">
        <v>-1</v>
      </c>
    </row>
    <row r="32" ht="20.25" spans="1:18">
      <c r="A32" s="6" t="s">
        <v>418</v>
      </c>
      <c r="B32" s="6" t="s">
        <v>419</v>
      </c>
      <c r="C32" s="6">
        <v>2889.071</v>
      </c>
      <c r="D32" s="6">
        <v>3399.633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14.092</v>
      </c>
      <c r="K32" s="15">
        <v>2</v>
      </c>
      <c r="L32" s="14">
        <v>0</v>
      </c>
      <c r="M32" s="14">
        <v>0</v>
      </c>
      <c r="N32" s="14">
        <v>0</v>
      </c>
      <c r="O32" s="14">
        <v>0</v>
      </c>
      <c r="P32" s="14">
        <v>-4.33</v>
      </c>
      <c r="Q32" s="14">
        <v>0</v>
      </c>
      <c r="R32" s="14">
        <v>0</v>
      </c>
    </row>
    <row r="33" ht="20.25" spans="1:18">
      <c r="A33" s="6" t="s">
        <v>420</v>
      </c>
      <c r="B33" s="6" t="s">
        <v>421</v>
      </c>
      <c r="C33" s="6">
        <v>3195.137</v>
      </c>
      <c r="D33" s="6">
        <v>3370.785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0.772</v>
      </c>
      <c r="K33" s="15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-1.117</v>
      </c>
      <c r="Q33" s="14">
        <v>0</v>
      </c>
      <c r="R33" s="14">
        <v>0</v>
      </c>
    </row>
    <row r="34" ht="20.25" spans="1:18">
      <c r="A34" s="6" t="s">
        <v>422</v>
      </c>
      <c r="B34" s="6" t="s">
        <v>423</v>
      </c>
      <c r="C34" s="6">
        <v>3964.63</v>
      </c>
      <c r="D34" s="6">
        <v>4338.794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2.97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3.123</v>
      </c>
      <c r="Q34" s="14">
        <v>0</v>
      </c>
      <c r="R34" s="14">
        <v>0</v>
      </c>
    </row>
    <row r="35" ht="20.25" spans="1:18">
      <c r="A35" s="6" t="s">
        <v>424</v>
      </c>
      <c r="B35" s="6" t="s">
        <v>425</v>
      </c>
      <c r="C35" s="6">
        <v>15952.157</v>
      </c>
      <c r="D35" s="6">
        <v>17896.523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4.564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29.564</v>
      </c>
      <c r="Q35" s="14">
        <v>0</v>
      </c>
      <c r="R35" s="14">
        <v>0</v>
      </c>
    </row>
    <row r="36" ht="20.25" spans="1:18">
      <c r="A36" s="6" t="s">
        <v>426</v>
      </c>
      <c r="B36" s="6" t="s">
        <v>427</v>
      </c>
      <c r="C36" s="6">
        <v>3033.972</v>
      </c>
      <c r="D36" s="6">
        <v>3206.502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0.362</v>
      </c>
      <c r="K36" s="15">
        <v>0</v>
      </c>
      <c r="L36" s="14">
        <v>0</v>
      </c>
      <c r="M36" s="14">
        <v>1</v>
      </c>
      <c r="N36" s="14">
        <v>-1</v>
      </c>
      <c r="O36" s="14">
        <v>0</v>
      </c>
      <c r="P36" s="14">
        <v>-0.95</v>
      </c>
      <c r="Q36" s="14">
        <v>0</v>
      </c>
      <c r="R36" s="14">
        <v>0</v>
      </c>
    </row>
    <row r="37" ht="20.25" spans="1:18">
      <c r="A37" s="6" t="s">
        <v>428</v>
      </c>
      <c r="B37" s="6" t="s">
        <v>429</v>
      </c>
      <c r="C37" s="6">
        <v>5170.865</v>
      </c>
      <c r="D37" s="6">
        <v>5686.561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1.545</v>
      </c>
      <c r="K37" s="15">
        <v>0</v>
      </c>
      <c r="L37" s="14">
        <v>1</v>
      </c>
      <c r="M37" s="14">
        <v>1</v>
      </c>
      <c r="N37" s="14">
        <v>-1</v>
      </c>
      <c r="O37" s="14">
        <v>0</v>
      </c>
      <c r="P37" s="14">
        <v>1.245</v>
      </c>
      <c r="Q37" s="14">
        <v>0</v>
      </c>
      <c r="R37" s="14">
        <v>0</v>
      </c>
    </row>
    <row r="38" ht="20.25" spans="1:18">
      <c r="A38" s="6" t="s">
        <v>430</v>
      </c>
      <c r="B38" s="6" t="s">
        <v>431</v>
      </c>
      <c r="C38" s="6">
        <v>12529.435</v>
      </c>
      <c r="D38" s="6">
        <v>14139.833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11.013</v>
      </c>
      <c r="K38" s="15">
        <v>0</v>
      </c>
      <c r="L38" s="14">
        <v>0</v>
      </c>
      <c r="M38" s="14">
        <v>1</v>
      </c>
      <c r="N38" s="14">
        <v>-1</v>
      </c>
      <c r="O38" s="14">
        <v>0</v>
      </c>
      <c r="P38" s="14">
        <v>17.094</v>
      </c>
      <c r="Q38" s="14">
        <v>0</v>
      </c>
      <c r="R38" s="14">
        <v>0</v>
      </c>
    </row>
    <row r="39" ht="20.25" spans="1:18">
      <c r="A39" s="6" t="s">
        <v>432</v>
      </c>
      <c r="B39" s="6" t="s">
        <v>433</v>
      </c>
      <c r="C39" s="6">
        <v>2962.049</v>
      </c>
      <c r="D39" s="6">
        <v>3449.526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11.21</v>
      </c>
      <c r="K39" s="15">
        <v>2</v>
      </c>
      <c r="L39" s="14">
        <v>2</v>
      </c>
      <c r="M39" s="14">
        <v>1</v>
      </c>
      <c r="N39" s="14">
        <v>-1</v>
      </c>
      <c r="O39" s="14">
        <v>0</v>
      </c>
      <c r="P39" s="14">
        <v>-1.327</v>
      </c>
      <c r="Q39" s="14">
        <v>-1</v>
      </c>
      <c r="R39" s="14">
        <v>0</v>
      </c>
    </row>
    <row r="40" ht="20.25" spans="1:18">
      <c r="A40" s="6" t="s">
        <v>434</v>
      </c>
      <c r="B40" s="6" t="s">
        <v>435</v>
      </c>
      <c r="C40" s="6">
        <v>21998.848</v>
      </c>
      <c r="D40" s="6">
        <v>24713.404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10.117</v>
      </c>
      <c r="K40" s="15">
        <v>3</v>
      </c>
      <c r="L40" s="14">
        <v>0</v>
      </c>
      <c r="M40" s="14">
        <v>1</v>
      </c>
      <c r="N40" s="14">
        <v>-1</v>
      </c>
      <c r="O40" s="14">
        <v>0</v>
      </c>
      <c r="P40" s="14">
        <v>18.909</v>
      </c>
      <c r="Q40" s="14">
        <v>0</v>
      </c>
      <c r="R40" s="14">
        <v>0</v>
      </c>
    </row>
    <row r="41" ht="20.25" spans="1:18">
      <c r="A41" s="7" t="s">
        <v>436</v>
      </c>
      <c r="B41" s="7" t="s">
        <v>437</v>
      </c>
      <c r="C41" s="7">
        <v>3324.677</v>
      </c>
      <c r="D41" s="7">
        <v>3556.427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5.118</v>
      </c>
      <c r="K41" s="15">
        <v>0</v>
      </c>
      <c r="L41" s="14">
        <v>1</v>
      </c>
      <c r="M41" s="14">
        <v>1</v>
      </c>
      <c r="N41" s="14">
        <v>-1</v>
      </c>
      <c r="O41" s="14">
        <v>0</v>
      </c>
      <c r="P41" s="14">
        <v>2.142</v>
      </c>
      <c r="Q41" s="14">
        <v>0</v>
      </c>
      <c r="R41" s="14">
        <v>0</v>
      </c>
    </row>
    <row r="42" ht="20.25" spans="1:18">
      <c r="A42" s="7" t="s">
        <v>438</v>
      </c>
      <c r="B42" s="7" t="s">
        <v>439</v>
      </c>
      <c r="C42" s="7">
        <v>135.919</v>
      </c>
      <c r="D42" s="7">
        <v>152.235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7.349</v>
      </c>
      <c r="K42" s="15">
        <v>2</v>
      </c>
      <c r="L42" s="14">
        <v>0</v>
      </c>
      <c r="M42" s="14">
        <v>0</v>
      </c>
      <c r="N42" s="14">
        <v>0</v>
      </c>
      <c r="O42" s="14">
        <v>0</v>
      </c>
      <c r="P42" s="14">
        <v>0.023</v>
      </c>
      <c r="Q42" s="14">
        <v>0</v>
      </c>
      <c r="R42" s="14">
        <v>0</v>
      </c>
    </row>
    <row r="43" ht="20.25" spans="1:18">
      <c r="A43" s="7" t="s">
        <v>440</v>
      </c>
      <c r="B43" s="7" t="s">
        <v>441</v>
      </c>
      <c r="C43" s="7">
        <v>2401.656</v>
      </c>
      <c r="D43" s="7">
        <v>2586.482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6.55</v>
      </c>
      <c r="K43" s="15">
        <v>3</v>
      </c>
      <c r="L43" s="14">
        <v>1</v>
      </c>
      <c r="M43" s="14">
        <v>0</v>
      </c>
      <c r="N43" s="14">
        <v>1</v>
      </c>
      <c r="O43" s="14">
        <v>0</v>
      </c>
      <c r="P43" s="14">
        <v>2.809</v>
      </c>
      <c r="Q43" s="14">
        <v>0</v>
      </c>
      <c r="R43" s="14">
        <v>0</v>
      </c>
    </row>
    <row r="44" ht="20.25" spans="1:18">
      <c r="A44" s="7" t="s">
        <v>442</v>
      </c>
      <c r="B44" s="7" t="s">
        <v>443</v>
      </c>
      <c r="C44" s="7">
        <v>3663.034</v>
      </c>
      <c r="D44" s="7">
        <v>4239.792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2.475</v>
      </c>
      <c r="K44" s="15">
        <v>0</v>
      </c>
      <c r="L44" s="14">
        <v>1</v>
      </c>
      <c r="M44" s="14">
        <v>1</v>
      </c>
      <c r="N44" s="14">
        <v>-1</v>
      </c>
      <c r="O44" s="14">
        <v>0</v>
      </c>
      <c r="P44" s="14">
        <v>2.3</v>
      </c>
      <c r="Q44" s="14">
        <v>0</v>
      </c>
      <c r="R44" s="14">
        <v>0</v>
      </c>
    </row>
    <row r="45" ht="20.25" spans="1:18">
      <c r="A45" s="7" t="s">
        <v>444</v>
      </c>
      <c r="B45" s="7" t="s">
        <v>445</v>
      </c>
      <c r="C45" s="7">
        <v>1249.848</v>
      </c>
      <c r="D45" s="7">
        <v>1307.073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2.47</v>
      </c>
      <c r="K45" s="15">
        <v>0</v>
      </c>
      <c r="L45" s="14">
        <v>2</v>
      </c>
      <c r="M45" s="14">
        <v>0</v>
      </c>
      <c r="N45" s="14">
        <v>0</v>
      </c>
      <c r="O45" s="14">
        <v>0</v>
      </c>
      <c r="P45" s="14">
        <v>0.327</v>
      </c>
      <c r="Q45" s="14">
        <v>0</v>
      </c>
      <c r="R45" s="14">
        <v>0</v>
      </c>
    </row>
    <row r="46" ht="20.25" spans="1:18">
      <c r="A46" s="7" t="s">
        <v>446</v>
      </c>
      <c r="B46" s="7" t="s">
        <v>447</v>
      </c>
      <c r="C46" s="7">
        <v>6353.792</v>
      </c>
      <c r="D46" s="7">
        <v>7107.403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6.286</v>
      </c>
      <c r="K46" s="15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-2.451</v>
      </c>
      <c r="Q46" s="14">
        <v>0</v>
      </c>
      <c r="R46" s="14">
        <v>0</v>
      </c>
    </row>
    <row r="47" ht="20.25" spans="1:18">
      <c r="A47" s="7" t="s">
        <v>448</v>
      </c>
      <c r="B47" s="7" t="s">
        <v>449</v>
      </c>
      <c r="C47" s="7">
        <v>6162.431</v>
      </c>
      <c r="D47" s="7">
        <v>6796.334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7.665</v>
      </c>
      <c r="K47" s="15">
        <v>1</v>
      </c>
      <c r="L47" s="14">
        <v>0</v>
      </c>
      <c r="M47" s="14">
        <v>0</v>
      </c>
      <c r="N47" s="14">
        <v>0</v>
      </c>
      <c r="O47" s="14">
        <v>0</v>
      </c>
      <c r="P47" s="14">
        <v>0.346</v>
      </c>
      <c r="Q47" s="14">
        <v>0</v>
      </c>
      <c r="R47" s="14">
        <v>0</v>
      </c>
    </row>
    <row r="48" ht="20.25" spans="1:18">
      <c r="A48" s="7" t="s">
        <v>450</v>
      </c>
      <c r="B48" s="7" t="s">
        <v>451</v>
      </c>
      <c r="C48" s="7">
        <v>4433.211</v>
      </c>
      <c r="D48" s="7">
        <v>5027.782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9.931</v>
      </c>
      <c r="K48" s="15">
        <v>2</v>
      </c>
      <c r="L48" s="14">
        <v>0</v>
      </c>
      <c r="M48" s="14">
        <v>0</v>
      </c>
      <c r="N48" s="14">
        <v>0</v>
      </c>
      <c r="O48" s="14">
        <v>0</v>
      </c>
      <c r="P48" s="14">
        <v>-9.886</v>
      </c>
      <c r="Q48" s="14">
        <v>0</v>
      </c>
      <c r="R48" s="14">
        <v>0</v>
      </c>
    </row>
    <row r="49" ht="20.25" spans="1:18">
      <c r="A49" s="7" t="s">
        <v>452</v>
      </c>
      <c r="B49" s="7" t="s">
        <v>453</v>
      </c>
      <c r="C49" s="7">
        <v>740.413</v>
      </c>
      <c r="D49" s="7">
        <v>814.653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2.833</v>
      </c>
      <c r="K49" s="15">
        <v>0</v>
      </c>
      <c r="L49" s="14">
        <v>0</v>
      </c>
      <c r="M49" s="14">
        <v>1</v>
      </c>
      <c r="N49" s="14">
        <v>-1</v>
      </c>
      <c r="O49" s="14">
        <v>0</v>
      </c>
      <c r="P49" s="14">
        <v>0.778</v>
      </c>
      <c r="Q49" s="14">
        <v>0</v>
      </c>
      <c r="R49" s="14">
        <v>0</v>
      </c>
    </row>
    <row r="50" ht="20.25" spans="1:18">
      <c r="A50" s="7" t="s">
        <v>454</v>
      </c>
      <c r="B50" s="7" t="s">
        <v>455</v>
      </c>
      <c r="C50" s="7">
        <v>1603.266</v>
      </c>
      <c r="D50" s="7">
        <v>1948.008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3.534</v>
      </c>
      <c r="K50" s="15">
        <v>0</v>
      </c>
      <c r="L50" s="14">
        <v>1</v>
      </c>
      <c r="M50" s="14">
        <v>0</v>
      </c>
      <c r="N50" s="14">
        <v>-1</v>
      </c>
      <c r="O50" s="14">
        <v>0</v>
      </c>
      <c r="P50" s="14">
        <v>-4.403</v>
      </c>
      <c r="Q50" s="14">
        <v>0</v>
      </c>
      <c r="R50" s="14">
        <v>0</v>
      </c>
    </row>
    <row r="51" ht="20.25" spans="1:18">
      <c r="A51" s="7" t="s">
        <v>456</v>
      </c>
      <c r="B51" s="7" t="s">
        <v>457</v>
      </c>
      <c r="C51" s="7">
        <v>2905.283</v>
      </c>
      <c r="D51" s="7">
        <v>3297.531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0.606</v>
      </c>
      <c r="K51" s="15">
        <v>0</v>
      </c>
      <c r="L51" s="14">
        <v>0</v>
      </c>
      <c r="M51" s="14">
        <v>1</v>
      </c>
      <c r="N51" s="14">
        <v>-1</v>
      </c>
      <c r="O51" s="14">
        <v>0</v>
      </c>
      <c r="P51" s="14">
        <v>1.869</v>
      </c>
      <c r="Q51" s="14">
        <v>0</v>
      </c>
      <c r="R51" s="14">
        <v>0</v>
      </c>
    </row>
    <row r="52" ht="20.25" spans="1:18">
      <c r="A52" s="7" t="s">
        <v>458</v>
      </c>
      <c r="B52" s="7" t="s">
        <v>459</v>
      </c>
      <c r="C52" s="7">
        <v>1031.877</v>
      </c>
      <c r="D52" s="7">
        <v>1396.435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7.868</v>
      </c>
      <c r="K52" s="15">
        <v>0</v>
      </c>
      <c r="L52" s="14">
        <v>0</v>
      </c>
      <c r="M52" s="14">
        <v>1</v>
      </c>
      <c r="N52" s="14">
        <v>-1</v>
      </c>
      <c r="O52" s="14">
        <v>0</v>
      </c>
      <c r="P52" s="14">
        <v>-1.362</v>
      </c>
      <c r="Q52" s="14">
        <v>0</v>
      </c>
      <c r="R52" s="14">
        <v>0</v>
      </c>
    </row>
    <row r="53" ht="20.25" spans="1:18">
      <c r="A53" s="7" t="s">
        <v>460</v>
      </c>
      <c r="B53" s="7" t="s">
        <v>461</v>
      </c>
      <c r="C53" s="7">
        <v>6343.689</v>
      </c>
      <c r="D53" s="7">
        <v>7140.811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6.38</v>
      </c>
      <c r="K53" s="15">
        <v>1</v>
      </c>
      <c r="L53" s="14">
        <v>0</v>
      </c>
      <c r="M53" s="14">
        <v>0</v>
      </c>
      <c r="N53" s="14">
        <v>-1</v>
      </c>
      <c r="O53" s="14">
        <v>0</v>
      </c>
      <c r="P53" s="14">
        <v>-1.163</v>
      </c>
      <c r="Q53" s="14">
        <v>0</v>
      </c>
      <c r="R53" s="14">
        <v>0</v>
      </c>
    </row>
    <row r="54" ht="20.25" spans="1:18">
      <c r="A54" s="7" t="s">
        <v>462</v>
      </c>
      <c r="B54" s="7" t="s">
        <v>463</v>
      </c>
      <c r="C54" s="7">
        <v>753.883</v>
      </c>
      <c r="D54" s="7">
        <v>840.417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2.975</v>
      </c>
      <c r="K54" s="15">
        <v>0</v>
      </c>
      <c r="L54" s="14">
        <v>1</v>
      </c>
      <c r="M54" s="14">
        <v>0</v>
      </c>
      <c r="N54" s="14">
        <v>-1</v>
      </c>
      <c r="O54" s="14">
        <v>0</v>
      </c>
      <c r="P54" s="14">
        <v>-1.16</v>
      </c>
      <c r="Q54" s="14">
        <v>-1</v>
      </c>
      <c r="R54" s="14">
        <v>0</v>
      </c>
    </row>
    <row r="55" ht="20.25" spans="1:18">
      <c r="A55" s="7" t="s">
        <v>464</v>
      </c>
      <c r="B55" s="7" t="s">
        <v>465</v>
      </c>
      <c r="C55" s="7">
        <v>11434.691</v>
      </c>
      <c r="D55" s="7">
        <v>13240.574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1.041</v>
      </c>
      <c r="K55" s="15">
        <v>0</v>
      </c>
      <c r="L55" s="14">
        <v>2</v>
      </c>
      <c r="M55" s="14">
        <v>0</v>
      </c>
      <c r="N55" s="14">
        <v>0</v>
      </c>
      <c r="O55" s="14">
        <v>0</v>
      </c>
      <c r="P55" s="14">
        <v>-3.785</v>
      </c>
      <c r="Q55" s="14">
        <v>0</v>
      </c>
      <c r="R55" s="14">
        <v>0</v>
      </c>
    </row>
    <row r="56" ht="20.25" spans="1:18">
      <c r="A56" s="7" t="s">
        <v>466</v>
      </c>
      <c r="B56" s="7" t="s">
        <v>467</v>
      </c>
      <c r="C56" s="7">
        <v>2686.31</v>
      </c>
      <c r="D56" s="7">
        <v>2899.069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2.951</v>
      </c>
      <c r="K56" s="15">
        <v>0</v>
      </c>
      <c r="L56" s="14">
        <v>0</v>
      </c>
      <c r="M56" s="14">
        <v>1</v>
      </c>
      <c r="N56" s="14">
        <v>-1</v>
      </c>
      <c r="O56" s="14">
        <v>0</v>
      </c>
      <c r="P56" s="14">
        <v>1.561</v>
      </c>
      <c r="Q56" s="14">
        <v>0</v>
      </c>
      <c r="R56" s="14">
        <v>0</v>
      </c>
    </row>
    <row r="57" ht="20.25" spans="1:18">
      <c r="A57" s="7" t="s">
        <v>468</v>
      </c>
      <c r="B57" s="7" t="s">
        <v>469</v>
      </c>
      <c r="C57" s="7">
        <v>8248.87</v>
      </c>
      <c r="D57" s="7">
        <v>9383.296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6.982</v>
      </c>
      <c r="K57" s="15">
        <v>2</v>
      </c>
      <c r="L57" s="14">
        <v>1</v>
      </c>
      <c r="M57" s="14">
        <v>1</v>
      </c>
      <c r="N57" s="14">
        <v>-1</v>
      </c>
      <c r="O57" s="14">
        <v>0</v>
      </c>
      <c r="P57" s="14">
        <v>-3.415</v>
      </c>
      <c r="Q57" s="14">
        <v>0</v>
      </c>
      <c r="R57" s="14">
        <v>0</v>
      </c>
    </row>
    <row r="58" ht="20.25" spans="1:18">
      <c r="A58" s="7" t="s">
        <v>470</v>
      </c>
      <c r="B58" s="7" t="s">
        <v>471</v>
      </c>
      <c r="C58" s="7">
        <v>6144.86</v>
      </c>
      <c r="D58" s="7">
        <v>6887.942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7.956</v>
      </c>
      <c r="K58" s="15">
        <v>1</v>
      </c>
      <c r="L58" s="14">
        <v>0</v>
      </c>
      <c r="M58" s="14">
        <v>0</v>
      </c>
      <c r="N58" s="14">
        <v>-1</v>
      </c>
      <c r="O58" s="14">
        <v>0</v>
      </c>
      <c r="P58" s="14">
        <v>1.267</v>
      </c>
      <c r="Q58" s="14">
        <v>0</v>
      </c>
      <c r="R58" s="14">
        <v>0</v>
      </c>
    </row>
    <row r="59" ht="20.25" spans="1:18">
      <c r="A59" s="7" t="s">
        <v>472</v>
      </c>
      <c r="B59" s="7" t="s">
        <v>473</v>
      </c>
      <c r="C59" s="7">
        <v>3527.959</v>
      </c>
      <c r="D59" s="7">
        <v>3630.723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2.462</v>
      </c>
      <c r="K59" s="15">
        <v>3</v>
      </c>
      <c r="L59" s="14">
        <v>0</v>
      </c>
      <c r="M59" s="14">
        <v>0</v>
      </c>
      <c r="N59" s="14">
        <v>0</v>
      </c>
      <c r="O59" s="14">
        <v>0</v>
      </c>
      <c r="P59" s="14">
        <v>1.387</v>
      </c>
      <c r="Q59" s="14">
        <v>0</v>
      </c>
      <c r="R59" s="14">
        <v>0</v>
      </c>
    </row>
    <row r="60" ht="20.25" spans="1:18">
      <c r="A60" s="7" t="s">
        <v>474</v>
      </c>
      <c r="B60" s="7" t="s">
        <v>475</v>
      </c>
      <c r="C60" s="7">
        <v>4504.621</v>
      </c>
      <c r="D60" s="7">
        <v>5167.325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9.199</v>
      </c>
      <c r="K60" s="15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-10.094</v>
      </c>
      <c r="Q60" s="14">
        <v>0</v>
      </c>
      <c r="R60" s="14">
        <v>-1</v>
      </c>
    </row>
    <row r="61" ht="20.25" spans="1:18">
      <c r="A61" s="7" t="s">
        <v>476</v>
      </c>
      <c r="B61" s="7" t="s">
        <v>477</v>
      </c>
      <c r="C61" s="7">
        <v>7718.555</v>
      </c>
      <c r="D61" s="7">
        <v>8261.486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4.521</v>
      </c>
      <c r="K61" s="15">
        <v>0</v>
      </c>
      <c r="L61" s="14">
        <v>1</v>
      </c>
      <c r="M61" s="14">
        <v>1</v>
      </c>
      <c r="N61" s="14">
        <v>-1</v>
      </c>
      <c r="O61" s="14">
        <v>0</v>
      </c>
      <c r="P61" s="14">
        <v>-0.692</v>
      </c>
      <c r="Q61" s="14">
        <v>0</v>
      </c>
      <c r="R61" s="14">
        <v>0</v>
      </c>
    </row>
    <row r="62" ht="20.25" spans="1:18">
      <c r="A62" s="7" t="s">
        <v>478</v>
      </c>
      <c r="B62" s="7" t="s">
        <v>479</v>
      </c>
      <c r="C62" s="7">
        <v>8665.616</v>
      </c>
      <c r="D62" s="7">
        <v>9917.966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9.743</v>
      </c>
      <c r="K62" s="15">
        <v>4</v>
      </c>
      <c r="L62" s="14">
        <v>1</v>
      </c>
      <c r="M62" s="14">
        <v>0</v>
      </c>
      <c r="N62" s="14">
        <v>0</v>
      </c>
      <c r="O62" s="14">
        <v>0</v>
      </c>
      <c r="P62" s="14">
        <v>-3.28</v>
      </c>
      <c r="Q62" s="14">
        <v>0</v>
      </c>
      <c r="R62" s="14">
        <v>0</v>
      </c>
    </row>
    <row r="63" ht="20.25" spans="1:18">
      <c r="A63" s="7" t="s">
        <v>480</v>
      </c>
      <c r="B63" s="7" t="s">
        <v>481</v>
      </c>
      <c r="C63" s="7">
        <v>19553.309</v>
      </c>
      <c r="D63" s="7">
        <v>20849.658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5.311</v>
      </c>
      <c r="K63" s="15">
        <v>1</v>
      </c>
      <c r="L63" s="14">
        <v>2</v>
      </c>
      <c r="M63" s="14">
        <v>1</v>
      </c>
      <c r="N63" s="14">
        <v>-1</v>
      </c>
      <c r="O63" s="14">
        <v>0</v>
      </c>
      <c r="P63" s="14">
        <v>35.263</v>
      </c>
      <c r="Q63" s="14">
        <v>0</v>
      </c>
      <c r="R63" s="14">
        <v>0</v>
      </c>
    </row>
    <row r="64" ht="20.25" spans="1:18">
      <c r="A64" s="7" t="s">
        <v>482</v>
      </c>
      <c r="B64" s="7" t="s">
        <v>483</v>
      </c>
      <c r="C64" s="7">
        <v>1025.725</v>
      </c>
      <c r="D64" s="7">
        <v>1287.02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3.325</v>
      </c>
      <c r="K64" s="15">
        <v>0</v>
      </c>
      <c r="L64" s="14">
        <v>1</v>
      </c>
      <c r="M64" s="14">
        <v>0</v>
      </c>
      <c r="N64" s="14">
        <v>-1</v>
      </c>
      <c r="O64" s="14">
        <v>0</v>
      </c>
      <c r="P64" s="14">
        <v>-0.457</v>
      </c>
      <c r="Q64" s="14">
        <v>0</v>
      </c>
      <c r="R64" s="14">
        <v>0</v>
      </c>
    </row>
    <row r="65" ht="20.25" spans="1:18">
      <c r="A65" s="7" t="s">
        <v>484</v>
      </c>
      <c r="B65" s="7" t="s">
        <v>485</v>
      </c>
      <c r="C65" s="7">
        <v>2395.6</v>
      </c>
      <c r="D65" s="7">
        <v>3103.491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13.14</v>
      </c>
      <c r="K65" s="15">
        <v>2</v>
      </c>
      <c r="L65" s="14">
        <v>0</v>
      </c>
      <c r="M65" s="14">
        <v>1</v>
      </c>
      <c r="N65" s="14">
        <v>-1</v>
      </c>
      <c r="O65" s="14">
        <v>0</v>
      </c>
      <c r="P65" s="14">
        <v>1.476</v>
      </c>
      <c r="Q65" s="14">
        <v>0</v>
      </c>
      <c r="R65" s="14">
        <v>0</v>
      </c>
    </row>
    <row r="66" ht="20.25" spans="1:18">
      <c r="A66" s="7" t="s">
        <v>486</v>
      </c>
      <c r="B66" s="7" t="s">
        <v>487</v>
      </c>
      <c r="C66" s="7">
        <v>2037.975</v>
      </c>
      <c r="D66" s="7">
        <v>2398.124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9.141</v>
      </c>
      <c r="K66" s="15">
        <v>1</v>
      </c>
      <c r="L66" s="14">
        <v>0</v>
      </c>
      <c r="M66" s="14">
        <v>0</v>
      </c>
      <c r="N66" s="14">
        <v>0</v>
      </c>
      <c r="O66" s="14">
        <v>0</v>
      </c>
      <c r="P66" s="14">
        <v>0.533</v>
      </c>
      <c r="Q66" s="14">
        <v>0</v>
      </c>
      <c r="R66" s="14">
        <v>0</v>
      </c>
    </row>
    <row r="67" ht="20.25" spans="1:18">
      <c r="A67" s="7" t="s">
        <v>488</v>
      </c>
      <c r="B67" s="7" t="s">
        <v>489</v>
      </c>
      <c r="C67" s="7">
        <v>8800.207</v>
      </c>
      <c r="D67" s="7">
        <v>9796.22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3.485</v>
      </c>
      <c r="K67" s="15">
        <v>3</v>
      </c>
      <c r="L67" s="14">
        <v>1</v>
      </c>
      <c r="M67" s="14">
        <v>0</v>
      </c>
      <c r="N67" s="14">
        <v>0</v>
      </c>
      <c r="O67" s="14">
        <v>0</v>
      </c>
      <c r="P67" s="14">
        <v>-8.342</v>
      </c>
      <c r="Q67" s="14">
        <v>0</v>
      </c>
      <c r="R67" s="14">
        <v>0</v>
      </c>
    </row>
    <row r="68" ht="20.25" spans="1:18">
      <c r="A68" s="7" t="s">
        <v>490</v>
      </c>
      <c r="B68" s="7" t="s">
        <v>491</v>
      </c>
      <c r="C68" s="7">
        <v>6130.865</v>
      </c>
      <c r="D68" s="7">
        <v>6733.32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8.166</v>
      </c>
      <c r="K68" s="15">
        <v>3</v>
      </c>
      <c r="L68" s="14">
        <v>2</v>
      </c>
      <c r="M68" s="14">
        <v>0</v>
      </c>
      <c r="N68" s="14">
        <v>0</v>
      </c>
      <c r="O68" s="14">
        <v>0</v>
      </c>
      <c r="P68" s="14">
        <v>9.627</v>
      </c>
      <c r="Q68" s="14">
        <v>0</v>
      </c>
      <c r="R68" s="14">
        <v>0</v>
      </c>
    </row>
    <row r="69" ht="20.25" spans="1:18">
      <c r="A69" s="7" t="s">
        <v>492</v>
      </c>
      <c r="B69" s="7" t="s">
        <v>493</v>
      </c>
      <c r="C69" s="7">
        <v>7611.13</v>
      </c>
      <c r="D69" s="7">
        <v>8102.481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4.503</v>
      </c>
      <c r="K69" s="15">
        <v>3</v>
      </c>
      <c r="L69" s="14">
        <v>1</v>
      </c>
      <c r="M69" s="14">
        <v>0</v>
      </c>
      <c r="N69" s="14">
        <v>0</v>
      </c>
      <c r="O69" s="14">
        <v>0</v>
      </c>
      <c r="P69" s="14">
        <v>-1.741</v>
      </c>
      <c r="Q69" s="14">
        <v>0</v>
      </c>
      <c r="R69" s="14">
        <v>0</v>
      </c>
    </row>
    <row r="70" ht="20.25" spans="1:18">
      <c r="A70" s="7" t="s">
        <v>494</v>
      </c>
      <c r="B70" s="7" t="s">
        <v>495</v>
      </c>
      <c r="C70" s="7">
        <v>5747.795</v>
      </c>
      <c r="D70" s="7">
        <v>6499.26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8.109</v>
      </c>
      <c r="K70" s="15">
        <v>1</v>
      </c>
      <c r="L70" s="14">
        <v>0</v>
      </c>
      <c r="M70" s="14">
        <v>0</v>
      </c>
      <c r="N70" s="14">
        <v>0</v>
      </c>
      <c r="O70" s="14">
        <v>0</v>
      </c>
      <c r="P70" s="14">
        <v>3.886</v>
      </c>
      <c r="Q70" s="14">
        <v>0</v>
      </c>
      <c r="R70" s="14">
        <v>0</v>
      </c>
    </row>
    <row r="71" ht="20.25" spans="1:18">
      <c r="A71" s="7" t="s">
        <v>496</v>
      </c>
      <c r="B71" s="7" t="s">
        <v>497</v>
      </c>
      <c r="C71" s="7">
        <v>2242.509</v>
      </c>
      <c r="D71" s="7">
        <v>2821.127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19.91</v>
      </c>
      <c r="K71" s="15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7" t="s">
        <v>498</v>
      </c>
      <c r="B72" s="7" t="s">
        <v>499</v>
      </c>
      <c r="C72" s="7">
        <v>6557.058</v>
      </c>
      <c r="D72" s="7">
        <v>7508.378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11.415</v>
      </c>
      <c r="K72" s="15">
        <v>2</v>
      </c>
      <c r="L72" s="14">
        <v>2</v>
      </c>
      <c r="M72" s="14">
        <v>0</v>
      </c>
      <c r="N72" s="14">
        <v>0</v>
      </c>
      <c r="O72" s="14">
        <v>0</v>
      </c>
      <c r="P72" s="14">
        <v>14.942</v>
      </c>
      <c r="Q72" s="14">
        <v>0</v>
      </c>
      <c r="R72" s="14">
        <v>0</v>
      </c>
    </row>
    <row r="73" ht="20.25" spans="1:18">
      <c r="A73" s="7" t="s">
        <v>500</v>
      </c>
      <c r="B73" s="7" t="s">
        <v>501</v>
      </c>
      <c r="C73" s="7">
        <v>2243.651</v>
      </c>
      <c r="D73" s="7">
        <v>2515.514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1.81</v>
      </c>
      <c r="K73" s="15">
        <v>0</v>
      </c>
      <c r="L73" s="14">
        <v>0</v>
      </c>
      <c r="M73" s="14">
        <v>0</v>
      </c>
      <c r="N73" s="14">
        <v>-1</v>
      </c>
      <c r="O73" s="14">
        <v>0</v>
      </c>
      <c r="P73" s="14">
        <v>1.568</v>
      </c>
      <c r="Q73" s="14">
        <v>0</v>
      </c>
      <c r="R73" s="14">
        <v>0</v>
      </c>
    </row>
    <row r="74" ht="20.25" spans="1:18">
      <c r="A74" s="7" t="s">
        <v>502</v>
      </c>
      <c r="B74" s="7" t="s">
        <v>503</v>
      </c>
      <c r="C74" s="7">
        <v>4833.673</v>
      </c>
      <c r="D74" s="7">
        <v>5720.564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13.173</v>
      </c>
      <c r="K74" s="15">
        <v>0</v>
      </c>
      <c r="L74" s="14">
        <v>0</v>
      </c>
      <c r="M74" s="14">
        <v>0</v>
      </c>
      <c r="N74" s="14">
        <v>-1</v>
      </c>
      <c r="O74" s="14">
        <v>0</v>
      </c>
      <c r="P74" s="14">
        <v>-6.427</v>
      </c>
      <c r="Q74" s="14">
        <v>0</v>
      </c>
      <c r="R74" s="14">
        <v>0</v>
      </c>
    </row>
    <row r="75" ht="20.25" spans="1:18">
      <c r="A75" s="7" t="s">
        <v>504</v>
      </c>
      <c r="B75" s="7" t="s">
        <v>505</v>
      </c>
      <c r="C75" s="7">
        <v>1130.733</v>
      </c>
      <c r="D75" s="7">
        <v>1321.214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3.439</v>
      </c>
      <c r="K75" s="15">
        <v>0</v>
      </c>
      <c r="L75" s="14">
        <v>0</v>
      </c>
      <c r="M75" s="14">
        <v>0</v>
      </c>
      <c r="N75" s="14">
        <v>-1</v>
      </c>
      <c r="O75" s="14">
        <v>0</v>
      </c>
      <c r="P75" s="14">
        <v>-1.821</v>
      </c>
      <c r="Q75" s="14">
        <v>0</v>
      </c>
      <c r="R75" s="14">
        <v>0</v>
      </c>
    </row>
    <row r="76" ht="20.25" spans="1:18">
      <c r="A76" s="7" t="s">
        <v>506</v>
      </c>
      <c r="B76" s="7" t="s">
        <v>507</v>
      </c>
      <c r="C76" s="7">
        <v>5343.633</v>
      </c>
      <c r="D76" s="7">
        <v>5847.549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4.167</v>
      </c>
      <c r="K76" s="15">
        <v>1</v>
      </c>
      <c r="L76" s="14">
        <v>2</v>
      </c>
      <c r="M76" s="14">
        <v>0</v>
      </c>
      <c r="N76" s="14">
        <v>0</v>
      </c>
      <c r="O76" s="14">
        <v>0</v>
      </c>
      <c r="P76" s="14">
        <v>-3.363</v>
      </c>
      <c r="Q76" s="14">
        <v>0</v>
      </c>
      <c r="R76" s="14">
        <v>0</v>
      </c>
    </row>
    <row r="77" ht="20.25" spans="1:18">
      <c r="A77" s="7" t="s">
        <v>508</v>
      </c>
      <c r="B77" s="7" t="s">
        <v>509</v>
      </c>
      <c r="C77" s="7">
        <v>5648.763</v>
      </c>
      <c r="D77" s="7">
        <v>6072.082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3.009</v>
      </c>
      <c r="K77" s="15">
        <v>0</v>
      </c>
      <c r="L77" s="14">
        <v>2</v>
      </c>
      <c r="M77" s="14">
        <v>0</v>
      </c>
      <c r="N77" s="14">
        <v>-1</v>
      </c>
      <c r="O77" s="14">
        <v>0</v>
      </c>
      <c r="P77" s="14">
        <v>-0.467</v>
      </c>
      <c r="Q77" s="14">
        <v>0</v>
      </c>
      <c r="R77" s="14">
        <v>0</v>
      </c>
    </row>
    <row r="78" ht="20.25" spans="1:18">
      <c r="A78" s="7" t="s">
        <v>510</v>
      </c>
      <c r="B78" s="7" t="s">
        <v>511</v>
      </c>
      <c r="C78" s="7">
        <v>5110.602</v>
      </c>
      <c r="D78" s="7">
        <v>5412.842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2.711</v>
      </c>
      <c r="K78" s="15">
        <v>2</v>
      </c>
      <c r="L78" s="14">
        <v>2</v>
      </c>
      <c r="M78" s="14">
        <v>0</v>
      </c>
      <c r="N78" s="14">
        <v>1</v>
      </c>
      <c r="O78" s="14">
        <v>0</v>
      </c>
      <c r="P78" s="14">
        <v>2.91</v>
      </c>
      <c r="Q78" s="14">
        <v>0</v>
      </c>
      <c r="R78" s="14">
        <v>0</v>
      </c>
    </row>
    <row r="79" ht="20.25" spans="1:18">
      <c r="A79" s="7" t="s">
        <v>512</v>
      </c>
      <c r="B79" s="7" t="s">
        <v>513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5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7" t="s">
        <v>514</v>
      </c>
      <c r="B80" s="7" t="s">
        <v>515</v>
      </c>
      <c r="C80" s="7">
        <v>4353.239</v>
      </c>
      <c r="D80" s="7">
        <v>4758.096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7.669</v>
      </c>
      <c r="K80" s="15">
        <v>4</v>
      </c>
      <c r="L80" s="14">
        <v>0</v>
      </c>
      <c r="M80" s="14">
        <v>0</v>
      </c>
      <c r="N80" s="14">
        <v>1</v>
      </c>
      <c r="O80" s="14">
        <v>0</v>
      </c>
      <c r="P80" s="14">
        <v>7.13</v>
      </c>
      <c r="Q80" s="14">
        <v>0</v>
      </c>
      <c r="R80" s="14">
        <v>0</v>
      </c>
    </row>
    <row r="81" ht="20.25" spans="1:18">
      <c r="A81" s="7" t="s">
        <v>516</v>
      </c>
      <c r="B81" s="7" t="s">
        <v>517</v>
      </c>
      <c r="C81" s="7">
        <v>2910.293</v>
      </c>
      <c r="D81" s="7">
        <v>3124.176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5.858</v>
      </c>
      <c r="K81" s="15">
        <v>4</v>
      </c>
      <c r="L81" s="14">
        <v>0</v>
      </c>
      <c r="M81" s="14">
        <v>0</v>
      </c>
      <c r="N81" s="14">
        <v>1</v>
      </c>
      <c r="O81" s="14">
        <v>0</v>
      </c>
      <c r="P81" s="14">
        <v>4.506</v>
      </c>
      <c r="Q81" s="14">
        <v>0</v>
      </c>
      <c r="R81" s="14">
        <v>0</v>
      </c>
    </row>
    <row r="82" ht="20.25" spans="1:18">
      <c r="A82" s="7" t="s">
        <v>518</v>
      </c>
      <c r="B82" s="7" t="s">
        <v>519</v>
      </c>
      <c r="C82" s="7">
        <v>107.422</v>
      </c>
      <c r="D82" s="7">
        <v>108.546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1.03</v>
      </c>
      <c r="K82" s="15">
        <v>4</v>
      </c>
      <c r="L82" s="14">
        <v>2</v>
      </c>
      <c r="M82" s="14">
        <v>-1</v>
      </c>
      <c r="N82" s="14">
        <v>1</v>
      </c>
      <c r="O82" s="14">
        <v>0</v>
      </c>
      <c r="P82" s="14">
        <v>0.005</v>
      </c>
      <c r="Q82" s="14">
        <v>0</v>
      </c>
      <c r="R82" s="14">
        <v>0</v>
      </c>
    </row>
    <row r="83" ht="20.25" spans="1:18">
      <c r="A83" s="7" t="s">
        <v>520</v>
      </c>
      <c r="B83" s="7" t="s">
        <v>521</v>
      </c>
      <c r="C83" s="7">
        <v>105.483</v>
      </c>
      <c r="D83" s="7">
        <v>106.205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0.535</v>
      </c>
      <c r="K83" s="15">
        <v>4</v>
      </c>
      <c r="L83" s="14">
        <v>2</v>
      </c>
      <c r="M83" s="14">
        <v>-1</v>
      </c>
      <c r="N83" s="14">
        <v>1</v>
      </c>
      <c r="O83" s="14">
        <v>0</v>
      </c>
      <c r="P83" s="14">
        <v>0</v>
      </c>
      <c r="Q83" s="14">
        <v>0</v>
      </c>
      <c r="R83" s="14">
        <v>0</v>
      </c>
    </row>
    <row r="84" ht="20.25" spans="1:18">
      <c r="A84" s="7" t="s">
        <v>522</v>
      </c>
      <c r="B84" s="7" t="s">
        <v>523</v>
      </c>
      <c r="C84" s="7">
        <v>111.151</v>
      </c>
      <c r="D84" s="7">
        <v>116.651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1.418</v>
      </c>
      <c r="K84" s="15">
        <v>1</v>
      </c>
      <c r="L84" s="14">
        <v>0</v>
      </c>
      <c r="M84" s="14">
        <v>0</v>
      </c>
      <c r="N84" s="14">
        <v>1</v>
      </c>
      <c r="O84" s="14">
        <v>0</v>
      </c>
      <c r="P84" s="14">
        <v>0.022</v>
      </c>
      <c r="Q84" s="14">
        <v>0</v>
      </c>
      <c r="R84" s="14">
        <v>0</v>
      </c>
    </row>
    <row r="85" ht="20.25" spans="1:18">
      <c r="A85" s="7" t="s">
        <v>524</v>
      </c>
      <c r="B85" s="7" t="s">
        <v>525</v>
      </c>
      <c r="C85" s="7">
        <v>102.268</v>
      </c>
      <c r="D85" s="7">
        <v>102.562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0.199</v>
      </c>
      <c r="K85" s="15">
        <v>3</v>
      </c>
      <c r="L85" s="14">
        <v>2</v>
      </c>
      <c r="M85" s="14">
        <v>-1</v>
      </c>
      <c r="N85" s="14">
        <v>1</v>
      </c>
      <c r="O85" s="14">
        <v>0</v>
      </c>
      <c r="P85" s="14">
        <v>0.003</v>
      </c>
      <c r="Q85" s="14">
        <v>1</v>
      </c>
      <c r="R85" s="14">
        <v>0</v>
      </c>
    </row>
    <row r="86" ht="20.25" spans="1:18">
      <c r="A86" s="7" t="s">
        <v>526</v>
      </c>
      <c r="B86" s="7" t="s">
        <v>527</v>
      </c>
      <c r="C86" s="7">
        <v>73425.055</v>
      </c>
      <c r="D86" s="7">
        <v>92009.234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19.028</v>
      </c>
      <c r="K86" s="15">
        <v>3</v>
      </c>
      <c r="L86" s="14">
        <v>0</v>
      </c>
      <c r="M86" s="14">
        <v>1</v>
      </c>
      <c r="N86" s="14">
        <v>-1</v>
      </c>
      <c r="O86" s="14">
        <v>0</v>
      </c>
      <c r="P86" s="14">
        <v>138.228</v>
      </c>
      <c r="Q86" s="14">
        <v>0</v>
      </c>
      <c r="R86" s="14">
        <v>0</v>
      </c>
    </row>
    <row r="87" ht="20.25" spans="1:18">
      <c r="A87" s="7" t="s">
        <v>528</v>
      </c>
      <c r="B87" s="7" t="s">
        <v>529</v>
      </c>
      <c r="C87" s="7">
        <v>901.059</v>
      </c>
      <c r="D87" s="7">
        <v>1275.234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23.503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-9.951</v>
      </c>
      <c r="Q87" s="14">
        <v>0</v>
      </c>
      <c r="R87" s="14">
        <v>0</v>
      </c>
    </row>
    <row r="88" ht="20.25" spans="1:18">
      <c r="A88" s="7" t="s">
        <v>530</v>
      </c>
      <c r="B88" s="7" t="s">
        <v>531</v>
      </c>
      <c r="C88" s="7">
        <v>2870.714</v>
      </c>
      <c r="D88" s="7">
        <v>3413.627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15.468</v>
      </c>
      <c r="K88" s="15">
        <v>2</v>
      </c>
      <c r="L88" s="14">
        <v>1</v>
      </c>
      <c r="M88" s="14">
        <v>0</v>
      </c>
      <c r="N88" s="14">
        <v>0</v>
      </c>
      <c r="O88" s="14">
        <v>0</v>
      </c>
      <c r="P88" s="14">
        <v>1.712</v>
      </c>
      <c r="Q88" s="14">
        <v>0</v>
      </c>
      <c r="R88" s="14">
        <v>0</v>
      </c>
    </row>
    <row r="89" ht="20.25" spans="1:18">
      <c r="A89" s="7" t="s">
        <v>532</v>
      </c>
      <c r="B89" s="7" t="s">
        <v>533</v>
      </c>
      <c r="C89" s="7">
        <v>424.491</v>
      </c>
      <c r="D89" s="7">
        <v>495.241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11.435</v>
      </c>
      <c r="K89" s="15">
        <v>1</v>
      </c>
      <c r="L89" s="14">
        <v>1</v>
      </c>
      <c r="M89" s="14">
        <v>0</v>
      </c>
      <c r="N89" s="14">
        <v>0</v>
      </c>
      <c r="O89" s="14">
        <v>0</v>
      </c>
      <c r="P89" s="14">
        <v>0.72</v>
      </c>
      <c r="Q89" s="14">
        <v>0</v>
      </c>
      <c r="R89" s="14">
        <v>0</v>
      </c>
    </row>
    <row r="90" ht="20.25" spans="1:18">
      <c r="A90" s="7" t="s">
        <v>534</v>
      </c>
      <c r="B90" s="7" t="s">
        <v>535</v>
      </c>
      <c r="C90" s="7">
        <v>48220.699</v>
      </c>
      <c r="D90" s="7">
        <v>60852.289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1.951</v>
      </c>
      <c r="K90" s="15">
        <v>2</v>
      </c>
      <c r="L90" s="14">
        <v>0</v>
      </c>
      <c r="M90" s="14">
        <v>0</v>
      </c>
      <c r="N90" s="14">
        <v>0</v>
      </c>
      <c r="O90" s="14">
        <v>0</v>
      </c>
      <c r="P90" s="14">
        <v>98.923</v>
      </c>
      <c r="Q90" s="14">
        <v>0</v>
      </c>
      <c r="R90" s="14">
        <v>0</v>
      </c>
    </row>
    <row r="91" ht="20.25" spans="1:18">
      <c r="A91" s="7" t="s">
        <v>536</v>
      </c>
      <c r="B91" s="7" t="s">
        <v>537</v>
      </c>
      <c r="C91" s="7">
        <v>8235.65</v>
      </c>
      <c r="D91" s="7">
        <v>9518.118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1.605</v>
      </c>
      <c r="K91" s="15">
        <v>0</v>
      </c>
      <c r="L91" s="14">
        <v>0</v>
      </c>
      <c r="M91" s="14">
        <v>1</v>
      </c>
      <c r="N91" s="14">
        <v>-1</v>
      </c>
      <c r="O91" s="14">
        <v>0</v>
      </c>
      <c r="P91" s="14">
        <v>-15.699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2026-02-11T15:59:09Z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538369875E6F426D82C05B27F40D8070_13</vt:lpwstr>
  </property>
  <property fmtid="{D5CDD505-2E9C-101B-9397-08002B2CF9AE}" pid="3" name="KSOProductBuildVer">
    <vt:lpwstr>2052-12.1.0.15712</vt:lpwstr>
  </property>
</Properties>
</file>