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<sst xmlns="http://schemas.openxmlformats.org/spreadsheetml/2006/main" count="589" uniqueCount="553">
  <si>
    <t>强转弱</t>
  </si>
  <si>
    <t>弱转强</t>
  </si>
  <si>
    <t>代码</t>
  </si>
  <si>
    <t>简称</t>
  </si>
  <si>
    <t>总市值</t>
  </si>
  <si>
    <t>次新股</t>
  </si>
  <si>
    <t>23242.73亿</t>
  </si>
  <si>
    <t>全指金融</t>
  </si>
  <si>
    <t>176732.95亿</t>
  </si>
  <si>
    <t>次新预增</t>
  </si>
  <si>
    <t>681.90亿</t>
  </si>
  <si>
    <t>破净资产</t>
  </si>
  <si>
    <t>155205.34亿</t>
  </si>
  <si>
    <t>成份Ｂ指</t>
  </si>
  <si>
    <t>312.70亿</t>
  </si>
  <si>
    <t>低市净率</t>
  </si>
  <si>
    <t>140354.11亿</t>
  </si>
  <si>
    <t>中证银行</t>
  </si>
  <si>
    <t>--</t>
  </si>
  <si>
    <t>红利指数</t>
  </si>
  <si>
    <t>122964.39亿</t>
  </si>
  <si>
    <t>持续增长</t>
  </si>
  <si>
    <t>77428.21亿</t>
  </si>
  <si>
    <t>全指可选</t>
  </si>
  <si>
    <t>55129.81亿</t>
  </si>
  <si>
    <t>医药</t>
  </si>
  <si>
    <t>43635.46亿</t>
  </si>
  <si>
    <t>定增股</t>
  </si>
  <si>
    <t>38237.86亿</t>
  </si>
  <si>
    <t>证券</t>
  </si>
  <si>
    <t>34794.47亿</t>
  </si>
  <si>
    <t>电力</t>
  </si>
  <si>
    <t>33923.56亿</t>
  </si>
  <si>
    <t>医疗保健</t>
  </si>
  <si>
    <t>20345.33亿</t>
  </si>
  <si>
    <t>食品饮料</t>
  </si>
  <si>
    <t>17271.42亿</t>
  </si>
  <si>
    <t>中小银行</t>
  </si>
  <si>
    <t>16055.18亿</t>
  </si>
  <si>
    <t>重庆板块</t>
  </si>
  <si>
    <t>12134.42亿</t>
  </si>
  <si>
    <t>农林牧渔</t>
  </si>
  <si>
    <t>11634.34亿</t>
  </si>
  <si>
    <t>含B股</t>
  </si>
  <si>
    <t>11484.44亿</t>
  </si>
  <si>
    <t>商业连锁</t>
  </si>
  <si>
    <t>10061.48亿</t>
  </si>
  <si>
    <t>科创板次新</t>
  </si>
  <si>
    <t>9459.16亿</t>
  </si>
  <si>
    <t>猪肉</t>
  </si>
  <si>
    <t>8029.53亿</t>
  </si>
  <si>
    <t>仓储物流</t>
  </si>
  <si>
    <t>7480.43亿</t>
  </si>
  <si>
    <t>风险提示</t>
  </si>
  <si>
    <t>5215.14亿</t>
  </si>
  <si>
    <t>鸡肉</t>
  </si>
  <si>
    <t>3076.34亿</t>
  </si>
  <si>
    <t>日用化工</t>
  </si>
  <si>
    <t>1708.66亿</t>
  </si>
  <si>
    <t>水务</t>
  </si>
  <si>
    <t>1471.88亿</t>
  </si>
  <si>
    <t>Ｂ股指数</t>
  </si>
  <si>
    <t>680.21亿</t>
  </si>
  <si>
    <t>公共交通</t>
  </si>
  <si>
    <t>375.76亿</t>
  </si>
  <si>
    <t>高铁产业</t>
  </si>
  <si>
    <t>金融科技</t>
  </si>
  <si>
    <t>绿色电力</t>
  </si>
  <si>
    <t>大盘价值</t>
  </si>
  <si>
    <t>珠三角</t>
  </si>
  <si>
    <t>国证红利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</si>
  <si>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</si>
  <si>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</si>
  <si>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</si>
  <si>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</si>
  <si>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</si>
  <si>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</si>
  <si>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</si>
  <si>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</si>
  <si>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</si>
  <si>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</si>
  <si>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</si>
  <si>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</si>
  <si>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</si>
  <si>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</si>
  <si>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</si>
  <si>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</si>
  <si>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</si>
  <si>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</si>
  <si>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</si>
  <si>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</si>
  <si>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</si>
  <si>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</si>
  <si>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</si>
  <si>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</si>
  <si>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治理指数</t>
  </si>
  <si>
    <t>中型综指</t>
  </si>
  <si>
    <t>180治理</t>
  </si>
  <si>
    <t>上证中小</t>
  </si>
  <si>
    <t>上证全指</t>
  </si>
  <si>
    <t>上证地企</t>
  </si>
  <si>
    <t>上证国企</t>
  </si>
  <si>
    <t>上证龙头</t>
  </si>
  <si>
    <t>工业等权</t>
  </si>
  <si>
    <t>上证中游</t>
  </si>
  <si>
    <t>高端装备</t>
  </si>
  <si>
    <t>380消费</t>
  </si>
  <si>
    <t>380R成长</t>
  </si>
  <si>
    <t>180高贝</t>
  </si>
  <si>
    <t>380高贝</t>
  </si>
  <si>
    <t>380动态</t>
  </si>
  <si>
    <t>上证环保</t>
  </si>
  <si>
    <t>沪中国造</t>
  </si>
  <si>
    <t>50AH优选</t>
  </si>
  <si>
    <t>中证A500</t>
  </si>
  <si>
    <t>科创高装</t>
  </si>
  <si>
    <t>科创新能</t>
  </si>
  <si>
    <t>科大湾区</t>
  </si>
  <si>
    <t>科创100</t>
  </si>
  <si>
    <t>CSSW丝路</t>
  </si>
  <si>
    <t>500信息</t>
  </si>
  <si>
    <t>结构调整</t>
  </si>
  <si>
    <t>上证收益</t>
  </si>
  <si>
    <t>新兴综指</t>
  </si>
  <si>
    <t>中证200</t>
  </si>
  <si>
    <t>中证800</t>
  </si>
  <si>
    <t>中证央企</t>
  </si>
  <si>
    <t>800工业</t>
  </si>
  <si>
    <t>800通信</t>
  </si>
  <si>
    <t>全指通信</t>
  </si>
  <si>
    <t>深证成指</t>
  </si>
  <si>
    <t>深成指R</t>
  </si>
  <si>
    <t>中小300</t>
  </si>
  <si>
    <t>深证1000</t>
  </si>
  <si>
    <t>深市精选</t>
  </si>
  <si>
    <t>中小创新</t>
  </si>
  <si>
    <t>深证创新</t>
  </si>
  <si>
    <t>SME创新</t>
  </si>
  <si>
    <t>创业200</t>
  </si>
  <si>
    <t>创业板综</t>
  </si>
  <si>
    <t>建筑指数</t>
  </si>
  <si>
    <t>公共指数</t>
  </si>
  <si>
    <t>文化指数</t>
  </si>
  <si>
    <t>综企指数</t>
  </si>
  <si>
    <t>创业数字</t>
  </si>
  <si>
    <t>创质量</t>
  </si>
  <si>
    <t>深新基建</t>
  </si>
  <si>
    <t>创科技</t>
  </si>
  <si>
    <t>长江100</t>
  </si>
  <si>
    <t>物联网50</t>
  </si>
  <si>
    <t>创精选88</t>
  </si>
  <si>
    <t>国证1000</t>
  </si>
  <si>
    <t>成长40</t>
  </si>
  <si>
    <t>深证央企</t>
  </si>
  <si>
    <t>能源金属</t>
  </si>
  <si>
    <t>国证成长</t>
  </si>
  <si>
    <t>国证价值</t>
  </si>
  <si>
    <t>1000工业</t>
  </si>
  <si>
    <t>国证通信</t>
  </si>
  <si>
    <t>投资时钟</t>
  </si>
  <si>
    <t>国证文化</t>
  </si>
  <si>
    <t>绩效指数</t>
  </si>
  <si>
    <t>中盘高贝</t>
  </si>
  <si>
    <t>数字传媒</t>
  </si>
  <si>
    <t>央视创新</t>
  </si>
  <si>
    <t>央视成长</t>
  </si>
  <si>
    <t>央视回报</t>
  </si>
  <si>
    <t>央视治理</t>
  </si>
  <si>
    <t>央视文化</t>
  </si>
  <si>
    <t>深证工业</t>
  </si>
  <si>
    <t>深证电信</t>
  </si>
  <si>
    <t>中小基础</t>
  </si>
  <si>
    <t>中创500</t>
  </si>
  <si>
    <t>中创价值</t>
  </si>
  <si>
    <t>1000成长</t>
  </si>
  <si>
    <t>深证装备</t>
  </si>
  <si>
    <t>创业基础</t>
  </si>
  <si>
    <t>深证时钟</t>
  </si>
  <si>
    <t>深证文化</t>
  </si>
  <si>
    <t>中小绩效</t>
  </si>
  <si>
    <t>中创EW</t>
  </si>
  <si>
    <t>深证高贝</t>
  </si>
  <si>
    <t>创业成长</t>
  </si>
  <si>
    <t>深成工业</t>
  </si>
  <si>
    <t>创业低波</t>
  </si>
  <si>
    <t>创业高贝</t>
  </si>
  <si>
    <t>深证节能</t>
  </si>
  <si>
    <t>中关村60</t>
  </si>
  <si>
    <t>深证F120</t>
  </si>
  <si>
    <t>深证F200</t>
  </si>
  <si>
    <t>深证中游</t>
  </si>
  <si>
    <t>CSSW传媒</t>
  </si>
  <si>
    <t>中证国安</t>
  </si>
  <si>
    <t>中证军工</t>
  </si>
  <si>
    <t>中证传媒</t>
  </si>
  <si>
    <t>国企改革</t>
  </si>
  <si>
    <t>CSWD并购</t>
  </si>
  <si>
    <t>通用航空</t>
  </si>
  <si>
    <t>创业板指(港币)(CNH)</t>
  </si>
  <si>
    <t>创业板指（美元）（CNH988007</t>
  </si>
  <si>
    <t>创业板R(港币)(CNH)</t>
  </si>
  <si>
    <t>创业板R（美元）（CNH?88107</t>
  </si>
  <si>
    <t>上证银行</t>
  </si>
  <si>
    <t>农林指数</t>
  </si>
  <si>
    <t>工业指数</t>
  </si>
  <si>
    <t>上证380</t>
  </si>
  <si>
    <t>国债指数</t>
  </si>
  <si>
    <t>企债指数</t>
  </si>
  <si>
    <t>沪公司债</t>
  </si>
  <si>
    <t>180资源</t>
  </si>
  <si>
    <t>上证能源</t>
  </si>
  <si>
    <t>上证材料</t>
  </si>
  <si>
    <t>上证电信</t>
  </si>
  <si>
    <t>上证小盘</t>
  </si>
  <si>
    <t>上证商品</t>
  </si>
  <si>
    <t>上证资源</t>
  </si>
  <si>
    <t>能源等权</t>
  </si>
  <si>
    <t>材料等权</t>
  </si>
  <si>
    <t>电信等权</t>
  </si>
  <si>
    <t>上证流通</t>
  </si>
  <si>
    <t>沪财中小</t>
  </si>
  <si>
    <t>资源50</t>
  </si>
  <si>
    <t>上证上游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</si>
  <si>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</si>
  <si>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</si>
  <si>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</si>
  <si>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</si>
  <si>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</si>
  <si>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</si>
  <si>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</si>
  <si>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380等权</t>
  </si>
  <si>
    <t>信用100</t>
  </si>
  <si>
    <t>380价值</t>
  </si>
  <si>
    <t>380R价值</t>
  </si>
  <si>
    <t>农业主题</t>
  </si>
  <si>
    <t>380基本</t>
  </si>
  <si>
    <t>上证150</t>
  </si>
  <si>
    <t>380低贝</t>
  </si>
  <si>
    <t>上证转债</t>
  </si>
  <si>
    <t>380稳定</t>
  </si>
  <si>
    <t>优势资源</t>
  </si>
  <si>
    <t>优势制造</t>
  </si>
  <si>
    <t>上民红利</t>
  </si>
  <si>
    <t>沪股通</t>
  </si>
  <si>
    <t>沪新丝路</t>
  </si>
  <si>
    <t>科创机械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</si>
  <si>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</si>
  <si>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</si>
  <si>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</si>
  <si>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</si>
  <si>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</si>
  <si>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</si>
  <si>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</si>
  <si>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</si>
  <si>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</si>
  <si>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</si>
  <si>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</si>
  <si>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</si>
  <si>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500工业</t>
  </si>
  <si>
    <t>国企一带一路</t>
  </si>
  <si>
    <t>央企创新</t>
  </si>
  <si>
    <t>HK银行</t>
  </si>
  <si>
    <t>中证流通</t>
  </si>
  <si>
    <t>中证500</t>
  </si>
  <si>
    <t>中证700</t>
  </si>
  <si>
    <t>300能源</t>
  </si>
  <si>
    <t>300材料</t>
  </si>
  <si>
    <t>公司债指</t>
  </si>
  <si>
    <t>中证能源</t>
  </si>
  <si>
    <t>800材料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</si>
  <si>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</si>
  <si>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</si>
  <si>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</si>
  <si>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</si>
  <si>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</si>
  <si>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</si>
  <si>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</si>
  <si>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</si>
  <si>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</si>
  <si>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深证200</t>
  </si>
  <si>
    <t>深证700</t>
  </si>
  <si>
    <t>创业创新</t>
  </si>
  <si>
    <t>创业小盘</t>
  </si>
  <si>
    <t>新指数</t>
  </si>
  <si>
    <t>中小综指</t>
  </si>
  <si>
    <t>深证综指</t>
  </si>
  <si>
    <t>深证Ａ指</t>
  </si>
  <si>
    <t>采矿指数</t>
  </si>
  <si>
    <t>制造指数</t>
  </si>
  <si>
    <t>水电指数</t>
  </si>
  <si>
    <t>商务指数</t>
  </si>
  <si>
    <t>专精特新</t>
  </si>
  <si>
    <t>深小巨人</t>
  </si>
  <si>
    <t>碳中和债</t>
  </si>
  <si>
    <t>深转交债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</si>
  <si>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</si>
  <si>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</si>
  <si>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</si>
  <si>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</si>
  <si>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</si>
  <si>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</si>
  <si>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</si>
  <si>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</si>
  <si>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</si>
  <si>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</si>
  <si>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</si>
  <si>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</si>
  <si>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深证红利</t>
  </si>
  <si>
    <t>深证价值</t>
  </si>
  <si>
    <t>国证粮食</t>
  </si>
  <si>
    <t>中盘成长</t>
  </si>
  <si>
    <t>中盘价值</t>
  </si>
  <si>
    <t>小盘成长</t>
  </si>
  <si>
    <t>小盘价值</t>
  </si>
  <si>
    <t>1000能源</t>
  </si>
  <si>
    <t>1000材料</t>
  </si>
  <si>
    <t>国证有色</t>
  </si>
  <si>
    <t>中小盘</t>
  </si>
  <si>
    <t>大盘低波</t>
  </si>
  <si>
    <t>中盘低波</t>
  </si>
  <si>
    <t>小盘低波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</si>
  <si>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</si>
  <si>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</si>
  <si>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</si>
  <si>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</si>
  <si>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</si>
  <si>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</si>
  <si>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</si>
  <si>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</si>
  <si>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国证油气</t>
  </si>
  <si>
    <t>央视50</t>
  </si>
  <si>
    <t>中小价值</t>
  </si>
  <si>
    <t>深证能源</t>
  </si>
  <si>
    <t>深证材料</t>
  </si>
  <si>
    <t>中创400</t>
  </si>
  <si>
    <t>700成长</t>
  </si>
  <si>
    <t>700价值</t>
  </si>
  <si>
    <t>1000价值</t>
  </si>
  <si>
    <t>深300EW</t>
  </si>
  <si>
    <t>中小等权</t>
  </si>
  <si>
    <t>创业板EW</t>
  </si>
  <si>
    <t>深证大宗</t>
  </si>
  <si>
    <t>深证GDP</t>
  </si>
  <si>
    <t>中小红利</t>
  </si>
  <si>
    <t>深证绩效</t>
  </si>
  <si>
    <t>300绩效</t>
  </si>
  <si>
    <t>深成指EW</t>
  </si>
  <si>
    <t>深证低波</t>
  </si>
  <si>
    <t>中小低波</t>
  </si>
  <si>
    <t>中创低波</t>
  </si>
  <si>
    <t>中创高贝</t>
  </si>
  <si>
    <t>深次新股</t>
  </si>
  <si>
    <t>深证200R</t>
  </si>
  <si>
    <t>深成能源</t>
  </si>
  <si>
    <t>深成材料</t>
  </si>
  <si>
    <t>深证创投</t>
  </si>
  <si>
    <t>优势成长</t>
  </si>
  <si>
    <t>深证上游</t>
  </si>
  <si>
    <t>500深市</t>
  </si>
  <si>
    <t>环境治理</t>
  </si>
  <si>
    <t>中证 500</t>
  </si>
  <si>
    <t>军工指数</t>
  </si>
  <si>
    <t>中证国防</t>
  </si>
  <si>
    <t>一带一路</t>
  </si>
  <si>
    <t>卫星通信</t>
  </si>
  <si>
    <t>化肥农药</t>
  </si>
  <si>
    <t>蓝色100</t>
  </si>
  <si>
    <t>自由现金流</t>
  </si>
  <si>
    <t>180基建</t>
  </si>
  <si>
    <t>300公用</t>
  </si>
  <si>
    <t>深证Ｂ指</t>
  </si>
  <si>
    <t>国证基建</t>
  </si>
  <si>
    <t>深证消费</t>
  </si>
  <si>
    <t>深成消费</t>
  </si>
  <si>
    <t>【数据引擎：奇衡DK阿赖耶识系统】情绪值</t>
  </si>
  <si>
    <t>RU00</t>
  </si>
  <si>
    <t>橡胶连续</t>
  </si>
  <si>
    <t>CF00</t>
  </si>
  <si>
    <t>棉花连续</t>
  </si>
  <si>
    <t>UR00</t>
  </si>
  <si>
    <t>尿素连续</t>
  </si>
  <si>
    <t>NR00</t>
  </si>
  <si>
    <t>20号胶连续</t>
  </si>
  <si>
    <t>JD00</t>
  </si>
  <si>
    <t>鸡蛋连续</t>
  </si>
  <si>
    <t>AU00</t>
  </si>
  <si>
    <t>黄金连续</t>
  </si>
  <si>
    <t>BR00</t>
  </si>
  <si>
    <t>丁二烯橡胶连续</t>
  </si>
  <si>
    <t>CU00</t>
  </si>
  <si>
    <t>沪铜连续</t>
  </si>
  <si>
    <t>AX00</t>
  </si>
  <si>
    <t>豆一连续</t>
  </si>
  <si>
    <t>EB00</t>
  </si>
  <si>
    <t>苯乙烯连续</t>
  </si>
  <si>
    <t>TA00</t>
  </si>
  <si>
    <t>PTA连续</t>
  </si>
  <si>
    <t>IC00</t>
  </si>
  <si>
    <t>500股指连续</t>
  </si>
  <si>
    <t>IM00</t>
  </si>
  <si>
    <t>1000股指连续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</si>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</sst>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6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"880529"</f>
        <v>880529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"880778"</f>
        <v>880778</v>
      </c>
      <c r="B4" s="37" t="s">
        <v>9</v>
      </c>
      <c r="C4" s="37" t="s">
        <v>10</v>
      </c>
      <c r="D4" s="37" t="str">
        <f>"880846"</f>
        <v>880846</v>
      </c>
      <c r="E4" s="37" t="s">
        <v>11</v>
      </c>
      <c r="F4" s="37" t="s">
        <v>12</v>
      </c>
    </row>
    <row r="5" ht="13.5" spans="1:6">
      <c r="A5" s="37" t="str">
        <f>"399003"</f>
        <v>399003</v>
      </c>
      <c r="B5" s="37" t="s">
        <v>13</v>
      </c>
      <c r="C5" s="37" t="s">
        <v>14</v>
      </c>
      <c r="D5" s="37" t="str">
        <f>"880829"</f>
        <v>880829</v>
      </c>
      <c r="E5" s="37" t="s">
        <v>15</v>
      </c>
      <c r="F5" s="37" t="s">
        <v>16</v>
      </c>
    </row>
    <row r="6" ht="13.5" spans="1:6">
      <c r="A6" s="37" t="str">
        <f>"399986"</f>
        <v>399986</v>
      </c>
      <c r="B6" s="37" t="s">
        <v>17</v>
      </c>
      <c r="C6" s="37" t="s">
        <v>18</v>
      </c>
      <c r="D6" s="37" t="str">
        <f>"000015"</f>
        <v>000015</v>
      </c>
      <c r="E6" s="37" t="s">
        <v>19</v>
      </c>
      <c r="F6" s="37" t="s">
        <v>20</v>
      </c>
    </row>
    <row r="7" ht="13.5" spans="1:6">
      <c r="A7" s="38"/>
      <c r="B7" s="38"/>
      <c r="C7" s="38"/>
      <c r="D7" s="37" t="str">
        <f>"880895"</f>
        <v>880895</v>
      </c>
      <c r="E7" s="37" t="s">
        <v>21</v>
      </c>
      <c r="F7" s="37" t="s">
        <v>22</v>
      </c>
    </row>
    <row r="8" ht="13.5" spans="1:6">
      <c r="A8" s="38"/>
      <c r="B8" s="38"/>
      <c r="C8" s="38"/>
      <c r="D8" s="37" t="str">
        <f>"000989"</f>
        <v>000989</v>
      </c>
      <c r="E8" s="37" t="s">
        <v>23</v>
      </c>
      <c r="F8" s="37" t="s">
        <v>24</v>
      </c>
    </row>
    <row r="9" ht="13.5" spans="1:6">
      <c r="A9" s="38"/>
      <c r="B9" s="38"/>
      <c r="C9" s="38"/>
      <c r="D9" s="37" t="str">
        <f>"880400"</f>
        <v>880400</v>
      </c>
      <c r="E9" s="37" t="s">
        <v>25</v>
      </c>
      <c r="F9" s="37" t="s">
        <v>26</v>
      </c>
    </row>
    <row r="10" ht="13.5" spans="1:6">
      <c r="A10" s="39"/>
      <c r="B10" s="39"/>
      <c r="C10" s="39"/>
      <c r="D10" s="37" t="str">
        <f>"880856"</f>
        <v>880856</v>
      </c>
      <c r="E10" s="37" t="s">
        <v>27</v>
      </c>
      <c r="F10" s="37" t="s">
        <v>28</v>
      </c>
    </row>
    <row r="11" ht="13.5" spans="1:6">
      <c r="A11" s="39"/>
      <c r="B11" s="39"/>
      <c r="C11" s="39"/>
      <c r="D11" s="37" t="str">
        <f>"880472"</f>
        <v>880472</v>
      </c>
      <c r="E11" s="37" t="s">
        <v>29</v>
      </c>
      <c r="F11" s="37" t="s">
        <v>30</v>
      </c>
    </row>
    <row r="12" ht="13.5" spans="1:6">
      <c r="A12" s="39"/>
      <c r="B12" s="39"/>
      <c r="C12" s="39"/>
      <c r="D12" s="37" t="str">
        <f>"880305"</f>
        <v>880305</v>
      </c>
      <c r="E12" s="37" t="s">
        <v>31</v>
      </c>
      <c r="F12" s="37" t="s">
        <v>32</v>
      </c>
    </row>
    <row r="13" ht="13.5" spans="1:6">
      <c r="A13" s="39"/>
      <c r="B13" s="39"/>
      <c r="C13" s="39"/>
      <c r="D13" s="37" t="str">
        <f>"880398"</f>
        <v>880398</v>
      </c>
      <c r="E13" s="37" t="s">
        <v>33</v>
      </c>
      <c r="F13" s="37" t="s">
        <v>34</v>
      </c>
    </row>
    <row r="14" ht="13.5" spans="1:6">
      <c r="A14" s="39"/>
      <c r="B14" s="39"/>
      <c r="C14" s="39"/>
      <c r="D14" s="37" t="str">
        <f>"880372"</f>
        <v>880372</v>
      </c>
      <c r="E14" s="37" t="s">
        <v>35</v>
      </c>
      <c r="F14" s="37" t="s">
        <v>36</v>
      </c>
    </row>
    <row r="15" ht="13.5" spans="1:6">
      <c r="A15" s="38"/>
      <c r="B15" s="38"/>
      <c r="C15" s="38"/>
      <c r="D15" s="37" t="str">
        <f>"880875"</f>
        <v>880875</v>
      </c>
      <c r="E15" s="37" t="s">
        <v>37</v>
      </c>
      <c r="F15" s="37" t="s">
        <v>38</v>
      </c>
    </row>
    <row r="16" ht="16.5" spans="1:6">
      <c r="A16" s="26"/>
      <c r="B16" s="26"/>
      <c r="C16" s="26"/>
      <c r="D16" s="37" t="str">
        <f>"880225"</f>
        <v>880225</v>
      </c>
      <c r="E16" s="37" t="s">
        <v>39</v>
      </c>
      <c r="F16" s="37" t="s">
        <v>40</v>
      </c>
    </row>
    <row r="17" ht="16.5" spans="1:6">
      <c r="A17" s="26"/>
      <c r="B17" s="26"/>
      <c r="C17" s="26"/>
      <c r="D17" s="37" t="str">
        <f>"880360"</f>
        <v>880360</v>
      </c>
      <c r="E17" s="37" t="s">
        <v>41</v>
      </c>
      <c r="F17" s="37" t="s">
        <v>42</v>
      </c>
    </row>
    <row r="18" ht="16.5" spans="1:6">
      <c r="A18" s="26"/>
      <c r="B18" s="26"/>
      <c r="C18" s="26"/>
      <c r="D18" s="37" t="str">
        <f>"880502"</f>
        <v>880502</v>
      </c>
      <c r="E18" s="37" t="s">
        <v>43</v>
      </c>
      <c r="F18" s="37" t="s">
        <v>44</v>
      </c>
    </row>
    <row r="19" ht="16.5" spans="1:6">
      <c r="A19" s="26"/>
      <c r="B19" s="26"/>
      <c r="C19" s="26"/>
      <c r="D19" s="37" t="str">
        <f>"880406"</f>
        <v>880406</v>
      </c>
      <c r="E19" s="37" t="s">
        <v>45</v>
      </c>
      <c r="F19" s="37" t="s">
        <v>46</v>
      </c>
    </row>
    <row r="20" ht="16.5" spans="1:6">
      <c r="A20" s="26"/>
      <c r="B20" s="26"/>
      <c r="C20" s="26"/>
      <c r="D20" s="37" t="str">
        <f>"880554"</f>
        <v>880554</v>
      </c>
      <c r="E20" s="37" t="s">
        <v>47</v>
      </c>
      <c r="F20" s="37" t="s">
        <v>48</v>
      </c>
    </row>
    <row r="21" ht="16.5" spans="1:6">
      <c r="A21" s="26"/>
      <c r="B21" s="26"/>
      <c r="C21" s="26"/>
      <c r="D21" s="37" t="str">
        <f>"880936"</f>
        <v>880936</v>
      </c>
      <c r="E21" s="37" t="s">
        <v>49</v>
      </c>
      <c r="F21" s="37" t="s">
        <v>50</v>
      </c>
    </row>
    <row r="22" ht="16.5" spans="1:6">
      <c r="A22" s="26"/>
      <c r="B22" s="26"/>
      <c r="C22" s="26"/>
      <c r="D22" s="37" t="str">
        <f>"880464"</f>
        <v>880464</v>
      </c>
      <c r="E22" s="37" t="s">
        <v>51</v>
      </c>
      <c r="F22" s="37" t="s">
        <v>52</v>
      </c>
    </row>
    <row r="23" ht="16.5" spans="1:6">
      <c r="A23" s="26"/>
      <c r="B23" s="26"/>
      <c r="C23" s="26"/>
      <c r="D23" s="37" t="str">
        <f>"880896"</f>
        <v>880896</v>
      </c>
      <c r="E23" s="37" t="s">
        <v>53</v>
      </c>
      <c r="F23" s="37" t="s">
        <v>54</v>
      </c>
    </row>
    <row r="24" ht="16.5" spans="1:6">
      <c r="A24" s="26"/>
      <c r="B24" s="26"/>
      <c r="C24" s="26"/>
      <c r="D24" s="37" t="str">
        <f>"880764"</f>
        <v>880764</v>
      </c>
      <c r="E24" s="37" t="s">
        <v>55</v>
      </c>
      <c r="F24" s="37" t="s">
        <v>56</v>
      </c>
    </row>
    <row r="25" ht="16.5" spans="1:6">
      <c r="A25" s="26"/>
      <c r="B25" s="26"/>
      <c r="C25" s="26"/>
      <c r="D25" s="37" t="str">
        <f>"880355"</f>
        <v>880355</v>
      </c>
      <c r="E25" s="37" t="s">
        <v>57</v>
      </c>
      <c r="F25" s="37" t="s">
        <v>58</v>
      </c>
    </row>
    <row r="26" ht="16.5" spans="1:6">
      <c r="A26" s="26"/>
      <c r="B26" s="26"/>
      <c r="C26" s="26"/>
      <c r="D26" s="37" t="str">
        <f>"880454"</f>
        <v>880454</v>
      </c>
      <c r="E26" s="37" t="s">
        <v>59</v>
      </c>
      <c r="F26" s="37" t="s">
        <v>60</v>
      </c>
    </row>
    <row r="27" ht="16.5" spans="1:6">
      <c r="A27" s="26"/>
      <c r="B27" s="26"/>
      <c r="C27" s="26"/>
      <c r="D27" s="37" t="str">
        <f>"000003"</f>
        <v>000003</v>
      </c>
      <c r="E27" s="37" t="s">
        <v>61</v>
      </c>
      <c r="F27" s="37" t="s">
        <v>62</v>
      </c>
    </row>
    <row r="28" ht="16.5" spans="1:6">
      <c r="A28" s="26"/>
      <c r="B28" s="26"/>
      <c r="C28" s="26"/>
      <c r="D28" s="37" t="str">
        <f>"880453"</f>
        <v>880453</v>
      </c>
      <c r="E28" s="37" t="s">
        <v>63</v>
      </c>
      <c r="F28" s="37" t="s">
        <v>64</v>
      </c>
    </row>
    <row r="29" ht="16.5" spans="1:6">
      <c r="A29" s="26"/>
      <c r="B29" s="26"/>
      <c r="C29" s="26"/>
      <c r="D29" s="37" t="str">
        <f>"399807"</f>
        <v>399807</v>
      </c>
      <c r="E29" s="37" t="s">
        <v>65</v>
      </c>
      <c r="F29" s="37" t="s">
        <v>18</v>
      </c>
    </row>
    <row r="30" ht="16.5" spans="1:6">
      <c r="A30" s="26"/>
      <c r="B30" s="26"/>
      <c r="C30" s="26"/>
      <c r="D30" s="37" t="str">
        <f>"399699"</f>
        <v>399699</v>
      </c>
      <c r="E30" s="37" t="s">
        <v>66</v>
      </c>
      <c r="F30" s="37" t="s">
        <v>18</v>
      </c>
    </row>
    <row r="31" ht="16.5" spans="1:6">
      <c r="A31" s="26"/>
      <c r="B31" s="26"/>
      <c r="C31" s="26"/>
      <c r="D31" s="37" t="str">
        <f>"399438"</f>
        <v>399438</v>
      </c>
      <c r="E31" s="37" t="s">
        <v>67</v>
      </c>
      <c r="F31" s="37" t="s">
        <v>18</v>
      </c>
    </row>
    <row r="32" ht="16.5" spans="1:6">
      <c r="A32" s="26"/>
      <c r="B32" s="26"/>
      <c r="C32" s="26"/>
      <c r="D32" s="37" t="str">
        <f>"399373"</f>
        <v>399373</v>
      </c>
      <c r="E32" s="37" t="s">
        <v>68</v>
      </c>
      <c r="F32" s="37" t="s">
        <v>18</v>
      </c>
    </row>
    <row r="33" ht="16.5" spans="1:6">
      <c r="A33" s="26"/>
      <c r="B33" s="26"/>
      <c r="C33" s="26"/>
      <c r="D33" s="37" t="str">
        <f>"399356"</f>
        <v>399356</v>
      </c>
      <c r="E33" s="37" t="s">
        <v>69</v>
      </c>
      <c r="F33" s="37" t="s">
        <v>18</v>
      </c>
    </row>
    <row r="34" ht="16.5" spans="1:6">
      <c r="A34" s="26"/>
      <c r="B34" s="26"/>
      <c r="C34" s="26"/>
      <c r="D34" s="37" t="str">
        <f>"399321"</f>
        <v>399321</v>
      </c>
      <c r="E34" s="37" t="s">
        <v>70</v>
      </c>
      <c r="F34" s="37" t="s">
        <v>18</v>
      </c>
    </row>
    <row r="35" ht="16.5" spans="1:6">
      <c r="A35" s="26"/>
      <c r="B35" s="26"/>
      <c r="C35" s="26"/>
      <c r="D35" s="37" t="str">
        <f>"000011"</f>
        <v>000011</v>
      </c>
      <c r="E35" s="37" t="s">
        <v>71</v>
      </c>
      <c r="F35" s="37" t="s">
        <v>18</v>
      </c>
    </row>
    <row r="36" ht="16.5" spans="1:6">
      <c r="A36" s="26"/>
      <c r="B36" s="26"/>
      <c r="C36" s="26"/>
      <c r="D36" s="37" t="str">
        <f>"999997"</f>
        <v>999997</v>
      </c>
      <c r="E36" s="37" t="s">
        <v>61</v>
      </c>
      <c r="F36" s="37" t="s">
        <v>18</v>
      </c>
    </row>
    <row r="37" ht="16.5" spans="1:6">
      <c r="A37" s="26"/>
      <c r="B37" s="26"/>
      <c r="C37" s="26"/>
      <c r="D37" s="38"/>
      <c r="E37" s="38"/>
      <c r="F37" s="38"/>
    </row>
    <row r="38" ht="16.5" spans="1:6">
      <c r="A38" s="26"/>
      <c r="B38" s="26"/>
      <c r="C38" s="26"/>
      <c r="D38" s="38"/>
      <c r="E38" s="38"/>
      <c r="F38" s="38"/>
    </row>
    <row r="39" ht="16.5" spans="1:6">
      <c r="A39" s="26"/>
      <c r="B39" s="26"/>
      <c r="C39" s="26"/>
      <c r="D39" s="38"/>
      <c r="E39" s="38"/>
      <c r="F39" s="38"/>
    </row>
    <row r="40" ht="16.5" spans="1:6">
      <c r="A40" s="26"/>
      <c r="B40" s="26"/>
      <c r="C40" s="26"/>
      <c r="D40" s="38"/>
      <c r="E40" s="38"/>
      <c r="F40" s="38"/>
    </row>
    <row r="41" ht="16.5" spans="1:6">
      <c r="A41" s="26"/>
      <c r="B41" s="26"/>
      <c r="C41" s="26"/>
      <c r="D41" s="38"/>
      <c r="E41" s="38"/>
      <c r="F41" s="38"/>
    </row>
    <row r="42" ht="16.5" spans="1:6">
      <c r="A42" s="26"/>
      <c r="B42" s="26"/>
      <c r="C42" s="26"/>
      <c r="D42" s="38"/>
      <c r="E42" s="38"/>
      <c r="F42" s="38"/>
    </row>
    <row r="43" ht="16.5" spans="1:6">
      <c r="A43" s="26"/>
      <c r="B43" s="26"/>
      <c r="C43" s="26"/>
      <c r="D43" s="38"/>
      <c r="E43" s="38"/>
      <c r="F43" s="38"/>
    </row>
    <row r="44" ht="16.5" spans="1:6">
      <c r="A44" s="26"/>
      <c r="B44" s="26"/>
      <c r="C44" s="26"/>
      <c r="D44" s="38"/>
      <c r="E44" s="38"/>
      <c r="F44" s="38"/>
    </row>
    <row r="45" ht="16.5" spans="1:6">
      <c r="A45" s="26"/>
      <c r="B45" s="26"/>
      <c r="C45" s="26"/>
      <c r="D45" s="38"/>
      <c r="E45" s="38"/>
      <c r="F45" s="38"/>
    </row>
    <row r="46" ht="16.5" spans="1:6">
      <c r="A46" s="26"/>
      <c r="B46" s="26"/>
      <c r="C46" s="26"/>
      <c r="D46" s="38"/>
      <c r="E46" s="38"/>
      <c r="F46" s="38"/>
    </row>
    <row r="47" ht="16.5" spans="1:6">
      <c r="A47" s="26"/>
      <c r="B47" s="26"/>
      <c r="C47" s="26"/>
      <c r="D47" s="38"/>
      <c r="E47" s="38"/>
      <c r="F47" s="38"/>
    </row>
    <row r="48" ht="16.5" spans="1:6">
      <c r="A48" s="26"/>
      <c r="B48" s="26"/>
      <c r="C48" s="26"/>
      <c r="D48" s="38"/>
      <c r="E48" s="38"/>
      <c r="F48" s="38"/>
    </row>
    <row r="49" ht="16.5" spans="1:6">
      <c r="A49" s="26"/>
      <c r="B49" s="26"/>
      <c r="C49" s="26"/>
      <c r="D49" s="38"/>
      <c r="E49" s="38"/>
      <c r="F49" s="38"/>
    </row>
    <row r="50" ht="16.5" spans="1:6">
      <c r="A50" s="26"/>
      <c r="B50" s="26"/>
      <c r="C50" s="26"/>
      <c r="D50" s="38"/>
      <c r="E50" s="38"/>
      <c r="F50" s="38"/>
    </row>
    <row r="51" ht="16.5" spans="1:6">
      <c r="A51" s="26"/>
      <c r="B51" s="26"/>
      <c r="C51" s="26"/>
      <c r="D51" s="38"/>
      <c r="E51" s="38"/>
      <c r="F51" s="38"/>
    </row>
    <row r="52" ht="16.5" spans="1:6">
      <c r="A52" s="26"/>
      <c r="B52" s="26"/>
      <c r="C52" s="26"/>
      <c r="D52" s="38"/>
      <c r="E52" s="38"/>
      <c r="F52" s="38"/>
    </row>
    <row r="53" ht="16.5" spans="1:6">
      <c r="A53" s="26"/>
      <c r="B53" s="26"/>
      <c r="C53" s="26"/>
      <c r="D53" s="38"/>
      <c r="E53" s="38"/>
      <c r="F53" s="38"/>
    </row>
    <row r="54" ht="16.5" spans="1:6">
      <c r="A54" s="26"/>
      <c r="B54" s="26"/>
      <c r="C54" s="26"/>
      <c r="D54" s="38"/>
      <c r="E54" s="38"/>
      <c r="F54" s="38"/>
    </row>
    <row r="55" ht="16.5" spans="1:6">
      <c r="A55" s="26"/>
      <c r="B55" s="26"/>
      <c r="C55" s="26"/>
      <c r="D55" s="38"/>
      <c r="E55" s="38"/>
      <c r="F55" s="38"/>
    </row>
    <row r="56" ht="16.5" spans="1:6">
      <c r="A56" s="26"/>
      <c r="B56" s="26"/>
      <c r="C56" s="26"/>
      <c r="D56" s="38"/>
      <c r="E56" s="38"/>
      <c r="F56" s="38"/>
    </row>
    <row r="57" ht="16.5" spans="1:6">
      <c r="A57" s="26"/>
      <c r="B57" s="26"/>
      <c r="C57" s="26"/>
      <c r="D57" s="38"/>
      <c r="E57" s="38"/>
      <c r="F57" s="38"/>
    </row>
    <row r="58" ht="16.5" spans="1:6">
      <c r="A58" s="26"/>
      <c r="B58" s="26"/>
      <c r="C58" s="26"/>
      <c r="D58" s="38"/>
      <c r="E58" s="38"/>
      <c r="F58" s="38"/>
    </row>
    <row r="59" ht="16.5" spans="1:6">
      <c r="A59" s="26"/>
      <c r="B59" s="26"/>
      <c r="C59" s="26"/>
      <c r="D59" s="38"/>
      <c r="E59" s="38"/>
      <c r="F59" s="38"/>
    </row>
    <row r="60" ht="16.5" spans="1:6">
      <c r="A60" s="26"/>
      <c r="B60" s="26"/>
      <c r="C60" s="26"/>
      <c r="D60" s="38"/>
      <c r="E60" s="38"/>
      <c r="F60" s="38"/>
    </row>
    <row r="61" ht="16.5" spans="1:6">
      <c r="A61" s="26"/>
      <c r="B61" s="26"/>
      <c r="C61" s="26"/>
      <c r="D61" s="38"/>
      <c r="E61" s="38"/>
      <c r="F61" s="38"/>
    </row>
    <row r="62" ht="16.5" spans="1:6">
      <c r="A62" s="26"/>
      <c r="B62" s="26"/>
      <c r="C62" s="26"/>
      <c r="D62" s="38"/>
      <c r="E62" s="38"/>
      <c r="F62" s="38"/>
    </row>
    <row r="63" ht="16.5" spans="1:6">
      <c r="A63" s="26"/>
      <c r="B63" s="26"/>
      <c r="C63" s="26"/>
      <c r="D63" s="38"/>
      <c r="E63" s="38"/>
      <c r="F63" s="38"/>
    </row>
    <row r="64" ht="16.5" spans="1:6">
      <c r="A64" s="26"/>
      <c r="B64" s="26"/>
      <c r="C64" s="26"/>
      <c r="D64" s="38"/>
      <c r="E64" s="38"/>
      <c r="F64" s="38"/>
    </row>
    <row r="65" ht="16.5" spans="1:6">
      <c r="A65" s="26"/>
      <c r="B65" s="26"/>
      <c r="C65" s="26"/>
      <c r="D65" s="38"/>
      <c r="E65" s="38"/>
      <c r="F65" s="38"/>
    </row>
    <row r="66" ht="16.5" spans="1:6">
      <c r="A66" s="26"/>
      <c r="B66" s="26"/>
      <c r="C66" s="26"/>
      <c r="D66" s="38"/>
      <c r="E66" s="38"/>
      <c r="F66" s="38"/>
    </row>
    <row r="67" ht="16.5" spans="1:6">
      <c r="A67" s="26"/>
      <c r="B67" s="26"/>
      <c r="C67" s="26"/>
      <c r="D67" s="38"/>
      <c r="E67" s="38"/>
      <c r="F67" s="38"/>
    </row>
    <row r="68" ht="16.5" spans="1:6">
      <c r="A68" s="26"/>
      <c r="B68" s="26"/>
      <c r="C68" s="26"/>
      <c r="D68" s="38"/>
      <c r="E68" s="38"/>
      <c r="F68" s="38"/>
    </row>
    <row r="69" ht="16.5" spans="1:6">
      <c r="A69" s="26"/>
      <c r="B69" s="26"/>
      <c r="C69" s="26"/>
      <c r="D69" s="38"/>
      <c r="E69" s="38"/>
      <c r="F69" s="38"/>
    </row>
    <row r="70" ht="16.5" spans="1:6">
      <c r="A70" s="26"/>
      <c r="B70" s="26"/>
      <c r="C70" s="26"/>
      <c r="D70" s="38"/>
      <c r="E70" s="38"/>
      <c r="F70" s="38"/>
    </row>
    <row r="71" ht="16.5" spans="1:6">
      <c r="A71" s="26"/>
      <c r="B71" s="26"/>
      <c r="C71" s="26"/>
      <c r="D71" s="38"/>
      <c r="E71" s="38"/>
      <c r="F71" s="38"/>
    </row>
    <row r="72" ht="16.5" spans="1:6">
      <c r="A72" s="26"/>
      <c r="B72" s="26"/>
      <c r="C72" s="26"/>
      <c r="D72" s="38"/>
      <c r="E72" s="38"/>
      <c r="F72" s="38"/>
    </row>
    <row r="73" ht="16.5" spans="1:6">
      <c r="A73" s="26"/>
      <c r="B73" s="26"/>
      <c r="C73" s="26"/>
      <c r="D73" s="38"/>
      <c r="E73" s="38"/>
      <c r="F73" s="38"/>
    </row>
    <row r="74" ht="16.5" spans="1:6">
      <c r="A74" s="26"/>
      <c r="B74" s="26"/>
      <c r="C74" s="26"/>
      <c r="D74" s="38"/>
      <c r="E74" s="38"/>
      <c r="F74" s="38"/>
    </row>
    <row r="75" ht="16.5" spans="1:6">
      <c r="A75" s="26"/>
      <c r="B75" s="26"/>
      <c r="C75" s="26"/>
      <c r="D75" s="38"/>
      <c r="E75" s="38"/>
      <c r="F75" s="38"/>
    </row>
    <row r="76" ht="16.5" spans="1:6">
      <c r="A76" s="26"/>
      <c r="B76" s="26"/>
      <c r="C76" s="26"/>
      <c r="D76" s="38"/>
      <c r="E76" s="38"/>
      <c r="F76" s="38"/>
    </row>
    <row r="77" ht="16.5" spans="1:6">
      <c r="A77" s="26"/>
      <c r="B77" s="26"/>
      <c r="C77" s="26"/>
      <c r="D77" s="38"/>
      <c r="E77" s="38"/>
      <c r="F77" s="38"/>
    </row>
    <row r="78" ht="16.5" spans="1:6">
      <c r="A78" s="26"/>
      <c r="B78" s="26"/>
      <c r="C78" s="26"/>
      <c r="D78" s="38"/>
      <c r="E78" s="38"/>
      <c r="F78" s="38"/>
    </row>
    <row r="79" ht="16.5" spans="1:6">
      <c r="A79" s="26"/>
      <c r="B79" s="26"/>
      <c r="C79" s="26"/>
      <c r="D79" s="38"/>
      <c r="E79" s="38"/>
      <c r="F79" s="38"/>
    </row>
    <row r="80" ht="16.5" spans="1:6">
      <c r="A80" s="26"/>
      <c r="B80" s="26"/>
      <c r="C80" s="26"/>
      <c r="D80" s="38"/>
      <c r="E80" s="38"/>
      <c r="F80" s="38"/>
    </row>
    <row r="81" ht="16.5" spans="1:6">
      <c r="A81" s="26"/>
      <c r="B81" s="26"/>
      <c r="C81" s="26"/>
      <c r="D81" s="38"/>
      <c r="E81" s="38"/>
      <c r="F81" s="38"/>
    </row>
    <row r="82" ht="16.5" spans="1:6">
      <c r="A82" s="26"/>
      <c r="B82" s="26"/>
      <c r="C82" s="26"/>
      <c r="D82" s="38"/>
      <c r="E82" s="38"/>
      <c r="F82" s="38"/>
    </row>
    <row r="83" ht="16.5" spans="1:6">
      <c r="A83" s="26"/>
      <c r="B83" s="26"/>
      <c r="C83" s="26"/>
      <c r="D83" s="38"/>
      <c r="E83" s="38"/>
      <c r="F83" s="38"/>
    </row>
    <row r="84" ht="16.5" spans="1:6">
      <c r="A84" s="26"/>
      <c r="B84" s="26"/>
      <c r="C84" s="26"/>
      <c r="D84" s="38"/>
      <c r="E84" s="38"/>
      <c r="F84" s="38"/>
    </row>
    <row r="85" ht="16.5" spans="1:6">
      <c r="A85" s="26"/>
      <c r="B85" s="26"/>
      <c r="C85" s="26"/>
      <c r="D85" s="38"/>
      <c r="E85" s="38"/>
      <c r="F85" s="38"/>
    </row>
    <row r="86" ht="16.5" spans="1:6">
      <c r="A86" s="26"/>
      <c r="B86" s="26"/>
      <c r="C86" s="26"/>
      <c r="D86" s="38"/>
      <c r="E86" s="38"/>
      <c r="F86" s="38"/>
    </row>
    <row r="87" ht="16.5" spans="1:6">
      <c r="A87" s="26"/>
      <c r="B87" s="26"/>
      <c r="C87" s="26"/>
      <c r="D87" s="38"/>
      <c r="E87" s="38"/>
      <c r="F87" s="38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" t="s">
        <v>73</v>
      </c>
      <c r="L1" s="1"/>
      <c r="M1" s="1"/>
      <c r="N1" s="1"/>
      <c r="O1" s="1"/>
      <c r="P1" s="1"/>
      <c r="Q1" s="1"/>
      <c r="R1" s="1"/>
    </row>
    <row r="2" ht="22.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3" t="s">
        <v>84</v>
      </c>
      <c r="L2" s="13" t="s">
        <v>85</v>
      </c>
      <c r="M2" s="13" t="s">
        <v>86</v>
      </c>
      <c r="N2" s="13" t="s">
        <v>87</v>
      </c>
      <c r="O2" s="13" t="s">
        <v>88</v>
      </c>
      <c r="P2" s="13" t="s">
        <v>89</v>
      </c>
      <c r="Q2" s="13" t="s">
        <v>90</v>
      </c>
      <c r="R2" s="13" t="s">
        <v>91</v>
      </c>
    </row>
    <row r="3" ht="16.5" spans="1:23">
      <c r="A3" s="18">
        <v>1</v>
      </c>
      <c r="B3" s="19" t="s">
        <v>92</v>
      </c>
      <c r="C3" s="19">
        <v>3795.712</v>
      </c>
      <c r="D3" s="19">
        <v>4098.179</v>
      </c>
      <c r="E3" s="19">
        <v>1</v>
      </c>
      <c r="F3" s="20">
        <v>0</v>
      </c>
      <c r="G3" s="20">
        <v>0</v>
      </c>
      <c r="H3" s="20">
        <v>1</v>
      </c>
      <c r="I3" s="20">
        <v>0.604</v>
      </c>
      <c r="J3" s="20">
        <v>7.94</v>
      </c>
      <c r="K3" s="21">
        <v>4</v>
      </c>
      <c r="L3" s="21">
        <v>0</v>
      </c>
      <c r="M3" s="21">
        <v>0</v>
      </c>
      <c r="N3" s="21">
        <v>1</v>
      </c>
      <c r="O3" s="21">
        <v>0</v>
      </c>
      <c r="P3" s="21">
        <v>6.028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9">
        <v>2</v>
      </c>
      <c r="B4" s="19" t="s">
        <v>93</v>
      </c>
      <c r="C4" s="19">
        <v>3979.293</v>
      </c>
      <c r="D4" s="19">
        <v>4296.979</v>
      </c>
      <c r="E4" s="19">
        <v>1</v>
      </c>
      <c r="F4" s="20">
        <v>0</v>
      </c>
      <c r="G4" s="20">
        <v>0</v>
      </c>
      <c r="H4" s="20">
        <v>1</v>
      </c>
      <c r="I4" s="20">
        <v>0.608</v>
      </c>
      <c r="J4" s="20">
        <v>7.957</v>
      </c>
      <c r="K4" s="21">
        <v>4</v>
      </c>
      <c r="L4" s="21">
        <v>0</v>
      </c>
      <c r="M4" s="21">
        <v>0</v>
      </c>
      <c r="N4" s="21">
        <v>1</v>
      </c>
      <c r="O4" s="21">
        <v>0</v>
      </c>
      <c r="P4" s="21">
        <v>6.322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3</v>
      </c>
      <c r="B5" s="19" t="s">
        <v>61</v>
      </c>
      <c r="C5" s="19">
        <v>244.929</v>
      </c>
      <c r="D5" s="19">
        <v>264.789</v>
      </c>
      <c r="E5" s="19">
        <v>1</v>
      </c>
      <c r="F5" s="20">
        <v>0</v>
      </c>
      <c r="G5" s="20">
        <v>0</v>
      </c>
      <c r="H5" s="20">
        <v>1</v>
      </c>
      <c r="I5" s="20">
        <v>0.166</v>
      </c>
      <c r="J5" s="20">
        <v>7.654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0.144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17</v>
      </c>
      <c r="B6" s="19" t="s">
        <v>94</v>
      </c>
      <c r="C6" s="19">
        <v>3208.305</v>
      </c>
      <c r="D6" s="19">
        <v>3464.173</v>
      </c>
      <c r="E6" s="19">
        <v>1</v>
      </c>
      <c r="F6" s="20">
        <v>0</v>
      </c>
      <c r="G6" s="20">
        <v>0</v>
      </c>
      <c r="H6" s="20">
        <v>1</v>
      </c>
      <c r="I6" s="20">
        <v>0.602</v>
      </c>
      <c r="J6" s="20">
        <v>7.944</v>
      </c>
      <c r="K6" s="21">
        <v>4</v>
      </c>
      <c r="L6" s="21">
        <v>0</v>
      </c>
      <c r="M6" s="21">
        <v>0</v>
      </c>
      <c r="N6" s="21">
        <v>1</v>
      </c>
      <c r="O6" s="21">
        <v>0</v>
      </c>
      <c r="P6" s="21">
        <v>5.731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19</v>
      </c>
      <c r="B7" s="19" t="s">
        <v>95</v>
      </c>
      <c r="C7" s="19">
        <v>1190.669</v>
      </c>
      <c r="D7" s="19">
        <v>1270.341</v>
      </c>
      <c r="E7" s="19">
        <v>1</v>
      </c>
      <c r="F7" s="20">
        <v>0</v>
      </c>
      <c r="G7" s="20">
        <v>0</v>
      </c>
      <c r="H7" s="20">
        <v>1</v>
      </c>
      <c r="I7" s="20">
        <v>0.769</v>
      </c>
      <c r="J7" s="20">
        <v>6.993</v>
      </c>
      <c r="K7" s="21">
        <v>4</v>
      </c>
      <c r="L7" s="21">
        <v>1</v>
      </c>
      <c r="M7" s="21">
        <v>0</v>
      </c>
      <c r="N7" s="21">
        <v>1</v>
      </c>
      <c r="O7" s="21">
        <v>0</v>
      </c>
      <c r="P7" s="21">
        <v>3.586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20</v>
      </c>
      <c r="B8" s="19" t="s">
        <v>96</v>
      </c>
      <c r="C8" s="19">
        <v>1547.864</v>
      </c>
      <c r="D8" s="19">
        <v>1801.037</v>
      </c>
      <c r="E8" s="19">
        <v>1</v>
      </c>
      <c r="F8" s="20">
        <v>0</v>
      </c>
      <c r="G8" s="20">
        <v>0</v>
      </c>
      <c r="H8" s="20">
        <v>1</v>
      </c>
      <c r="I8" s="20">
        <v>0.411</v>
      </c>
      <c r="J8" s="20">
        <v>14.41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2.78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21</v>
      </c>
      <c r="B9" s="19" t="s">
        <v>97</v>
      </c>
      <c r="C9" s="19">
        <v>1042.276</v>
      </c>
      <c r="D9" s="19">
        <v>1109.266</v>
      </c>
      <c r="E9" s="19">
        <v>1</v>
      </c>
      <c r="F9" s="20">
        <v>0</v>
      </c>
      <c r="G9" s="20">
        <v>0</v>
      </c>
      <c r="H9" s="20">
        <v>1</v>
      </c>
      <c r="I9" s="20">
        <v>0.415</v>
      </c>
      <c r="J9" s="20">
        <v>6.429</v>
      </c>
      <c r="K9" s="21">
        <v>4</v>
      </c>
      <c r="L9" s="21">
        <v>0</v>
      </c>
      <c r="M9" s="21">
        <v>0</v>
      </c>
      <c r="N9" s="21">
        <v>1</v>
      </c>
      <c r="O9" s="21">
        <v>0</v>
      </c>
      <c r="P9" s="21">
        <v>3.695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46</v>
      </c>
      <c r="B10" s="19" t="s">
        <v>98</v>
      </c>
      <c r="C10" s="19">
        <v>4841.56</v>
      </c>
      <c r="D10" s="19">
        <v>5385.118</v>
      </c>
      <c r="E10" s="19">
        <v>1</v>
      </c>
      <c r="F10" s="20">
        <v>0</v>
      </c>
      <c r="G10" s="20">
        <v>0</v>
      </c>
      <c r="H10" s="20">
        <v>1</v>
      </c>
      <c r="I10" s="20">
        <v>1.419</v>
      </c>
      <c r="J10" s="20">
        <v>11.369</v>
      </c>
      <c r="K10" s="21">
        <v>2</v>
      </c>
      <c r="L10" s="21">
        <v>0</v>
      </c>
      <c r="M10" s="21">
        <v>0</v>
      </c>
      <c r="N10" s="21">
        <v>0</v>
      </c>
      <c r="O10" s="21">
        <v>0</v>
      </c>
      <c r="P10" s="21">
        <v>5.869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47</v>
      </c>
      <c r="B11" s="19" t="s">
        <v>99</v>
      </c>
      <c r="C11" s="19">
        <v>3764.703</v>
      </c>
      <c r="D11" s="19">
        <v>4091.408</v>
      </c>
      <c r="E11" s="19">
        <v>1</v>
      </c>
      <c r="F11" s="20">
        <v>0</v>
      </c>
      <c r="G11" s="20">
        <v>0</v>
      </c>
      <c r="H11" s="20">
        <v>1</v>
      </c>
      <c r="I11" s="20">
        <v>0.55</v>
      </c>
      <c r="J11" s="20">
        <v>8.491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5.559</v>
      </c>
      <c r="Q11" s="21">
        <v>0</v>
      </c>
      <c r="R11" s="21">
        <v>1</v>
      </c>
      <c r="S11" s="22"/>
      <c r="T11" s="22"/>
      <c r="U11" s="22"/>
      <c r="V11" s="22"/>
      <c r="W11" s="22"/>
    </row>
    <row r="12" ht="16.5" spans="1:23">
      <c r="A12" s="19">
        <v>55</v>
      </c>
      <c r="B12" s="19" t="s">
        <v>100</v>
      </c>
      <c r="C12" s="19">
        <v>1497.036</v>
      </c>
      <c r="D12" s="19">
        <v>1629.542</v>
      </c>
      <c r="E12" s="19">
        <v>1</v>
      </c>
      <c r="F12" s="20">
        <v>0</v>
      </c>
      <c r="G12" s="20">
        <v>0</v>
      </c>
      <c r="H12" s="20">
        <v>1</v>
      </c>
      <c r="I12" s="20">
        <v>1.27</v>
      </c>
      <c r="J12" s="20">
        <v>9.298</v>
      </c>
      <c r="K12" s="21">
        <v>4</v>
      </c>
      <c r="L12" s="21">
        <v>0</v>
      </c>
      <c r="M12" s="21">
        <v>0</v>
      </c>
      <c r="N12" s="21">
        <v>1</v>
      </c>
      <c r="O12" s="21">
        <v>0</v>
      </c>
      <c r="P12" s="21">
        <v>18.629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56</v>
      </c>
      <c r="B13" s="19" t="s">
        <v>101</v>
      </c>
      <c r="C13" s="19">
        <v>1187.441</v>
      </c>
      <c r="D13" s="19">
        <v>1287.458</v>
      </c>
      <c r="E13" s="19">
        <v>1</v>
      </c>
      <c r="F13" s="20">
        <v>0</v>
      </c>
      <c r="G13" s="20">
        <v>0</v>
      </c>
      <c r="H13" s="20">
        <v>1</v>
      </c>
      <c r="I13" s="20">
        <v>0.366</v>
      </c>
      <c r="J13" s="20">
        <v>8.106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1.888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65</v>
      </c>
      <c r="B14" s="19" t="s">
        <v>102</v>
      </c>
      <c r="C14" s="19">
        <v>3482.234</v>
      </c>
      <c r="D14" s="19">
        <v>3765.926</v>
      </c>
      <c r="E14" s="19">
        <v>1</v>
      </c>
      <c r="F14" s="20">
        <v>0</v>
      </c>
      <c r="G14" s="20">
        <v>0</v>
      </c>
      <c r="H14" s="20">
        <v>1</v>
      </c>
      <c r="I14" s="20">
        <v>0.236</v>
      </c>
      <c r="J14" s="20">
        <v>7.752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0.014</v>
      </c>
      <c r="Q14" s="21">
        <v>0</v>
      </c>
      <c r="R14" s="21">
        <v>1</v>
      </c>
      <c r="S14" s="22"/>
      <c r="T14" s="22"/>
      <c r="U14" s="22"/>
      <c r="V14" s="22"/>
      <c r="W14" s="22"/>
    </row>
    <row r="15" ht="16.5" spans="1:23">
      <c r="A15" s="19">
        <v>72</v>
      </c>
      <c r="B15" s="19" t="s">
        <v>103</v>
      </c>
      <c r="C15" s="19">
        <v>2890.985</v>
      </c>
      <c r="D15" s="19">
        <v>3202.097</v>
      </c>
      <c r="E15" s="19">
        <v>1</v>
      </c>
      <c r="F15" s="20">
        <v>0</v>
      </c>
      <c r="G15" s="20">
        <v>0</v>
      </c>
      <c r="H15" s="20">
        <v>1</v>
      </c>
      <c r="I15" s="20">
        <v>0.571</v>
      </c>
      <c r="J15" s="20">
        <v>10.231</v>
      </c>
      <c r="K15" s="21">
        <v>0</v>
      </c>
      <c r="L15" s="21">
        <v>0</v>
      </c>
      <c r="M15" s="21">
        <v>0</v>
      </c>
      <c r="N15" s="21">
        <v>-1</v>
      </c>
      <c r="O15" s="21">
        <v>0</v>
      </c>
      <c r="P15" s="21">
        <v>-0.001</v>
      </c>
      <c r="Q15" s="21">
        <v>0</v>
      </c>
      <c r="R15" s="21">
        <v>-1</v>
      </c>
      <c r="S15" s="22"/>
      <c r="T15" s="22"/>
      <c r="U15" s="22"/>
      <c r="V15" s="22"/>
      <c r="W15" s="22"/>
    </row>
    <row r="16" ht="16.5" spans="1:23">
      <c r="A16" s="19">
        <v>95</v>
      </c>
      <c r="B16" s="19" t="s">
        <v>104</v>
      </c>
      <c r="C16" s="19">
        <v>3551.051</v>
      </c>
      <c r="D16" s="19">
        <v>4195.114</v>
      </c>
      <c r="E16" s="19">
        <v>1</v>
      </c>
      <c r="F16" s="20">
        <v>0</v>
      </c>
      <c r="G16" s="20">
        <v>0</v>
      </c>
      <c r="H16" s="20">
        <v>1</v>
      </c>
      <c r="I16" s="20">
        <v>0.64</v>
      </c>
      <c r="J16" s="20">
        <v>15.895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1.947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97</v>
      </c>
      <c r="B17" s="19" t="s">
        <v>105</v>
      </c>
      <c r="C17" s="19">
        <v>10375.158</v>
      </c>
      <c r="D17" s="19">
        <v>12447.354</v>
      </c>
      <c r="E17" s="19">
        <v>1</v>
      </c>
      <c r="F17" s="20">
        <v>0</v>
      </c>
      <c r="G17" s="20">
        <v>0</v>
      </c>
      <c r="H17" s="20">
        <v>1</v>
      </c>
      <c r="I17" s="20">
        <v>2.083</v>
      </c>
      <c r="J17" s="20">
        <v>18.384</v>
      </c>
      <c r="K17" s="21">
        <v>2</v>
      </c>
      <c r="L17" s="21">
        <v>0</v>
      </c>
      <c r="M17" s="21">
        <v>0</v>
      </c>
      <c r="N17" s="21">
        <v>1</v>
      </c>
      <c r="O17" s="21">
        <v>0</v>
      </c>
      <c r="P17" s="21">
        <v>6.08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108</v>
      </c>
      <c r="B18" s="19" t="s">
        <v>106</v>
      </c>
      <c r="C18" s="19">
        <v>11999.525</v>
      </c>
      <c r="D18" s="19">
        <v>13037.827</v>
      </c>
      <c r="E18" s="19">
        <v>1</v>
      </c>
      <c r="F18" s="20">
        <v>0</v>
      </c>
      <c r="G18" s="20">
        <v>0</v>
      </c>
      <c r="H18" s="20">
        <v>1</v>
      </c>
      <c r="I18" s="20">
        <v>0.228</v>
      </c>
      <c r="J18" s="20">
        <v>8.174</v>
      </c>
      <c r="K18" s="21">
        <v>4</v>
      </c>
      <c r="L18" s="21">
        <v>0</v>
      </c>
      <c r="M18" s="21">
        <v>0</v>
      </c>
      <c r="N18" s="21">
        <v>1</v>
      </c>
      <c r="O18" s="21">
        <v>0</v>
      </c>
      <c r="P18" s="21">
        <v>5.099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119</v>
      </c>
      <c r="B19" s="19" t="s">
        <v>107</v>
      </c>
      <c r="C19" s="19">
        <v>4002.463</v>
      </c>
      <c r="D19" s="19">
        <v>4721.985</v>
      </c>
      <c r="E19" s="19">
        <v>1</v>
      </c>
      <c r="F19" s="20">
        <v>0</v>
      </c>
      <c r="G19" s="20">
        <v>0</v>
      </c>
      <c r="H19" s="20">
        <v>1</v>
      </c>
      <c r="I19" s="20">
        <v>1.439</v>
      </c>
      <c r="J19" s="20">
        <v>16.458</v>
      </c>
      <c r="K19" s="21">
        <v>2</v>
      </c>
      <c r="L19" s="21">
        <v>0</v>
      </c>
      <c r="M19" s="21">
        <v>0</v>
      </c>
      <c r="N19" s="21">
        <v>0</v>
      </c>
      <c r="O19" s="21">
        <v>0</v>
      </c>
      <c r="P19" s="21">
        <v>12.02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135</v>
      </c>
      <c r="B20" s="19" t="s">
        <v>108</v>
      </c>
      <c r="C20" s="19">
        <v>5868.98</v>
      </c>
      <c r="D20" s="19">
        <v>6644.82</v>
      </c>
      <c r="E20" s="19">
        <v>1</v>
      </c>
      <c r="F20" s="20">
        <v>0</v>
      </c>
      <c r="G20" s="20">
        <v>0</v>
      </c>
      <c r="H20" s="20">
        <v>1</v>
      </c>
      <c r="I20" s="20">
        <v>0.812</v>
      </c>
      <c r="J20" s="20">
        <v>12.393</v>
      </c>
      <c r="K20" s="21">
        <v>4</v>
      </c>
      <c r="L20" s="21">
        <v>0</v>
      </c>
      <c r="M20" s="21">
        <v>0</v>
      </c>
      <c r="N20" s="21">
        <v>1</v>
      </c>
      <c r="O20" s="21">
        <v>0</v>
      </c>
      <c r="P20" s="21">
        <v>1.52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137</v>
      </c>
      <c r="B21" s="19" t="s">
        <v>109</v>
      </c>
      <c r="C21" s="19">
        <v>5354.56</v>
      </c>
      <c r="D21" s="19">
        <v>6547.749</v>
      </c>
      <c r="E21" s="19">
        <v>1</v>
      </c>
      <c r="F21" s="20">
        <v>0</v>
      </c>
      <c r="G21" s="20">
        <v>0</v>
      </c>
      <c r="H21" s="20">
        <v>1</v>
      </c>
      <c r="I21" s="20">
        <v>1.333</v>
      </c>
      <c r="J21" s="20">
        <v>19.313</v>
      </c>
      <c r="K21" s="21">
        <v>3</v>
      </c>
      <c r="L21" s="21">
        <v>0</v>
      </c>
      <c r="M21" s="21">
        <v>0</v>
      </c>
      <c r="N21" s="21">
        <v>0</v>
      </c>
      <c r="O21" s="21">
        <v>0</v>
      </c>
      <c r="P21" s="21">
        <v>3.421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141</v>
      </c>
      <c r="B22" s="19" t="s">
        <v>110</v>
      </c>
      <c r="C22" s="19">
        <v>3575.236</v>
      </c>
      <c r="D22" s="19">
        <v>4260.219</v>
      </c>
      <c r="E22" s="19">
        <v>1</v>
      </c>
      <c r="F22" s="20">
        <v>0</v>
      </c>
      <c r="G22" s="20">
        <v>0</v>
      </c>
      <c r="H22" s="20">
        <v>1</v>
      </c>
      <c r="I22" s="20">
        <v>1.488</v>
      </c>
      <c r="J22" s="20">
        <v>17.328</v>
      </c>
      <c r="K22" s="21">
        <v>4</v>
      </c>
      <c r="L22" s="21">
        <v>0</v>
      </c>
      <c r="M22" s="21">
        <v>-1</v>
      </c>
      <c r="N22" s="21">
        <v>1</v>
      </c>
      <c r="O22" s="21">
        <v>0</v>
      </c>
      <c r="P22" s="21">
        <v>1.377</v>
      </c>
      <c r="Q22" s="21">
        <v>1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158</v>
      </c>
      <c r="B23" s="19" t="s">
        <v>111</v>
      </c>
      <c r="C23" s="19">
        <v>1249.816</v>
      </c>
      <c r="D23" s="19">
        <v>1498.835</v>
      </c>
      <c r="E23" s="19">
        <v>1</v>
      </c>
      <c r="F23" s="20">
        <v>0</v>
      </c>
      <c r="G23" s="20">
        <v>0</v>
      </c>
      <c r="H23" s="20">
        <v>1</v>
      </c>
      <c r="I23" s="20">
        <v>1.023</v>
      </c>
      <c r="J23" s="20">
        <v>17.467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161</v>
      </c>
      <c r="B24" s="19" t="s">
        <v>112</v>
      </c>
      <c r="C24" s="19">
        <v>1640.301</v>
      </c>
      <c r="D24" s="19">
        <v>1896.533</v>
      </c>
      <c r="E24" s="19">
        <v>1</v>
      </c>
      <c r="F24" s="20">
        <v>0</v>
      </c>
      <c r="G24" s="20">
        <v>0</v>
      </c>
      <c r="H24" s="20">
        <v>1</v>
      </c>
      <c r="I24" s="20">
        <v>1.02</v>
      </c>
      <c r="J24" s="20">
        <v>14.392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0.918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170</v>
      </c>
      <c r="B25" s="19" t="s">
        <v>113</v>
      </c>
      <c r="C25" s="19">
        <v>5988.07</v>
      </c>
      <c r="D25" s="19">
        <v>6475.091</v>
      </c>
      <c r="E25" s="19">
        <v>1</v>
      </c>
      <c r="F25" s="20">
        <v>0</v>
      </c>
      <c r="G25" s="20">
        <v>0</v>
      </c>
      <c r="H25" s="20">
        <v>1</v>
      </c>
      <c r="I25" s="20">
        <v>0.05</v>
      </c>
      <c r="J25" s="20">
        <v>7.568</v>
      </c>
      <c r="K25" s="21">
        <v>4</v>
      </c>
      <c r="L25" s="21">
        <v>0</v>
      </c>
      <c r="M25" s="21">
        <v>0</v>
      </c>
      <c r="N25" s="21">
        <v>1</v>
      </c>
      <c r="O25" s="21">
        <v>0</v>
      </c>
      <c r="P25" s="21">
        <v>8.038</v>
      </c>
      <c r="Q25" s="21">
        <v>0</v>
      </c>
      <c r="R25" s="21">
        <v>1</v>
      </c>
      <c r="S25" s="22"/>
      <c r="T25" s="22"/>
      <c r="U25" s="22"/>
      <c r="V25" s="22"/>
      <c r="W25" s="22"/>
    </row>
    <row r="26" ht="16.5" spans="1:23">
      <c r="A26" s="19">
        <v>510</v>
      </c>
      <c r="B26" s="19" t="s">
        <v>114</v>
      </c>
      <c r="C26" s="19">
        <v>5276.919</v>
      </c>
      <c r="D26" s="19">
        <v>5839.899</v>
      </c>
      <c r="E26" s="19">
        <v>1</v>
      </c>
      <c r="F26" s="20">
        <v>0</v>
      </c>
      <c r="G26" s="20">
        <v>0</v>
      </c>
      <c r="H26" s="20">
        <v>1</v>
      </c>
      <c r="I26" s="20">
        <v>1.006</v>
      </c>
      <c r="J26" s="20">
        <v>10.549</v>
      </c>
      <c r="K26" s="21">
        <v>4</v>
      </c>
      <c r="L26" s="21">
        <v>0</v>
      </c>
      <c r="M26" s="21">
        <v>0</v>
      </c>
      <c r="N26" s="21">
        <v>1</v>
      </c>
      <c r="O26" s="21">
        <v>0</v>
      </c>
      <c r="P26" s="21">
        <v>1.206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687</v>
      </c>
      <c r="B27" s="19" t="s">
        <v>115</v>
      </c>
      <c r="C27" s="19">
        <v>1154.422</v>
      </c>
      <c r="D27" s="19">
        <v>1440.279</v>
      </c>
      <c r="E27" s="19">
        <v>1</v>
      </c>
      <c r="F27" s="20">
        <v>0</v>
      </c>
      <c r="G27" s="20">
        <v>0</v>
      </c>
      <c r="H27" s="20">
        <v>1</v>
      </c>
      <c r="I27" s="20">
        <v>1.714</v>
      </c>
      <c r="J27" s="20">
        <v>21.221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6.825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692</v>
      </c>
      <c r="B28" s="19" t="s">
        <v>116</v>
      </c>
      <c r="C28" s="19">
        <v>1075.247</v>
      </c>
      <c r="D28" s="19">
        <v>1347.365</v>
      </c>
      <c r="E28" s="19">
        <v>1</v>
      </c>
      <c r="F28" s="20">
        <v>0</v>
      </c>
      <c r="G28" s="20">
        <v>0</v>
      </c>
      <c r="H28" s="20">
        <v>1</v>
      </c>
      <c r="I28" s="20">
        <v>1.618</v>
      </c>
      <c r="J28" s="20">
        <v>21.488</v>
      </c>
      <c r="K28" s="21">
        <v>3</v>
      </c>
      <c r="L28" s="21">
        <v>0</v>
      </c>
      <c r="M28" s="21">
        <v>0</v>
      </c>
      <c r="N28" s="21">
        <v>1</v>
      </c>
      <c r="O28" s="21">
        <v>0</v>
      </c>
      <c r="P28" s="21">
        <v>8.227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697</v>
      </c>
      <c r="B29" s="19" t="s">
        <v>117</v>
      </c>
      <c r="C29" s="19">
        <v>1204.437</v>
      </c>
      <c r="D29" s="19">
        <v>1465.732</v>
      </c>
      <c r="E29" s="19">
        <v>1</v>
      </c>
      <c r="F29" s="20">
        <v>0</v>
      </c>
      <c r="G29" s="20">
        <v>0</v>
      </c>
      <c r="H29" s="20">
        <v>1</v>
      </c>
      <c r="I29" s="20">
        <v>0.374</v>
      </c>
      <c r="J29" s="20">
        <v>18.134</v>
      </c>
      <c r="K29" s="21">
        <v>4</v>
      </c>
      <c r="L29" s="21">
        <v>0</v>
      </c>
      <c r="M29" s="21">
        <v>0</v>
      </c>
      <c r="N29" s="21">
        <v>1</v>
      </c>
      <c r="O29" s="21">
        <v>0</v>
      </c>
      <c r="P29" s="21">
        <v>4.973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698</v>
      </c>
      <c r="B30" s="19" t="s">
        <v>118</v>
      </c>
      <c r="C30" s="19">
        <v>1291.064</v>
      </c>
      <c r="D30" s="19">
        <v>1601.473</v>
      </c>
      <c r="E30" s="19">
        <v>1</v>
      </c>
      <c r="F30" s="20">
        <v>0</v>
      </c>
      <c r="G30" s="20">
        <v>0</v>
      </c>
      <c r="H30" s="20">
        <v>1</v>
      </c>
      <c r="I30" s="20">
        <v>1.733</v>
      </c>
      <c r="J30" s="20">
        <v>20.78</v>
      </c>
      <c r="K30" s="21">
        <v>3</v>
      </c>
      <c r="L30" s="21">
        <v>0</v>
      </c>
      <c r="M30" s="21">
        <v>0</v>
      </c>
      <c r="N30" s="21">
        <v>1</v>
      </c>
      <c r="O30" s="21">
        <v>0</v>
      </c>
      <c r="P30" s="21">
        <v>6.041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853</v>
      </c>
      <c r="B31" s="19" t="s">
        <v>119</v>
      </c>
      <c r="C31" s="19">
        <v>1535.307</v>
      </c>
      <c r="D31" s="19">
        <v>1682.584</v>
      </c>
      <c r="E31" s="19">
        <v>1</v>
      </c>
      <c r="F31" s="20">
        <v>0</v>
      </c>
      <c r="G31" s="20">
        <v>0</v>
      </c>
      <c r="H31" s="20">
        <v>1</v>
      </c>
      <c r="I31" s="20">
        <v>0.336</v>
      </c>
      <c r="J31" s="20">
        <v>9.06</v>
      </c>
      <c r="K31" s="21">
        <v>4</v>
      </c>
      <c r="L31" s="21">
        <v>0</v>
      </c>
      <c r="M31" s="21">
        <v>-1</v>
      </c>
      <c r="N31" s="21">
        <v>1</v>
      </c>
      <c r="O31" s="21">
        <v>0</v>
      </c>
      <c r="P31" s="21">
        <v>3.131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858</v>
      </c>
      <c r="B32" s="19" t="s">
        <v>120</v>
      </c>
      <c r="C32" s="19">
        <v>9108.418</v>
      </c>
      <c r="D32" s="19">
        <v>11661.942</v>
      </c>
      <c r="E32" s="19">
        <v>1</v>
      </c>
      <c r="F32" s="20">
        <v>0</v>
      </c>
      <c r="G32" s="20">
        <v>0</v>
      </c>
      <c r="H32" s="20">
        <v>1</v>
      </c>
      <c r="I32" s="20">
        <v>0.472</v>
      </c>
      <c r="J32" s="20">
        <v>22.265</v>
      </c>
      <c r="K32" s="21">
        <v>4</v>
      </c>
      <c r="L32" s="21">
        <v>0</v>
      </c>
      <c r="M32" s="21">
        <v>0</v>
      </c>
      <c r="N32" s="21">
        <v>0</v>
      </c>
      <c r="O32" s="21">
        <v>0</v>
      </c>
      <c r="P32" s="21">
        <v>2.981</v>
      </c>
      <c r="Q32" s="21">
        <v>0</v>
      </c>
      <c r="R32" s="21">
        <v>1</v>
      </c>
      <c r="S32" s="22"/>
      <c r="T32" s="22"/>
      <c r="U32" s="22"/>
      <c r="V32" s="22"/>
      <c r="W32" s="22"/>
    </row>
    <row r="33" ht="16.5" spans="1:23">
      <c r="A33" s="19">
        <v>860</v>
      </c>
      <c r="B33" s="19" t="s">
        <v>121</v>
      </c>
      <c r="C33" s="19">
        <v>1172.703</v>
      </c>
      <c r="D33" s="19">
        <v>1285.083</v>
      </c>
      <c r="E33" s="19">
        <v>1</v>
      </c>
      <c r="F33" s="20">
        <v>0</v>
      </c>
      <c r="G33" s="20">
        <v>0</v>
      </c>
      <c r="H33" s="20">
        <v>1</v>
      </c>
      <c r="I33" s="20">
        <v>0.462</v>
      </c>
      <c r="J33" s="20">
        <v>9.167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3.617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888</v>
      </c>
      <c r="B34" s="19" t="s">
        <v>122</v>
      </c>
      <c r="C34" s="19">
        <v>4330.99</v>
      </c>
      <c r="D34" s="19">
        <v>4686.675</v>
      </c>
      <c r="E34" s="19">
        <v>1</v>
      </c>
      <c r="F34" s="20">
        <v>0</v>
      </c>
      <c r="G34" s="20">
        <v>0</v>
      </c>
      <c r="H34" s="20">
        <v>1</v>
      </c>
      <c r="I34" s="20">
        <v>0.879</v>
      </c>
      <c r="J34" s="20">
        <v>8.402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4.031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891</v>
      </c>
      <c r="B35" s="19" t="s">
        <v>123</v>
      </c>
      <c r="C35" s="19">
        <v>1716.935</v>
      </c>
      <c r="D35" s="19">
        <v>1998.179</v>
      </c>
      <c r="E35" s="19">
        <v>1</v>
      </c>
      <c r="F35" s="20">
        <v>0</v>
      </c>
      <c r="G35" s="20">
        <v>0</v>
      </c>
      <c r="H35" s="20">
        <v>1</v>
      </c>
      <c r="I35" s="20">
        <v>0.888</v>
      </c>
      <c r="J35" s="20">
        <v>14.838</v>
      </c>
      <c r="K35" s="21">
        <v>4</v>
      </c>
      <c r="L35" s="21">
        <v>1</v>
      </c>
      <c r="M35" s="21">
        <v>0</v>
      </c>
      <c r="N35" s="21">
        <v>0</v>
      </c>
      <c r="O35" s="21">
        <v>0</v>
      </c>
      <c r="P35" s="21">
        <v>5.116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904</v>
      </c>
      <c r="B36" s="19" t="s">
        <v>124</v>
      </c>
      <c r="C36" s="19">
        <v>5247.544</v>
      </c>
      <c r="D36" s="19">
        <v>5946.947</v>
      </c>
      <c r="E36" s="19">
        <v>1</v>
      </c>
      <c r="F36" s="20">
        <v>0</v>
      </c>
      <c r="G36" s="20">
        <v>0</v>
      </c>
      <c r="H36" s="20">
        <v>1</v>
      </c>
      <c r="I36" s="20">
        <v>1.556</v>
      </c>
      <c r="J36" s="20">
        <v>13.133</v>
      </c>
      <c r="K36" s="21">
        <v>1</v>
      </c>
      <c r="L36" s="21">
        <v>1</v>
      </c>
      <c r="M36" s="21">
        <v>0</v>
      </c>
      <c r="N36" s="21">
        <v>0</v>
      </c>
      <c r="O36" s="21">
        <v>0</v>
      </c>
      <c r="P36" s="21">
        <v>11.617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906</v>
      </c>
      <c r="B37" s="19" t="s">
        <v>125</v>
      </c>
      <c r="C37" s="19">
        <v>4806.045</v>
      </c>
      <c r="D37" s="19">
        <v>5303.069</v>
      </c>
      <c r="E37" s="19">
        <v>1</v>
      </c>
      <c r="F37" s="20">
        <v>0</v>
      </c>
      <c r="G37" s="20">
        <v>0</v>
      </c>
      <c r="H37" s="20">
        <v>1</v>
      </c>
      <c r="I37" s="20">
        <v>0.649</v>
      </c>
      <c r="J37" s="20">
        <v>9.961</v>
      </c>
      <c r="K37" s="21">
        <v>2</v>
      </c>
      <c r="L37" s="21">
        <v>0</v>
      </c>
      <c r="M37" s="21">
        <v>0</v>
      </c>
      <c r="N37" s="21">
        <v>0</v>
      </c>
      <c r="O37" s="21">
        <v>0</v>
      </c>
      <c r="P37" s="21">
        <v>12.346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926</v>
      </c>
      <c r="B38" s="19" t="s">
        <v>126</v>
      </c>
      <c r="C38" s="19">
        <v>2250.012</v>
      </c>
      <c r="D38" s="19">
        <v>2439.6</v>
      </c>
      <c r="E38" s="19">
        <v>1</v>
      </c>
      <c r="F38" s="20">
        <v>0</v>
      </c>
      <c r="G38" s="20">
        <v>0</v>
      </c>
      <c r="H38" s="20">
        <v>1</v>
      </c>
      <c r="I38" s="20">
        <v>0.443</v>
      </c>
      <c r="J38" s="20">
        <v>8.18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19.995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930</v>
      </c>
      <c r="B39" s="19" t="s">
        <v>127</v>
      </c>
      <c r="C39" s="19">
        <v>3286.974</v>
      </c>
      <c r="D39" s="19">
        <v>3700.848</v>
      </c>
      <c r="E39" s="19">
        <v>1</v>
      </c>
      <c r="F39" s="20">
        <v>0</v>
      </c>
      <c r="G39" s="20">
        <v>0</v>
      </c>
      <c r="H39" s="20">
        <v>1</v>
      </c>
      <c r="I39" s="20">
        <v>1.473</v>
      </c>
      <c r="J39" s="20">
        <v>12.492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8.236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936</v>
      </c>
      <c r="B40" s="19" t="s">
        <v>128</v>
      </c>
      <c r="C40" s="19">
        <v>8272.536</v>
      </c>
      <c r="D40" s="19">
        <v>10433.628</v>
      </c>
      <c r="E40" s="19">
        <v>1</v>
      </c>
      <c r="F40" s="20">
        <v>0</v>
      </c>
      <c r="G40" s="20">
        <v>0</v>
      </c>
      <c r="H40" s="20">
        <v>1</v>
      </c>
      <c r="I40" s="20">
        <v>4.1</v>
      </c>
      <c r="J40" s="20">
        <v>23.964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2.126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9">
        <v>994</v>
      </c>
      <c r="B41" s="19" t="s">
        <v>129</v>
      </c>
      <c r="C41" s="19">
        <v>9417.913</v>
      </c>
      <c r="D41" s="19">
        <v>11667.091</v>
      </c>
      <c r="E41" s="19">
        <v>1</v>
      </c>
      <c r="F41" s="20">
        <v>0</v>
      </c>
      <c r="G41" s="20">
        <v>0</v>
      </c>
      <c r="H41" s="20">
        <v>1</v>
      </c>
      <c r="I41" s="20">
        <v>3.736</v>
      </c>
      <c r="J41" s="20">
        <v>22.294</v>
      </c>
      <c r="K41" s="21">
        <v>3</v>
      </c>
      <c r="L41" s="21">
        <v>0</v>
      </c>
      <c r="M41" s="21">
        <v>0</v>
      </c>
      <c r="N41" s="21">
        <v>1</v>
      </c>
      <c r="O41" s="21">
        <v>0</v>
      </c>
      <c r="P41" s="21">
        <v>1.91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9">
        <v>399001</v>
      </c>
      <c r="B42" s="19" t="s">
        <v>130</v>
      </c>
      <c r="C42" s="19">
        <v>12396.213</v>
      </c>
      <c r="D42" s="19">
        <v>14081.138</v>
      </c>
      <c r="E42" s="19">
        <v>1</v>
      </c>
      <c r="F42" s="20">
        <v>0</v>
      </c>
      <c r="G42" s="20">
        <v>0</v>
      </c>
      <c r="H42" s="20">
        <v>1</v>
      </c>
      <c r="I42" s="20">
        <v>0.896</v>
      </c>
      <c r="J42" s="20">
        <v>12.755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6.164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399002</v>
      </c>
      <c r="B43" s="19" t="s">
        <v>131</v>
      </c>
      <c r="C43" s="19">
        <v>16625.715</v>
      </c>
      <c r="D43" s="19">
        <v>18884.738</v>
      </c>
      <c r="E43" s="19">
        <v>1</v>
      </c>
      <c r="F43" s="20">
        <v>0</v>
      </c>
      <c r="G43" s="20">
        <v>0</v>
      </c>
      <c r="H43" s="20">
        <v>1</v>
      </c>
      <c r="I43" s="20">
        <v>1.04</v>
      </c>
      <c r="J43" s="20">
        <v>12.878</v>
      </c>
      <c r="K43" s="21">
        <v>4</v>
      </c>
      <c r="L43" s="21">
        <v>0</v>
      </c>
      <c r="M43" s="21">
        <v>0</v>
      </c>
      <c r="N43" s="21">
        <v>1</v>
      </c>
      <c r="O43" s="21">
        <v>0</v>
      </c>
      <c r="P43" s="21">
        <v>7.692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399008</v>
      </c>
      <c r="B44" s="19" t="s">
        <v>132</v>
      </c>
      <c r="C44" s="19">
        <v>1516.851</v>
      </c>
      <c r="D44" s="19">
        <v>1735.31</v>
      </c>
      <c r="E44" s="19">
        <v>1</v>
      </c>
      <c r="F44" s="20">
        <v>0</v>
      </c>
      <c r="G44" s="20">
        <v>0</v>
      </c>
      <c r="H44" s="20">
        <v>1</v>
      </c>
      <c r="I44" s="20">
        <v>0.368</v>
      </c>
      <c r="J44" s="20">
        <v>12.91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6.638</v>
      </c>
      <c r="Q44" s="21">
        <v>0</v>
      </c>
      <c r="R44" s="21">
        <v>1</v>
      </c>
      <c r="S44" s="22"/>
      <c r="T44" s="22"/>
      <c r="U44" s="22"/>
      <c r="V44" s="22"/>
      <c r="W44" s="22"/>
    </row>
    <row r="45" ht="16.5" spans="1:23">
      <c r="A45" s="19">
        <v>399011</v>
      </c>
      <c r="B45" s="19" t="s">
        <v>133</v>
      </c>
      <c r="C45" s="19">
        <v>6024.816</v>
      </c>
      <c r="D45" s="19">
        <v>6836.008</v>
      </c>
      <c r="E45" s="19">
        <v>1</v>
      </c>
      <c r="F45" s="20">
        <v>0</v>
      </c>
      <c r="G45" s="20">
        <v>0</v>
      </c>
      <c r="H45" s="20">
        <v>1</v>
      </c>
      <c r="I45" s="20">
        <v>1.223</v>
      </c>
      <c r="J45" s="20">
        <v>12.945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7.306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399013</v>
      </c>
      <c r="B46" s="19" t="s">
        <v>134</v>
      </c>
      <c r="C46" s="19">
        <v>5151.568</v>
      </c>
      <c r="D46" s="19">
        <v>5746.735</v>
      </c>
      <c r="E46" s="19">
        <v>1</v>
      </c>
      <c r="F46" s="20">
        <v>0</v>
      </c>
      <c r="G46" s="20">
        <v>0</v>
      </c>
      <c r="H46" s="20">
        <v>1</v>
      </c>
      <c r="I46" s="20">
        <v>1.198</v>
      </c>
      <c r="J46" s="20">
        <v>11.43</v>
      </c>
      <c r="K46" s="21">
        <v>4</v>
      </c>
      <c r="L46" s="21">
        <v>0</v>
      </c>
      <c r="M46" s="21">
        <v>0</v>
      </c>
      <c r="N46" s="21">
        <v>1</v>
      </c>
      <c r="O46" s="21">
        <v>0</v>
      </c>
      <c r="P46" s="21">
        <v>6.6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399015</v>
      </c>
      <c r="B47" s="19" t="s">
        <v>135</v>
      </c>
      <c r="C47" s="19">
        <v>2746.098</v>
      </c>
      <c r="D47" s="19">
        <v>3133.114</v>
      </c>
      <c r="E47" s="19">
        <v>1</v>
      </c>
      <c r="F47" s="20">
        <v>0</v>
      </c>
      <c r="G47" s="20">
        <v>0</v>
      </c>
      <c r="H47" s="20">
        <v>1</v>
      </c>
      <c r="I47" s="20">
        <v>2.055</v>
      </c>
      <c r="J47" s="20">
        <v>14.154</v>
      </c>
      <c r="K47" s="21">
        <v>4</v>
      </c>
      <c r="L47" s="21">
        <v>0</v>
      </c>
      <c r="M47" s="21">
        <v>0</v>
      </c>
      <c r="N47" s="21">
        <v>1</v>
      </c>
      <c r="O47" s="21">
        <v>0</v>
      </c>
      <c r="P47" s="21">
        <v>2.24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399016</v>
      </c>
      <c r="B48" s="19" t="s">
        <v>136</v>
      </c>
      <c r="C48" s="19">
        <v>5169.01</v>
      </c>
      <c r="D48" s="19">
        <v>6160.669</v>
      </c>
      <c r="E48" s="19">
        <v>1</v>
      </c>
      <c r="F48" s="20">
        <v>0</v>
      </c>
      <c r="G48" s="20">
        <v>0</v>
      </c>
      <c r="H48" s="20">
        <v>1</v>
      </c>
      <c r="I48" s="20">
        <v>1.386</v>
      </c>
      <c r="J48" s="20">
        <v>17.259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5.088</v>
      </c>
      <c r="Q48" s="21">
        <v>0</v>
      </c>
      <c r="R48" s="21">
        <v>1</v>
      </c>
      <c r="S48" s="22"/>
      <c r="T48" s="22"/>
      <c r="U48" s="22"/>
      <c r="V48" s="22"/>
      <c r="W48" s="22"/>
    </row>
    <row r="49" ht="16.5" spans="1:23">
      <c r="A49" s="19">
        <v>399017</v>
      </c>
      <c r="B49" s="19" t="s">
        <v>137</v>
      </c>
      <c r="C49" s="19">
        <v>4431.251</v>
      </c>
      <c r="D49" s="19">
        <v>5209.037</v>
      </c>
      <c r="E49" s="19">
        <v>1</v>
      </c>
      <c r="F49" s="20">
        <v>0</v>
      </c>
      <c r="G49" s="20">
        <v>0</v>
      </c>
      <c r="H49" s="20">
        <v>1</v>
      </c>
      <c r="I49" s="20">
        <v>0.899</v>
      </c>
      <c r="J49" s="20">
        <v>15.696</v>
      </c>
      <c r="K49" s="21">
        <v>3</v>
      </c>
      <c r="L49" s="21">
        <v>0</v>
      </c>
      <c r="M49" s="21">
        <v>0</v>
      </c>
      <c r="N49" s="21">
        <v>0</v>
      </c>
      <c r="O49" s="21">
        <v>0</v>
      </c>
      <c r="P49" s="21">
        <v>4.847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399019</v>
      </c>
      <c r="B50" s="19" t="s">
        <v>138</v>
      </c>
      <c r="C50" s="19">
        <v>4165.968</v>
      </c>
      <c r="D50" s="19">
        <v>4871.574</v>
      </c>
      <c r="E50" s="19">
        <v>1</v>
      </c>
      <c r="F50" s="20">
        <v>0</v>
      </c>
      <c r="G50" s="20">
        <v>0</v>
      </c>
      <c r="H50" s="20">
        <v>1</v>
      </c>
      <c r="I50" s="20">
        <v>0.095</v>
      </c>
      <c r="J50" s="20">
        <v>14.565</v>
      </c>
      <c r="K50" s="21">
        <v>4</v>
      </c>
      <c r="L50" s="21">
        <v>0</v>
      </c>
      <c r="M50" s="21">
        <v>0</v>
      </c>
      <c r="N50" s="21">
        <v>1</v>
      </c>
      <c r="O50" s="21">
        <v>0</v>
      </c>
      <c r="P50" s="21">
        <v>15.444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399102</v>
      </c>
      <c r="B51" s="19" t="s">
        <v>139</v>
      </c>
      <c r="C51" s="19">
        <v>3599.13</v>
      </c>
      <c r="D51" s="19">
        <v>4118.137</v>
      </c>
      <c r="E51" s="19">
        <v>1</v>
      </c>
      <c r="F51" s="20">
        <v>0</v>
      </c>
      <c r="G51" s="20">
        <v>0</v>
      </c>
      <c r="H51" s="20">
        <v>1</v>
      </c>
      <c r="I51" s="20">
        <v>1.334</v>
      </c>
      <c r="J51" s="20">
        <v>13.769</v>
      </c>
      <c r="K51" s="21">
        <v>3</v>
      </c>
      <c r="L51" s="21">
        <v>0</v>
      </c>
      <c r="M51" s="21">
        <v>0</v>
      </c>
      <c r="N51" s="21">
        <v>1</v>
      </c>
      <c r="O51" s="21">
        <v>0</v>
      </c>
      <c r="P51" s="21">
        <v>5.541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19">
        <v>399235</v>
      </c>
      <c r="B52" s="19" t="s">
        <v>140</v>
      </c>
      <c r="C52" s="19">
        <v>1018.204</v>
      </c>
      <c r="D52" s="19">
        <v>1137.993</v>
      </c>
      <c r="E52" s="19">
        <v>1</v>
      </c>
      <c r="F52" s="20">
        <v>0</v>
      </c>
      <c r="G52" s="20">
        <v>0</v>
      </c>
      <c r="H52" s="20">
        <v>1</v>
      </c>
      <c r="I52" s="20">
        <v>0.871</v>
      </c>
      <c r="J52" s="20">
        <v>11.306</v>
      </c>
      <c r="K52" s="21">
        <v>4</v>
      </c>
      <c r="L52" s="21">
        <v>0</v>
      </c>
      <c r="M52" s="21">
        <v>0</v>
      </c>
      <c r="N52" s="21">
        <v>1</v>
      </c>
      <c r="O52" s="21">
        <v>0</v>
      </c>
      <c r="P52" s="21">
        <v>19.823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9">
        <v>399244</v>
      </c>
      <c r="B53" s="19" t="s">
        <v>141</v>
      </c>
      <c r="C53" s="19">
        <v>593.096</v>
      </c>
      <c r="D53" s="19">
        <v>658.119</v>
      </c>
      <c r="E53" s="19">
        <v>1</v>
      </c>
      <c r="F53" s="20">
        <v>0</v>
      </c>
      <c r="G53" s="20">
        <v>0</v>
      </c>
      <c r="H53" s="20">
        <v>1</v>
      </c>
      <c r="I53" s="20">
        <v>0.414</v>
      </c>
      <c r="J53" s="20">
        <v>10.254</v>
      </c>
      <c r="K53" s="21">
        <v>4</v>
      </c>
      <c r="L53" s="21">
        <v>0</v>
      </c>
      <c r="M53" s="21">
        <v>0</v>
      </c>
      <c r="N53" s="21">
        <v>1</v>
      </c>
      <c r="O53" s="21">
        <v>0</v>
      </c>
      <c r="P53" s="21">
        <v>3.015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399248</v>
      </c>
      <c r="B54" s="19" t="s">
        <v>142</v>
      </c>
      <c r="C54" s="19">
        <v>874.285</v>
      </c>
      <c r="D54" s="19">
        <v>1043.37</v>
      </c>
      <c r="E54" s="19">
        <v>1</v>
      </c>
      <c r="F54" s="20">
        <v>0</v>
      </c>
      <c r="G54" s="20">
        <v>0</v>
      </c>
      <c r="H54" s="20">
        <v>1</v>
      </c>
      <c r="I54" s="20">
        <v>5.552</v>
      </c>
      <c r="J54" s="20">
        <v>20.858</v>
      </c>
      <c r="K54" s="21">
        <v>4</v>
      </c>
      <c r="L54" s="21">
        <v>0</v>
      </c>
      <c r="M54" s="21">
        <v>0</v>
      </c>
      <c r="N54" s="21">
        <v>1</v>
      </c>
      <c r="O54" s="21">
        <v>0</v>
      </c>
      <c r="P54" s="21">
        <v>2.499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9">
        <v>399249</v>
      </c>
      <c r="B55" s="19" t="s">
        <v>143</v>
      </c>
      <c r="C55" s="19">
        <v>2365.72</v>
      </c>
      <c r="D55" s="19">
        <v>3203.439</v>
      </c>
      <c r="E55" s="19">
        <v>1</v>
      </c>
      <c r="F55" s="20">
        <v>0</v>
      </c>
      <c r="G55" s="20">
        <v>0</v>
      </c>
      <c r="H55" s="20">
        <v>1</v>
      </c>
      <c r="I55" s="20">
        <v>0.588</v>
      </c>
      <c r="J55" s="20">
        <v>26.585</v>
      </c>
      <c r="K55" s="21">
        <v>4</v>
      </c>
      <c r="L55" s="21">
        <v>0</v>
      </c>
      <c r="M55" s="21">
        <v>0</v>
      </c>
      <c r="N55" s="21">
        <v>1</v>
      </c>
      <c r="O55" s="21">
        <v>0</v>
      </c>
      <c r="P55" s="21">
        <v>1.39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399263</v>
      </c>
      <c r="B56" s="19" t="s">
        <v>144</v>
      </c>
      <c r="C56" s="19">
        <v>2791.484</v>
      </c>
      <c r="D56" s="19">
        <v>3526.03</v>
      </c>
      <c r="E56" s="19">
        <v>1</v>
      </c>
      <c r="F56" s="20">
        <v>0</v>
      </c>
      <c r="G56" s="20">
        <v>0</v>
      </c>
      <c r="H56" s="20">
        <v>1</v>
      </c>
      <c r="I56" s="20">
        <v>3.872</v>
      </c>
      <c r="J56" s="20">
        <v>23.898</v>
      </c>
      <c r="K56" s="21">
        <v>4</v>
      </c>
      <c r="L56" s="21">
        <v>0</v>
      </c>
      <c r="M56" s="21">
        <v>0</v>
      </c>
      <c r="N56" s="21">
        <v>1</v>
      </c>
      <c r="O56" s="21">
        <v>0</v>
      </c>
      <c r="P56" s="21">
        <v>5.309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399269</v>
      </c>
      <c r="B57" s="19" t="s">
        <v>145</v>
      </c>
      <c r="C57" s="19">
        <v>6861.96</v>
      </c>
      <c r="D57" s="19">
        <v>8502.619</v>
      </c>
      <c r="E57" s="19">
        <v>1</v>
      </c>
      <c r="F57" s="20">
        <v>0</v>
      </c>
      <c r="G57" s="20">
        <v>0</v>
      </c>
      <c r="H57" s="20">
        <v>1</v>
      </c>
      <c r="I57" s="20">
        <v>0.191</v>
      </c>
      <c r="J57" s="20">
        <v>19.45</v>
      </c>
      <c r="K57" s="21">
        <v>4</v>
      </c>
      <c r="L57" s="21">
        <v>0</v>
      </c>
      <c r="M57" s="21">
        <v>0</v>
      </c>
      <c r="N57" s="21">
        <v>1</v>
      </c>
      <c r="O57" s="21">
        <v>0</v>
      </c>
      <c r="P57" s="21">
        <v>6.807</v>
      </c>
      <c r="Q57" s="21">
        <v>1</v>
      </c>
      <c r="R57" s="21">
        <v>0</v>
      </c>
      <c r="S57" s="22"/>
      <c r="T57" s="22"/>
      <c r="U57" s="22"/>
      <c r="V57" s="22"/>
      <c r="W57" s="22"/>
    </row>
    <row r="58" ht="16.5" spans="1:23">
      <c r="A58" s="19">
        <v>399274</v>
      </c>
      <c r="B58" s="19" t="s">
        <v>146</v>
      </c>
      <c r="C58" s="19">
        <v>5195.241</v>
      </c>
      <c r="D58" s="19">
        <v>6288.786</v>
      </c>
      <c r="E58" s="19">
        <v>1</v>
      </c>
      <c r="F58" s="20">
        <v>0</v>
      </c>
      <c r="G58" s="20">
        <v>0</v>
      </c>
      <c r="H58" s="20">
        <v>1</v>
      </c>
      <c r="I58" s="20">
        <v>0.285</v>
      </c>
      <c r="J58" s="20">
        <v>17.624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5.883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399276</v>
      </c>
      <c r="B59" s="19" t="s">
        <v>147</v>
      </c>
      <c r="C59" s="19">
        <v>7007.265</v>
      </c>
      <c r="D59" s="19">
        <v>8528.119</v>
      </c>
      <c r="E59" s="19">
        <v>1</v>
      </c>
      <c r="F59" s="20">
        <v>0</v>
      </c>
      <c r="G59" s="20">
        <v>0</v>
      </c>
      <c r="H59" s="20">
        <v>1</v>
      </c>
      <c r="I59" s="20">
        <v>1.137</v>
      </c>
      <c r="J59" s="20">
        <v>18.768</v>
      </c>
      <c r="K59" s="21">
        <v>4</v>
      </c>
      <c r="L59" s="21">
        <v>0</v>
      </c>
      <c r="M59" s="21">
        <v>0</v>
      </c>
      <c r="N59" s="21">
        <v>1</v>
      </c>
      <c r="O59" s="21">
        <v>0</v>
      </c>
      <c r="P59" s="21">
        <v>7.07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399278</v>
      </c>
      <c r="B60" s="19" t="s">
        <v>148</v>
      </c>
      <c r="C60" s="19">
        <v>1945.89</v>
      </c>
      <c r="D60" s="19">
        <v>2226.642</v>
      </c>
      <c r="E60" s="19">
        <v>1</v>
      </c>
      <c r="F60" s="20">
        <v>0</v>
      </c>
      <c r="G60" s="20">
        <v>0</v>
      </c>
      <c r="H60" s="20">
        <v>1</v>
      </c>
      <c r="I60" s="20">
        <v>1.063</v>
      </c>
      <c r="J60" s="20">
        <v>13.537</v>
      </c>
      <c r="K60" s="21">
        <v>1</v>
      </c>
      <c r="L60" s="21">
        <v>0</v>
      </c>
      <c r="M60" s="21">
        <v>0</v>
      </c>
      <c r="N60" s="21">
        <v>0</v>
      </c>
      <c r="O60" s="21">
        <v>0</v>
      </c>
      <c r="P60" s="21">
        <v>-0.014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19">
        <v>399285</v>
      </c>
      <c r="B61" s="19" t="s">
        <v>149</v>
      </c>
      <c r="C61" s="19">
        <v>5344.446</v>
      </c>
      <c r="D61" s="19">
        <v>6574.17</v>
      </c>
      <c r="E61" s="19">
        <v>1</v>
      </c>
      <c r="F61" s="20">
        <v>0</v>
      </c>
      <c r="G61" s="20">
        <v>0</v>
      </c>
      <c r="H61" s="20">
        <v>1</v>
      </c>
      <c r="I61" s="20">
        <v>0.651</v>
      </c>
      <c r="J61" s="20">
        <v>19.235</v>
      </c>
      <c r="K61" s="21">
        <v>3</v>
      </c>
      <c r="L61" s="21">
        <v>0</v>
      </c>
      <c r="M61" s="21">
        <v>0</v>
      </c>
      <c r="N61" s="21">
        <v>0</v>
      </c>
      <c r="O61" s="21">
        <v>0</v>
      </c>
      <c r="P61" s="21">
        <v>4.333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19">
        <v>399291</v>
      </c>
      <c r="B62" s="19" t="s">
        <v>150</v>
      </c>
      <c r="C62" s="19">
        <v>4126.581</v>
      </c>
      <c r="D62" s="19">
        <v>4846.182</v>
      </c>
      <c r="E62" s="19">
        <v>1</v>
      </c>
      <c r="F62" s="20">
        <v>0</v>
      </c>
      <c r="G62" s="20">
        <v>0</v>
      </c>
      <c r="H62" s="20">
        <v>1</v>
      </c>
      <c r="I62" s="20">
        <v>1.473</v>
      </c>
      <c r="J62" s="20">
        <v>16.103</v>
      </c>
      <c r="K62" s="21">
        <v>4</v>
      </c>
      <c r="L62" s="21">
        <v>0</v>
      </c>
      <c r="M62" s="21">
        <v>0</v>
      </c>
      <c r="N62" s="21">
        <v>1</v>
      </c>
      <c r="O62" s="21">
        <v>0</v>
      </c>
      <c r="P62" s="21">
        <v>7.264</v>
      </c>
      <c r="Q62" s="21">
        <v>1</v>
      </c>
      <c r="R62" s="21">
        <v>0</v>
      </c>
      <c r="S62" s="22"/>
      <c r="T62" s="22"/>
      <c r="U62" s="22"/>
      <c r="V62" s="22"/>
      <c r="W62" s="22"/>
    </row>
    <row r="63" ht="16.5" spans="1:23">
      <c r="A63" s="19">
        <v>399311</v>
      </c>
      <c r="B63" s="19" t="s">
        <v>151</v>
      </c>
      <c r="C63" s="19">
        <v>4659.599</v>
      </c>
      <c r="D63" s="19">
        <v>5143.844</v>
      </c>
      <c r="E63" s="19">
        <v>1</v>
      </c>
      <c r="F63" s="20">
        <v>0</v>
      </c>
      <c r="G63" s="20">
        <v>0</v>
      </c>
      <c r="H63" s="20">
        <v>1</v>
      </c>
      <c r="I63" s="20">
        <v>0.83</v>
      </c>
      <c r="J63" s="20">
        <v>10.166</v>
      </c>
      <c r="K63" s="21">
        <v>3</v>
      </c>
      <c r="L63" s="21">
        <v>0</v>
      </c>
      <c r="M63" s="21">
        <v>0</v>
      </c>
      <c r="N63" s="21">
        <v>0</v>
      </c>
      <c r="O63" s="21">
        <v>0</v>
      </c>
      <c r="P63" s="21">
        <v>7.024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19">
        <v>399326</v>
      </c>
      <c r="B64" s="19" t="s">
        <v>152</v>
      </c>
      <c r="C64" s="19">
        <v>5377.857</v>
      </c>
      <c r="D64" s="19">
        <v>6526.981</v>
      </c>
      <c r="E64" s="19">
        <v>1</v>
      </c>
      <c r="F64" s="20">
        <v>0</v>
      </c>
      <c r="G64" s="20">
        <v>0</v>
      </c>
      <c r="H64" s="20">
        <v>1</v>
      </c>
      <c r="I64" s="20">
        <v>0.43</v>
      </c>
      <c r="J64" s="20">
        <v>17.96</v>
      </c>
      <c r="K64" s="21">
        <v>4</v>
      </c>
      <c r="L64" s="21">
        <v>0</v>
      </c>
      <c r="M64" s="21">
        <v>0</v>
      </c>
      <c r="N64" s="21">
        <v>1</v>
      </c>
      <c r="O64" s="21">
        <v>0</v>
      </c>
      <c r="P64" s="21">
        <v>5.904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19">
        <v>399335</v>
      </c>
      <c r="B65" s="19" t="s">
        <v>153</v>
      </c>
      <c r="C65" s="19">
        <v>4026.84</v>
      </c>
      <c r="D65" s="19">
        <v>4577.042</v>
      </c>
      <c r="E65" s="19">
        <v>1</v>
      </c>
      <c r="F65" s="20">
        <v>0</v>
      </c>
      <c r="G65" s="20">
        <v>0</v>
      </c>
      <c r="H65" s="20">
        <v>1</v>
      </c>
      <c r="I65" s="20">
        <v>0.243</v>
      </c>
      <c r="J65" s="20">
        <v>12.235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-0.195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19">
        <v>399366</v>
      </c>
      <c r="B66" s="19" t="s">
        <v>154</v>
      </c>
      <c r="C66" s="19">
        <v>2267.04</v>
      </c>
      <c r="D66" s="19">
        <v>2941.096</v>
      </c>
      <c r="E66" s="19">
        <v>1</v>
      </c>
      <c r="F66" s="20">
        <v>0</v>
      </c>
      <c r="G66" s="20">
        <v>0</v>
      </c>
      <c r="H66" s="20">
        <v>1</v>
      </c>
      <c r="I66" s="20">
        <v>0.66</v>
      </c>
      <c r="J66" s="20">
        <v>23.428</v>
      </c>
      <c r="K66" s="21">
        <v>3</v>
      </c>
      <c r="L66" s="21">
        <v>0</v>
      </c>
      <c r="M66" s="21">
        <v>0</v>
      </c>
      <c r="N66" s="21">
        <v>0</v>
      </c>
      <c r="O66" s="21">
        <v>0</v>
      </c>
      <c r="P66" s="21">
        <v>20.179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19">
        <v>399370</v>
      </c>
      <c r="B67" s="19" t="s">
        <v>155</v>
      </c>
      <c r="C67" s="19">
        <v>4652.093</v>
      </c>
      <c r="D67" s="19">
        <v>5291.216</v>
      </c>
      <c r="E67" s="19">
        <v>1</v>
      </c>
      <c r="F67" s="20">
        <v>0</v>
      </c>
      <c r="G67" s="20">
        <v>0</v>
      </c>
      <c r="H67" s="20">
        <v>1</v>
      </c>
      <c r="I67" s="20">
        <v>0.933</v>
      </c>
      <c r="J67" s="20">
        <v>12.899</v>
      </c>
      <c r="K67" s="21">
        <v>4</v>
      </c>
      <c r="L67" s="21">
        <v>0</v>
      </c>
      <c r="M67" s="21">
        <v>0</v>
      </c>
      <c r="N67" s="21">
        <v>1</v>
      </c>
      <c r="O67" s="21">
        <v>0</v>
      </c>
      <c r="P67" s="21">
        <v>0.917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19">
        <v>399371</v>
      </c>
      <c r="B68" s="19" t="s">
        <v>156</v>
      </c>
      <c r="C68" s="19">
        <v>6859.811</v>
      </c>
      <c r="D68" s="19">
        <v>7396.826</v>
      </c>
      <c r="E68" s="19">
        <v>1</v>
      </c>
      <c r="F68" s="20">
        <v>0</v>
      </c>
      <c r="G68" s="20">
        <v>0</v>
      </c>
      <c r="H68" s="20">
        <v>1</v>
      </c>
      <c r="I68" s="20">
        <v>0.152</v>
      </c>
      <c r="J68" s="20">
        <v>7.401</v>
      </c>
      <c r="K68" s="21">
        <v>1</v>
      </c>
      <c r="L68" s="21">
        <v>0</v>
      </c>
      <c r="M68" s="21">
        <v>0</v>
      </c>
      <c r="N68" s="21">
        <v>1</v>
      </c>
      <c r="O68" s="21">
        <v>0</v>
      </c>
      <c r="P68" s="21">
        <v>6.34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19">
        <v>399383</v>
      </c>
      <c r="B69" s="19" t="s">
        <v>157</v>
      </c>
      <c r="C69" s="19">
        <v>2784.976</v>
      </c>
      <c r="D69" s="19">
        <v>3140.19</v>
      </c>
      <c r="E69" s="19">
        <v>1</v>
      </c>
      <c r="F69" s="20">
        <v>0</v>
      </c>
      <c r="G69" s="20">
        <v>0</v>
      </c>
      <c r="H69" s="20">
        <v>1</v>
      </c>
      <c r="I69" s="20">
        <v>1.542</v>
      </c>
      <c r="J69" s="20">
        <v>12.679</v>
      </c>
      <c r="K69" s="21">
        <v>4</v>
      </c>
      <c r="L69" s="21">
        <v>0</v>
      </c>
      <c r="M69" s="21">
        <v>-1</v>
      </c>
      <c r="N69" s="21">
        <v>1</v>
      </c>
      <c r="O69" s="21">
        <v>0</v>
      </c>
      <c r="P69" s="21">
        <v>0.788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19">
        <v>399389</v>
      </c>
      <c r="B70" s="19" t="s">
        <v>158</v>
      </c>
      <c r="C70" s="19">
        <v>6595.074</v>
      </c>
      <c r="D70" s="19">
        <v>8524.422</v>
      </c>
      <c r="E70" s="19">
        <v>1</v>
      </c>
      <c r="F70" s="20">
        <v>0</v>
      </c>
      <c r="G70" s="20">
        <v>0</v>
      </c>
      <c r="H70" s="20">
        <v>1</v>
      </c>
      <c r="I70" s="20">
        <v>4.356</v>
      </c>
      <c r="J70" s="20">
        <v>26.003</v>
      </c>
      <c r="K70" s="21">
        <v>4</v>
      </c>
      <c r="L70" s="21">
        <v>0</v>
      </c>
      <c r="M70" s="21">
        <v>0</v>
      </c>
      <c r="N70" s="21">
        <v>0</v>
      </c>
      <c r="O70" s="21">
        <v>0</v>
      </c>
      <c r="P70" s="21">
        <v>-3.324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19">
        <v>399391</v>
      </c>
      <c r="B71" s="19" t="s">
        <v>159</v>
      </c>
      <c r="C71" s="19">
        <v>3278.464</v>
      </c>
      <c r="D71" s="19">
        <v>3478.003</v>
      </c>
      <c r="E71" s="19">
        <v>1</v>
      </c>
      <c r="F71" s="20">
        <v>0</v>
      </c>
      <c r="G71" s="20">
        <v>0</v>
      </c>
      <c r="H71" s="20">
        <v>1</v>
      </c>
      <c r="I71" s="20">
        <v>0.398</v>
      </c>
      <c r="J71" s="20">
        <v>6.112</v>
      </c>
      <c r="K71" s="21">
        <v>4</v>
      </c>
      <c r="L71" s="21">
        <v>0</v>
      </c>
      <c r="M71" s="21">
        <v>0</v>
      </c>
      <c r="N71" s="21">
        <v>1</v>
      </c>
      <c r="O71" s="21">
        <v>0</v>
      </c>
      <c r="P71" s="21">
        <v>4.435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19">
        <v>399397</v>
      </c>
      <c r="B72" s="19" t="s">
        <v>160</v>
      </c>
      <c r="C72" s="19">
        <v>2181.931</v>
      </c>
      <c r="D72" s="19">
        <v>2603.008</v>
      </c>
      <c r="E72" s="19">
        <v>1</v>
      </c>
      <c r="F72" s="20">
        <v>0</v>
      </c>
      <c r="G72" s="20">
        <v>0</v>
      </c>
      <c r="H72" s="20">
        <v>1</v>
      </c>
      <c r="I72" s="20">
        <v>2.164</v>
      </c>
      <c r="J72" s="20">
        <v>17.99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3.734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19">
        <v>399398</v>
      </c>
      <c r="B73" s="19" t="s">
        <v>161</v>
      </c>
      <c r="C73" s="19">
        <v>10497.65</v>
      </c>
      <c r="D73" s="19">
        <v>11225.709</v>
      </c>
      <c r="E73" s="19">
        <v>1</v>
      </c>
      <c r="F73" s="20">
        <v>0</v>
      </c>
      <c r="G73" s="20">
        <v>0</v>
      </c>
      <c r="H73" s="20">
        <v>1</v>
      </c>
      <c r="I73" s="20">
        <v>1.026</v>
      </c>
      <c r="J73" s="20">
        <v>7.446</v>
      </c>
      <c r="K73" s="21">
        <v>4</v>
      </c>
      <c r="L73" s="21">
        <v>1</v>
      </c>
      <c r="M73" s="21">
        <v>0</v>
      </c>
      <c r="N73" s="21">
        <v>0</v>
      </c>
      <c r="O73" s="21">
        <v>0</v>
      </c>
      <c r="P73" s="21">
        <v>1.16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19">
        <v>399407</v>
      </c>
      <c r="B74" s="19" t="s">
        <v>162</v>
      </c>
      <c r="C74" s="19">
        <v>2814.742</v>
      </c>
      <c r="D74" s="19">
        <v>3433.114</v>
      </c>
      <c r="E74" s="19">
        <v>1</v>
      </c>
      <c r="F74" s="20">
        <v>0</v>
      </c>
      <c r="G74" s="20">
        <v>0</v>
      </c>
      <c r="H74" s="20">
        <v>1</v>
      </c>
      <c r="I74" s="20">
        <v>0.514</v>
      </c>
      <c r="J74" s="20">
        <v>18.433</v>
      </c>
      <c r="K74" s="21">
        <v>1</v>
      </c>
      <c r="L74" s="21">
        <v>1</v>
      </c>
      <c r="M74" s="21">
        <v>0</v>
      </c>
      <c r="N74" s="21">
        <v>0</v>
      </c>
      <c r="O74" s="21">
        <v>0</v>
      </c>
      <c r="P74" s="21">
        <v>9.958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19">
        <v>399434</v>
      </c>
      <c r="B75" s="19" t="s">
        <v>163</v>
      </c>
      <c r="C75" s="19">
        <v>2121.134</v>
      </c>
      <c r="D75" s="19">
        <v>2720.342</v>
      </c>
      <c r="E75" s="19">
        <v>1</v>
      </c>
      <c r="F75" s="20">
        <v>0</v>
      </c>
      <c r="G75" s="20">
        <v>0</v>
      </c>
      <c r="H75" s="20">
        <v>1</v>
      </c>
      <c r="I75" s="20">
        <v>2.085</v>
      </c>
      <c r="J75" s="20">
        <v>23.653</v>
      </c>
      <c r="K75" s="21">
        <v>3</v>
      </c>
      <c r="L75" s="21">
        <v>0</v>
      </c>
      <c r="M75" s="21">
        <v>0</v>
      </c>
      <c r="N75" s="21">
        <v>0</v>
      </c>
      <c r="O75" s="21">
        <v>0</v>
      </c>
      <c r="P75" s="21">
        <v>10.132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19">
        <v>399551</v>
      </c>
      <c r="B76" s="19" t="s">
        <v>164</v>
      </c>
      <c r="C76" s="19">
        <v>9262.285</v>
      </c>
      <c r="D76" s="19">
        <v>11339.262</v>
      </c>
      <c r="E76" s="19">
        <v>1</v>
      </c>
      <c r="F76" s="20">
        <v>0</v>
      </c>
      <c r="G76" s="20">
        <v>0</v>
      </c>
      <c r="H76" s="20">
        <v>1</v>
      </c>
      <c r="I76" s="20">
        <v>2.934</v>
      </c>
      <c r="J76" s="20">
        <v>20.713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21.784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19">
        <v>399552</v>
      </c>
      <c r="B77" s="19" t="s">
        <v>165</v>
      </c>
      <c r="C77" s="19">
        <v>8026.096</v>
      </c>
      <c r="D77" s="19">
        <v>8459.983</v>
      </c>
      <c r="E77" s="19">
        <v>1</v>
      </c>
      <c r="F77" s="20">
        <v>0</v>
      </c>
      <c r="G77" s="20">
        <v>0</v>
      </c>
      <c r="H77" s="20">
        <v>1</v>
      </c>
      <c r="I77" s="20">
        <v>0.72</v>
      </c>
      <c r="J77" s="20">
        <v>5.812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5.228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19">
        <v>399553</v>
      </c>
      <c r="B78" s="19" t="s">
        <v>166</v>
      </c>
      <c r="C78" s="19">
        <v>7270.041</v>
      </c>
      <c r="D78" s="19">
        <v>7878.326</v>
      </c>
      <c r="E78" s="19">
        <v>1</v>
      </c>
      <c r="F78" s="20">
        <v>0</v>
      </c>
      <c r="G78" s="20">
        <v>0</v>
      </c>
      <c r="H78" s="20">
        <v>1</v>
      </c>
      <c r="I78" s="20">
        <v>0.339</v>
      </c>
      <c r="J78" s="20">
        <v>8.034</v>
      </c>
      <c r="K78" s="21">
        <v>3</v>
      </c>
      <c r="L78" s="21">
        <v>0</v>
      </c>
      <c r="M78" s="21">
        <v>0</v>
      </c>
      <c r="N78" s="21">
        <v>0</v>
      </c>
      <c r="O78" s="21">
        <v>0</v>
      </c>
      <c r="P78" s="21">
        <v>0.91</v>
      </c>
      <c r="Q78" s="21">
        <v>-1</v>
      </c>
      <c r="R78" s="21">
        <v>0</v>
      </c>
      <c r="S78" s="22"/>
      <c r="T78" s="22"/>
      <c r="U78" s="22"/>
      <c r="V78" s="22"/>
      <c r="W78" s="22"/>
    </row>
    <row r="79" ht="16.5" spans="1:23">
      <c r="A79" s="19">
        <v>399554</v>
      </c>
      <c r="B79" s="19" t="s">
        <v>167</v>
      </c>
      <c r="C79" s="19">
        <v>7400.43</v>
      </c>
      <c r="D79" s="19">
        <v>7913.714</v>
      </c>
      <c r="E79" s="19">
        <v>1</v>
      </c>
      <c r="F79" s="20">
        <v>0</v>
      </c>
      <c r="G79" s="20">
        <v>0</v>
      </c>
      <c r="H79" s="20">
        <v>1</v>
      </c>
      <c r="I79" s="20">
        <v>1.257</v>
      </c>
      <c r="J79" s="20">
        <v>7.661</v>
      </c>
      <c r="K79" s="21">
        <v>4</v>
      </c>
      <c r="L79" s="21">
        <v>0</v>
      </c>
      <c r="M79" s="21">
        <v>0</v>
      </c>
      <c r="N79" s="21">
        <v>1</v>
      </c>
      <c r="O79" s="21">
        <v>0</v>
      </c>
      <c r="P79" s="21">
        <v>2.315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19">
        <v>399557</v>
      </c>
      <c r="B80" s="19" t="s">
        <v>168</v>
      </c>
      <c r="C80" s="19">
        <v>1829.995</v>
      </c>
      <c r="D80" s="19">
        <v>2201.595</v>
      </c>
      <c r="E80" s="19">
        <v>1</v>
      </c>
      <c r="F80" s="20">
        <v>0</v>
      </c>
      <c r="G80" s="20">
        <v>0</v>
      </c>
      <c r="H80" s="20">
        <v>1</v>
      </c>
      <c r="I80" s="20">
        <v>1.944</v>
      </c>
      <c r="J80" s="20">
        <v>18.495</v>
      </c>
      <c r="K80" s="21">
        <v>4</v>
      </c>
      <c r="L80" s="21">
        <v>1</v>
      </c>
      <c r="M80" s="21">
        <v>0</v>
      </c>
      <c r="N80" s="21">
        <v>0</v>
      </c>
      <c r="O80" s="21">
        <v>0</v>
      </c>
      <c r="P80" s="21">
        <v>21.553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19">
        <v>399615</v>
      </c>
      <c r="B81" s="19" t="s">
        <v>169</v>
      </c>
      <c r="C81" s="19">
        <v>3834.15</v>
      </c>
      <c r="D81" s="19">
        <v>4416.252</v>
      </c>
      <c r="E81" s="19">
        <v>1</v>
      </c>
      <c r="F81" s="20">
        <v>0</v>
      </c>
      <c r="G81" s="20">
        <v>0</v>
      </c>
      <c r="H81" s="20">
        <v>1</v>
      </c>
      <c r="I81" s="20">
        <v>1.567</v>
      </c>
      <c r="J81" s="20">
        <v>14.541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4.564</v>
      </c>
      <c r="Q81" s="21">
        <v>0</v>
      </c>
      <c r="R81" s="21">
        <v>1</v>
      </c>
      <c r="S81" s="22"/>
      <c r="T81" s="22"/>
      <c r="U81" s="22"/>
      <c r="V81" s="22"/>
      <c r="W81" s="22"/>
    </row>
    <row r="82" ht="16.5" spans="1:23">
      <c r="A82" s="19">
        <v>399621</v>
      </c>
      <c r="B82" s="19" t="s">
        <v>170</v>
      </c>
      <c r="C82" s="19">
        <v>9294.385</v>
      </c>
      <c r="D82" s="19">
        <v>13084.491</v>
      </c>
      <c r="E82" s="19">
        <v>1</v>
      </c>
      <c r="F82" s="20">
        <v>0</v>
      </c>
      <c r="G82" s="20">
        <v>0</v>
      </c>
      <c r="H82" s="20">
        <v>1</v>
      </c>
      <c r="I82" s="20">
        <v>4.98</v>
      </c>
      <c r="J82" s="20">
        <v>32.504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15.841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19">
        <v>399623</v>
      </c>
      <c r="B83" s="19" t="s">
        <v>171</v>
      </c>
      <c r="C83" s="19">
        <v>8276.2</v>
      </c>
      <c r="D83" s="19">
        <v>9465.087</v>
      </c>
      <c r="E83" s="19">
        <v>1</v>
      </c>
      <c r="F83" s="20">
        <v>0</v>
      </c>
      <c r="G83" s="20">
        <v>0</v>
      </c>
      <c r="H83" s="20">
        <v>1</v>
      </c>
      <c r="I83" s="20">
        <v>0.575</v>
      </c>
      <c r="J83" s="20">
        <v>13.064</v>
      </c>
      <c r="K83" s="21">
        <v>4</v>
      </c>
      <c r="L83" s="21">
        <v>0</v>
      </c>
      <c r="M83" s="21">
        <v>0</v>
      </c>
      <c r="N83" s="21">
        <v>1</v>
      </c>
      <c r="O83" s="21">
        <v>0</v>
      </c>
      <c r="P83" s="21">
        <v>4.69</v>
      </c>
      <c r="Q83" s="21">
        <v>0</v>
      </c>
      <c r="R83" s="21">
        <v>1</v>
      </c>
      <c r="S83" s="22"/>
      <c r="T83" s="22"/>
      <c r="U83" s="22"/>
      <c r="V83" s="22"/>
      <c r="W83" s="22"/>
    </row>
    <row r="84" ht="16.5" spans="1:23">
      <c r="A84" s="19">
        <v>399625</v>
      </c>
      <c r="B84" s="19" t="s">
        <v>172</v>
      </c>
      <c r="C84" s="19">
        <v>2210.11</v>
      </c>
      <c r="D84" s="19">
        <v>2553.434</v>
      </c>
      <c r="E84" s="19">
        <v>1</v>
      </c>
      <c r="F84" s="20">
        <v>0</v>
      </c>
      <c r="G84" s="20">
        <v>0</v>
      </c>
      <c r="H84" s="20">
        <v>1</v>
      </c>
      <c r="I84" s="20">
        <v>0.362</v>
      </c>
      <c r="J84" s="20">
        <v>13.759</v>
      </c>
      <c r="K84" s="21">
        <v>3</v>
      </c>
      <c r="L84" s="21">
        <v>0</v>
      </c>
      <c r="M84" s="21">
        <v>0</v>
      </c>
      <c r="N84" s="21">
        <v>0</v>
      </c>
      <c r="O84" s="21">
        <v>0</v>
      </c>
      <c r="P84" s="21">
        <v>8.276</v>
      </c>
      <c r="Q84" s="21">
        <v>0</v>
      </c>
      <c r="R84" s="21">
        <v>1</v>
      </c>
      <c r="S84" s="22"/>
      <c r="T84" s="22"/>
      <c r="U84" s="22"/>
      <c r="V84" s="22"/>
      <c r="W84" s="22"/>
    </row>
    <row r="85" ht="16.5" spans="1:23">
      <c r="A85" s="19">
        <v>399627</v>
      </c>
      <c r="B85" s="19" t="s">
        <v>173</v>
      </c>
      <c r="C85" s="19">
        <v>2373.971</v>
      </c>
      <c r="D85" s="19">
        <v>2618.695</v>
      </c>
      <c r="E85" s="19">
        <v>1</v>
      </c>
      <c r="F85" s="20">
        <v>0</v>
      </c>
      <c r="G85" s="20">
        <v>0</v>
      </c>
      <c r="H85" s="20">
        <v>1</v>
      </c>
      <c r="I85" s="20">
        <v>0.121</v>
      </c>
      <c r="J85" s="20">
        <v>9.455</v>
      </c>
      <c r="K85" s="21">
        <v>2</v>
      </c>
      <c r="L85" s="21">
        <v>0</v>
      </c>
      <c r="M85" s="21">
        <v>0</v>
      </c>
      <c r="N85" s="21">
        <v>0</v>
      </c>
      <c r="O85" s="21">
        <v>0</v>
      </c>
      <c r="P85" s="21">
        <v>5.027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19">
        <v>399630</v>
      </c>
      <c r="B86" s="19" t="s">
        <v>174</v>
      </c>
      <c r="C86" s="19">
        <v>1612.251</v>
      </c>
      <c r="D86" s="19">
        <v>1858.239</v>
      </c>
      <c r="E86" s="19">
        <v>1</v>
      </c>
      <c r="F86" s="20">
        <v>0</v>
      </c>
      <c r="G86" s="20">
        <v>0</v>
      </c>
      <c r="H86" s="20">
        <v>1</v>
      </c>
      <c r="I86" s="20">
        <v>0.144</v>
      </c>
      <c r="J86" s="20">
        <v>13.362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25.859</v>
      </c>
      <c r="Q86" s="21">
        <v>0</v>
      </c>
      <c r="R86" s="21">
        <v>1</v>
      </c>
      <c r="S86" s="22"/>
      <c r="T86" s="22"/>
      <c r="U86" s="22"/>
      <c r="V86" s="22"/>
      <c r="W86" s="22"/>
    </row>
    <row r="87" ht="16.5" spans="1:23">
      <c r="A87" s="19">
        <v>399636</v>
      </c>
      <c r="B87" s="19" t="s">
        <v>175</v>
      </c>
      <c r="C87" s="19">
        <v>7034.779</v>
      </c>
      <c r="D87" s="19">
        <v>8408.243</v>
      </c>
      <c r="E87" s="19">
        <v>1</v>
      </c>
      <c r="F87" s="20">
        <v>0</v>
      </c>
      <c r="G87" s="20">
        <v>0</v>
      </c>
      <c r="H87" s="20">
        <v>1</v>
      </c>
      <c r="I87" s="20">
        <v>0.098</v>
      </c>
      <c r="J87" s="20">
        <v>16.417</v>
      </c>
      <c r="K87" s="21">
        <v>4</v>
      </c>
      <c r="L87" s="21">
        <v>0</v>
      </c>
      <c r="M87" s="21">
        <v>0</v>
      </c>
      <c r="N87" s="21">
        <v>1</v>
      </c>
      <c r="O87" s="21">
        <v>0</v>
      </c>
      <c r="P87" s="21">
        <v>7.843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19">
        <v>399640</v>
      </c>
      <c r="B88" s="19" t="s">
        <v>176</v>
      </c>
      <c r="C88" s="19">
        <v>2684.267</v>
      </c>
      <c r="D88" s="19">
        <v>3105.29</v>
      </c>
      <c r="E88" s="19">
        <v>1</v>
      </c>
      <c r="F88" s="20">
        <v>0</v>
      </c>
      <c r="G88" s="20">
        <v>0</v>
      </c>
      <c r="H88" s="20">
        <v>1</v>
      </c>
      <c r="I88" s="20">
        <v>0.638</v>
      </c>
      <c r="J88" s="20">
        <v>14.11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8.657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19">
        <v>399644</v>
      </c>
      <c r="B89" s="19" t="s">
        <v>177</v>
      </c>
      <c r="C89" s="19">
        <v>3423.9</v>
      </c>
      <c r="D89" s="19">
        <v>3709.762</v>
      </c>
      <c r="E89" s="19">
        <v>1</v>
      </c>
      <c r="F89" s="20">
        <v>0</v>
      </c>
      <c r="G89" s="20">
        <v>0</v>
      </c>
      <c r="H89" s="20">
        <v>1</v>
      </c>
      <c r="I89" s="20">
        <v>0.407</v>
      </c>
      <c r="J89" s="20">
        <v>8.082</v>
      </c>
      <c r="K89" s="21">
        <v>4</v>
      </c>
      <c r="L89" s="21">
        <v>0</v>
      </c>
      <c r="M89" s="21">
        <v>0</v>
      </c>
      <c r="N89" s="21">
        <v>1</v>
      </c>
      <c r="O89" s="21">
        <v>0</v>
      </c>
      <c r="P89" s="21">
        <v>8.382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19">
        <v>399654</v>
      </c>
      <c r="B90" s="19" t="s">
        <v>178</v>
      </c>
      <c r="C90" s="19">
        <v>2719.197</v>
      </c>
      <c r="D90" s="19">
        <v>3360.346</v>
      </c>
      <c r="E90" s="19">
        <v>1</v>
      </c>
      <c r="F90" s="20">
        <v>0</v>
      </c>
      <c r="G90" s="20">
        <v>0</v>
      </c>
      <c r="H90" s="20">
        <v>1</v>
      </c>
      <c r="I90" s="20">
        <v>3.04</v>
      </c>
      <c r="J90" s="20">
        <v>21.54</v>
      </c>
      <c r="K90" s="21">
        <v>2</v>
      </c>
      <c r="L90" s="21">
        <v>0</v>
      </c>
      <c r="M90" s="21">
        <v>-1</v>
      </c>
      <c r="N90" s="21">
        <v>1</v>
      </c>
      <c r="O90" s="21">
        <v>0</v>
      </c>
      <c r="P90" s="21">
        <v>0.003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19">
        <v>399658</v>
      </c>
      <c r="B91" s="19" t="s">
        <v>179</v>
      </c>
      <c r="C91" s="19">
        <v>4498.133</v>
      </c>
      <c r="D91" s="19">
        <v>5105.957</v>
      </c>
      <c r="E91" s="19">
        <v>1</v>
      </c>
      <c r="F91" s="20">
        <v>0</v>
      </c>
      <c r="G91" s="20">
        <v>0</v>
      </c>
      <c r="H91" s="20">
        <v>1</v>
      </c>
      <c r="I91" s="20">
        <v>1.074</v>
      </c>
      <c r="J91" s="20">
        <v>12.851</v>
      </c>
      <c r="K91" s="21">
        <v>4</v>
      </c>
      <c r="L91" s="21">
        <v>0</v>
      </c>
      <c r="M91" s="21">
        <v>0</v>
      </c>
      <c r="N91" s="21">
        <v>1</v>
      </c>
      <c r="O91" s="21">
        <v>0</v>
      </c>
      <c r="P91" s="21">
        <v>7.747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19">
        <v>399660</v>
      </c>
      <c r="B92" s="19" t="s">
        <v>180</v>
      </c>
      <c r="C92" s="19">
        <v>2488.585</v>
      </c>
      <c r="D92" s="19">
        <v>2913.712</v>
      </c>
      <c r="E92" s="19">
        <v>1</v>
      </c>
      <c r="F92" s="20">
        <v>0</v>
      </c>
      <c r="G92" s="20">
        <v>0</v>
      </c>
      <c r="H92" s="20">
        <v>1</v>
      </c>
      <c r="I92" s="20">
        <v>0.06</v>
      </c>
      <c r="J92" s="20">
        <v>14.642</v>
      </c>
      <c r="K92" s="21">
        <v>1</v>
      </c>
      <c r="L92" s="21">
        <v>1</v>
      </c>
      <c r="M92" s="21">
        <v>0</v>
      </c>
      <c r="N92" s="21">
        <v>0</v>
      </c>
      <c r="O92" s="21">
        <v>1</v>
      </c>
      <c r="P92" s="21">
        <v>10.799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19">
        <v>399662</v>
      </c>
      <c r="B93" s="19" t="s">
        <v>181</v>
      </c>
      <c r="C93" s="19">
        <v>2160.054</v>
      </c>
      <c r="D93" s="19">
        <v>2602.215</v>
      </c>
      <c r="E93" s="19">
        <v>1</v>
      </c>
      <c r="F93" s="20">
        <v>0</v>
      </c>
      <c r="G93" s="20">
        <v>0</v>
      </c>
      <c r="H93" s="20">
        <v>1</v>
      </c>
      <c r="I93" s="20">
        <v>1.271</v>
      </c>
      <c r="J93" s="20">
        <v>18.047</v>
      </c>
      <c r="K93" s="21">
        <v>4</v>
      </c>
      <c r="L93" s="21">
        <v>0</v>
      </c>
      <c r="M93" s="21">
        <v>0</v>
      </c>
      <c r="N93" s="21">
        <v>1</v>
      </c>
      <c r="O93" s="21">
        <v>0</v>
      </c>
      <c r="P93" s="21">
        <v>-1.211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19">
        <v>399667</v>
      </c>
      <c r="B94" s="19" t="s">
        <v>182</v>
      </c>
      <c r="C94" s="19">
        <v>4763.406</v>
      </c>
      <c r="D94" s="19">
        <v>5768.165</v>
      </c>
      <c r="E94" s="19">
        <v>1</v>
      </c>
      <c r="F94" s="20">
        <v>0</v>
      </c>
      <c r="G94" s="20">
        <v>0</v>
      </c>
      <c r="H94" s="20">
        <v>1</v>
      </c>
      <c r="I94" s="20">
        <v>0.499</v>
      </c>
      <c r="J94" s="20">
        <v>17.831</v>
      </c>
      <c r="K94" s="21">
        <v>4</v>
      </c>
      <c r="L94" s="21">
        <v>0</v>
      </c>
      <c r="M94" s="21">
        <v>0</v>
      </c>
      <c r="N94" s="21">
        <v>0</v>
      </c>
      <c r="O94" s="21">
        <v>0</v>
      </c>
      <c r="P94" s="21">
        <v>-1.969</v>
      </c>
      <c r="Q94" s="21">
        <v>0</v>
      </c>
      <c r="R94" s="21">
        <v>1</v>
      </c>
      <c r="S94" s="22"/>
      <c r="T94" s="22"/>
      <c r="U94" s="22"/>
      <c r="V94" s="22"/>
      <c r="W94" s="22"/>
    </row>
    <row r="95" ht="16.5" spans="1:23">
      <c r="A95" s="19">
        <v>399682</v>
      </c>
      <c r="B95" s="19" t="s">
        <v>183</v>
      </c>
      <c r="C95" s="19">
        <v>1749.691</v>
      </c>
      <c r="D95" s="19">
        <v>2010.6</v>
      </c>
      <c r="E95" s="19">
        <v>1</v>
      </c>
      <c r="F95" s="20">
        <v>0</v>
      </c>
      <c r="G95" s="20">
        <v>0</v>
      </c>
      <c r="H95" s="20">
        <v>1</v>
      </c>
      <c r="I95" s="20">
        <v>0.995</v>
      </c>
      <c r="J95" s="20">
        <v>13.842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0.28</v>
      </c>
      <c r="Q95" s="21">
        <v>0</v>
      </c>
      <c r="R95" s="21">
        <v>1</v>
      </c>
      <c r="S95" s="22"/>
      <c r="T95" s="22"/>
      <c r="U95" s="22"/>
      <c r="V95" s="22"/>
      <c r="W95" s="22"/>
    </row>
    <row r="96" ht="16.5" spans="1:23">
      <c r="A96" s="19">
        <v>399692</v>
      </c>
      <c r="B96" s="19" t="s">
        <v>184</v>
      </c>
      <c r="C96" s="19">
        <v>3718.759</v>
      </c>
      <c r="D96" s="19">
        <v>4149.992</v>
      </c>
      <c r="E96" s="19">
        <v>1</v>
      </c>
      <c r="F96" s="20">
        <v>0</v>
      </c>
      <c r="G96" s="20">
        <v>0</v>
      </c>
      <c r="H96" s="20">
        <v>1</v>
      </c>
      <c r="I96" s="20">
        <v>0.228</v>
      </c>
      <c r="J96" s="20">
        <v>10.596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3.042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19">
        <v>399694</v>
      </c>
      <c r="B97" s="19" t="s">
        <v>185</v>
      </c>
      <c r="C97" s="19">
        <v>3827.783</v>
      </c>
      <c r="D97" s="19">
        <v>4629.805</v>
      </c>
      <c r="E97" s="19">
        <v>1</v>
      </c>
      <c r="F97" s="20">
        <v>0</v>
      </c>
      <c r="G97" s="20">
        <v>0</v>
      </c>
      <c r="H97" s="20">
        <v>1</v>
      </c>
      <c r="I97" s="20">
        <v>3.11</v>
      </c>
      <c r="J97" s="20">
        <v>19.894</v>
      </c>
      <c r="K97" s="21">
        <v>4</v>
      </c>
      <c r="L97" s="21">
        <v>1</v>
      </c>
      <c r="M97" s="21">
        <v>0</v>
      </c>
      <c r="N97" s="21">
        <v>0</v>
      </c>
      <c r="O97" s="21">
        <v>0</v>
      </c>
      <c r="P97" s="21">
        <v>3.359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19">
        <v>399695</v>
      </c>
      <c r="B98" s="19" t="s">
        <v>186</v>
      </c>
      <c r="C98" s="19">
        <v>2682.168</v>
      </c>
      <c r="D98" s="19">
        <v>3184.457</v>
      </c>
      <c r="E98" s="19">
        <v>1</v>
      </c>
      <c r="F98" s="20">
        <v>0</v>
      </c>
      <c r="G98" s="20">
        <v>0</v>
      </c>
      <c r="H98" s="20">
        <v>1</v>
      </c>
      <c r="I98" s="20">
        <v>0.24</v>
      </c>
      <c r="J98" s="20">
        <v>15.976</v>
      </c>
      <c r="K98" s="21">
        <v>1</v>
      </c>
      <c r="L98" s="21">
        <v>2</v>
      </c>
      <c r="M98" s="21">
        <v>0</v>
      </c>
      <c r="N98" s="21">
        <v>0</v>
      </c>
      <c r="O98" s="21">
        <v>0</v>
      </c>
      <c r="P98" s="21">
        <v>10.795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19">
        <v>399697</v>
      </c>
      <c r="B99" s="19" t="s">
        <v>187</v>
      </c>
      <c r="C99" s="19">
        <v>3448.695</v>
      </c>
      <c r="D99" s="19">
        <v>4168.233</v>
      </c>
      <c r="E99" s="19">
        <v>1</v>
      </c>
      <c r="F99" s="20">
        <v>0</v>
      </c>
      <c r="G99" s="20">
        <v>0</v>
      </c>
      <c r="H99" s="20">
        <v>1</v>
      </c>
      <c r="I99" s="20">
        <v>3.245</v>
      </c>
      <c r="J99" s="20">
        <v>19.947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5.109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19">
        <v>399702</v>
      </c>
      <c r="B100" s="19" t="s">
        <v>188</v>
      </c>
      <c r="C100" s="19">
        <v>7299.847</v>
      </c>
      <c r="D100" s="19">
        <v>7906.626</v>
      </c>
      <c r="E100" s="19">
        <v>1</v>
      </c>
      <c r="F100" s="20">
        <v>0</v>
      </c>
      <c r="G100" s="20">
        <v>0</v>
      </c>
      <c r="H100" s="20">
        <v>1</v>
      </c>
      <c r="I100" s="20">
        <v>0.376</v>
      </c>
      <c r="J100" s="20">
        <v>8.021</v>
      </c>
      <c r="K100" s="21">
        <v>3</v>
      </c>
      <c r="L100" s="21">
        <v>0</v>
      </c>
      <c r="M100" s="21">
        <v>0</v>
      </c>
      <c r="N100" s="21">
        <v>0</v>
      </c>
      <c r="O100" s="21">
        <v>0</v>
      </c>
      <c r="P100" s="21">
        <v>25.928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19">
        <v>399703</v>
      </c>
      <c r="B101" s="19" t="s">
        <v>189</v>
      </c>
      <c r="C101" s="19">
        <v>7214.234</v>
      </c>
      <c r="D101" s="19">
        <v>7874.831</v>
      </c>
      <c r="E101" s="19">
        <v>1</v>
      </c>
      <c r="F101" s="20">
        <v>0</v>
      </c>
      <c r="G101" s="20">
        <v>0</v>
      </c>
      <c r="H101" s="20">
        <v>1</v>
      </c>
      <c r="I101" s="20">
        <v>0.539</v>
      </c>
      <c r="J101" s="20">
        <v>8.883</v>
      </c>
      <c r="K101" s="21">
        <v>4</v>
      </c>
      <c r="L101" s="21">
        <v>1</v>
      </c>
      <c r="M101" s="21">
        <v>-1</v>
      </c>
      <c r="N101" s="21">
        <v>1</v>
      </c>
      <c r="O101" s="21">
        <v>0</v>
      </c>
      <c r="P101" s="21">
        <v>24.214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19">
        <v>399705</v>
      </c>
      <c r="B102" s="19" t="s">
        <v>190</v>
      </c>
      <c r="C102" s="19">
        <v>3791.494</v>
      </c>
      <c r="D102" s="19">
        <v>4503.841</v>
      </c>
      <c r="E102" s="19">
        <v>1</v>
      </c>
      <c r="F102" s="20">
        <v>0</v>
      </c>
      <c r="G102" s="20">
        <v>0</v>
      </c>
      <c r="H102" s="20">
        <v>1</v>
      </c>
      <c r="I102" s="20">
        <v>0.604</v>
      </c>
      <c r="J102" s="20">
        <v>16.325</v>
      </c>
      <c r="K102" s="21">
        <v>3</v>
      </c>
      <c r="L102" s="21">
        <v>0</v>
      </c>
      <c r="M102" s="21">
        <v>0</v>
      </c>
      <c r="N102" s="21">
        <v>0</v>
      </c>
      <c r="O102" s="21">
        <v>0</v>
      </c>
      <c r="P102" s="21">
        <v>-0.886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19">
        <v>399810</v>
      </c>
      <c r="B103" s="19" t="s">
        <v>191</v>
      </c>
      <c r="C103" s="19">
        <v>2898.64</v>
      </c>
      <c r="D103" s="19">
        <v>3593.52</v>
      </c>
      <c r="E103" s="19">
        <v>1</v>
      </c>
      <c r="F103" s="20">
        <v>0</v>
      </c>
      <c r="G103" s="20">
        <v>0</v>
      </c>
      <c r="H103" s="20">
        <v>1</v>
      </c>
      <c r="I103" s="20">
        <v>1.684</v>
      </c>
      <c r="J103" s="20">
        <v>20.695</v>
      </c>
      <c r="K103" s="21">
        <v>4</v>
      </c>
      <c r="L103" s="21">
        <v>0</v>
      </c>
      <c r="M103" s="21">
        <v>0</v>
      </c>
      <c r="N103" s="21">
        <v>1</v>
      </c>
      <c r="O103" s="21">
        <v>0</v>
      </c>
      <c r="P103" s="21">
        <v>2.142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19">
        <v>399813</v>
      </c>
      <c r="B104" s="19" t="s">
        <v>192</v>
      </c>
      <c r="C104" s="19">
        <v>7038.498</v>
      </c>
      <c r="D104" s="19">
        <v>8594.391</v>
      </c>
      <c r="E104" s="19">
        <v>1</v>
      </c>
      <c r="F104" s="20">
        <v>0</v>
      </c>
      <c r="G104" s="20">
        <v>0</v>
      </c>
      <c r="H104" s="20">
        <v>1</v>
      </c>
      <c r="I104" s="20">
        <v>2.148</v>
      </c>
      <c r="J104" s="20">
        <v>19.863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5.801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19">
        <v>399967</v>
      </c>
      <c r="B105" s="19" t="s">
        <v>193</v>
      </c>
      <c r="C105" s="19">
        <v>11605.35</v>
      </c>
      <c r="D105" s="19">
        <v>14759.395</v>
      </c>
      <c r="E105" s="19">
        <v>1</v>
      </c>
      <c r="F105" s="20">
        <v>0</v>
      </c>
      <c r="G105" s="20">
        <v>0</v>
      </c>
      <c r="H105" s="20">
        <v>1</v>
      </c>
      <c r="I105" s="20">
        <v>1.457</v>
      </c>
      <c r="J105" s="20">
        <v>22.516</v>
      </c>
      <c r="K105" s="21">
        <v>1</v>
      </c>
      <c r="L105" s="21">
        <v>0</v>
      </c>
      <c r="M105" s="21">
        <v>0</v>
      </c>
      <c r="N105" s="21">
        <v>-1</v>
      </c>
      <c r="O105" s="21">
        <v>0</v>
      </c>
      <c r="P105" s="21">
        <v>-0.008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19">
        <v>399971</v>
      </c>
      <c r="B106" s="19" t="s">
        <v>194</v>
      </c>
      <c r="C106" s="19">
        <v>1372.336</v>
      </c>
      <c r="D106" s="19">
        <v>1750.977</v>
      </c>
      <c r="E106" s="19">
        <v>1</v>
      </c>
      <c r="F106" s="20">
        <v>0</v>
      </c>
      <c r="G106" s="20">
        <v>0</v>
      </c>
      <c r="H106" s="20">
        <v>1</v>
      </c>
      <c r="I106" s="20">
        <v>1.827</v>
      </c>
      <c r="J106" s="20">
        <v>23.056</v>
      </c>
      <c r="K106" s="21">
        <v>4</v>
      </c>
      <c r="L106" s="21">
        <v>0</v>
      </c>
      <c r="M106" s="21">
        <v>0</v>
      </c>
      <c r="N106" s="21">
        <v>0</v>
      </c>
      <c r="O106" s="21">
        <v>0</v>
      </c>
      <c r="P106" s="21">
        <v>1.512</v>
      </c>
      <c r="Q106" s="21">
        <v>0</v>
      </c>
      <c r="R106" s="21">
        <v>1</v>
      </c>
      <c r="S106" s="22"/>
      <c r="T106" s="22"/>
      <c r="U106" s="22"/>
      <c r="V106" s="22"/>
      <c r="W106" s="22"/>
    </row>
    <row r="107" ht="16.5" spans="1:23">
      <c r="A107" s="19">
        <v>399974</v>
      </c>
      <c r="B107" s="19" t="s">
        <v>195</v>
      </c>
      <c r="C107" s="19">
        <v>1812.714</v>
      </c>
      <c r="D107" s="19">
        <v>1985.974</v>
      </c>
      <c r="E107" s="19">
        <v>1</v>
      </c>
      <c r="F107" s="20">
        <v>0</v>
      </c>
      <c r="G107" s="20">
        <v>0</v>
      </c>
      <c r="H107" s="20">
        <v>1</v>
      </c>
      <c r="I107" s="20">
        <v>0.447</v>
      </c>
      <c r="J107" s="20">
        <v>9.132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-1.423</v>
      </c>
      <c r="Q107" s="21">
        <v>0</v>
      </c>
      <c r="R107" s="21">
        <v>1</v>
      </c>
      <c r="S107" s="22"/>
      <c r="T107" s="22"/>
      <c r="U107" s="22"/>
      <c r="V107" s="22"/>
      <c r="W107" s="22"/>
    </row>
    <row r="108" ht="16.5" spans="1:23">
      <c r="A108" s="19">
        <v>399992</v>
      </c>
      <c r="B108" s="19" t="s">
        <v>196</v>
      </c>
      <c r="C108" s="19">
        <v>1981.515</v>
      </c>
      <c r="D108" s="19">
        <v>2259.063</v>
      </c>
      <c r="E108" s="19">
        <v>1</v>
      </c>
      <c r="F108" s="20">
        <v>0</v>
      </c>
      <c r="G108" s="20">
        <v>0</v>
      </c>
      <c r="H108" s="20">
        <v>1</v>
      </c>
      <c r="I108" s="20">
        <v>1.51</v>
      </c>
      <c r="J108" s="20">
        <v>13.61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4.535</v>
      </c>
      <c r="Q108" s="21">
        <v>0</v>
      </c>
      <c r="R108" s="21">
        <v>1</v>
      </c>
      <c r="S108" s="22"/>
      <c r="T108" s="22"/>
      <c r="U108" s="22"/>
      <c r="V108" s="22"/>
      <c r="W108" s="22"/>
    </row>
    <row r="109" ht="16.5" spans="1:23">
      <c r="A109" s="19">
        <v>980076</v>
      </c>
      <c r="B109" s="19" t="s">
        <v>197</v>
      </c>
      <c r="C109" s="19">
        <v>3063.428</v>
      </c>
      <c r="D109" s="19">
        <v>3921.155</v>
      </c>
      <c r="E109" s="19">
        <v>1</v>
      </c>
      <c r="F109" s="20">
        <v>0</v>
      </c>
      <c r="G109" s="20">
        <v>0</v>
      </c>
      <c r="H109" s="20">
        <v>1</v>
      </c>
      <c r="I109" s="20">
        <v>0.058</v>
      </c>
      <c r="J109" s="20">
        <v>21.92</v>
      </c>
      <c r="K109" s="21">
        <v>4</v>
      </c>
      <c r="L109" s="21">
        <v>0</v>
      </c>
      <c r="M109" s="21">
        <v>0</v>
      </c>
      <c r="N109" s="21">
        <v>0</v>
      </c>
      <c r="O109" s="21">
        <v>0</v>
      </c>
      <c r="P109" s="21">
        <v>6.085</v>
      </c>
      <c r="Q109" s="21">
        <v>0</v>
      </c>
      <c r="R109" s="21">
        <v>1</v>
      </c>
      <c r="S109" s="22"/>
      <c r="T109" s="22"/>
      <c r="U109" s="22"/>
      <c r="V109" s="22"/>
      <c r="W109" s="22"/>
    </row>
    <row r="110" ht="16.5" spans="1:23">
      <c r="A110" s="19">
        <v>988006</v>
      </c>
      <c r="B110" s="19" t="s">
        <v>198</v>
      </c>
      <c r="C110" s="19">
        <v>2758.142</v>
      </c>
      <c r="D110" s="19">
        <v>3263.417</v>
      </c>
      <c r="E110" s="19">
        <v>1</v>
      </c>
      <c r="F110" s="20">
        <v>0</v>
      </c>
      <c r="G110" s="20">
        <v>0</v>
      </c>
      <c r="H110" s="20">
        <v>1</v>
      </c>
      <c r="I110" s="20">
        <v>1.058</v>
      </c>
      <c r="J110" s="20">
        <v>16.377</v>
      </c>
      <c r="K110" s="21">
        <v>1</v>
      </c>
      <c r="L110" s="21">
        <v>1</v>
      </c>
      <c r="M110" s="21">
        <v>0</v>
      </c>
      <c r="N110" s="21">
        <v>0</v>
      </c>
      <c r="O110" s="21">
        <v>0</v>
      </c>
      <c r="P110" s="21">
        <v>12.307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19">
        <v>988007</v>
      </c>
      <c r="B111" s="19" t="s">
        <v>199</v>
      </c>
      <c r="C111" s="19">
        <v>2758.712</v>
      </c>
      <c r="D111" s="19">
        <v>3264.892</v>
      </c>
      <c r="E111" s="19">
        <v>1</v>
      </c>
      <c r="F111" s="20">
        <v>0</v>
      </c>
      <c r="G111" s="20">
        <v>0</v>
      </c>
      <c r="H111" s="20">
        <v>1</v>
      </c>
      <c r="I111" s="20">
        <v>0.625</v>
      </c>
      <c r="J111" s="20">
        <v>16.032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-1.757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19">
        <v>988106</v>
      </c>
      <c r="B112" s="19" t="s">
        <v>200</v>
      </c>
      <c r="C112" s="19">
        <v>3056.998</v>
      </c>
      <c r="D112" s="19">
        <v>3616.962</v>
      </c>
      <c r="E112" s="19">
        <v>1</v>
      </c>
      <c r="F112" s="20">
        <v>0</v>
      </c>
      <c r="G112" s="20">
        <v>0</v>
      </c>
      <c r="H112" s="20">
        <v>1</v>
      </c>
      <c r="I112" s="20">
        <v>1.09</v>
      </c>
      <c r="J112" s="20">
        <v>16.403</v>
      </c>
      <c r="K112" s="21">
        <v>3</v>
      </c>
      <c r="L112" s="21">
        <v>0</v>
      </c>
      <c r="M112" s="21">
        <v>0</v>
      </c>
      <c r="N112" s="21">
        <v>0</v>
      </c>
      <c r="O112" s="21">
        <v>0</v>
      </c>
      <c r="P112" s="21">
        <v>17.609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19">
        <v>988107</v>
      </c>
      <c r="B113" s="19" t="s">
        <v>201</v>
      </c>
      <c r="C113" s="19">
        <v>3057.621</v>
      </c>
      <c r="D113" s="19">
        <v>3618.582</v>
      </c>
      <c r="E113" s="19">
        <v>1</v>
      </c>
      <c r="F113" s="20">
        <v>0</v>
      </c>
      <c r="G113" s="20">
        <v>0</v>
      </c>
      <c r="H113" s="20">
        <v>1</v>
      </c>
      <c r="I113" s="20">
        <v>0.657</v>
      </c>
      <c r="J113" s="20">
        <v>16.058</v>
      </c>
      <c r="K113" s="21">
        <v>2</v>
      </c>
      <c r="L113" s="21">
        <v>0</v>
      </c>
      <c r="M113" s="21">
        <v>0</v>
      </c>
      <c r="N113" s="21">
        <v>1</v>
      </c>
      <c r="O113" s="21">
        <v>0</v>
      </c>
      <c r="P113" s="21">
        <v>16.95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3">
        <v>134</v>
      </c>
      <c r="B114" s="23" t="s">
        <v>202</v>
      </c>
      <c r="C114" s="23">
        <v>975.636</v>
      </c>
      <c r="D114" s="23">
        <v>1088.818</v>
      </c>
      <c r="E114" s="23">
        <v>0</v>
      </c>
      <c r="F114" s="23">
        <v>1</v>
      </c>
      <c r="G114" s="20">
        <v>0</v>
      </c>
      <c r="H114" s="20">
        <v>0</v>
      </c>
      <c r="I114" s="20">
        <v>0</v>
      </c>
      <c r="J114" s="20">
        <v>0.269</v>
      </c>
      <c r="K114" s="21">
        <v>4</v>
      </c>
      <c r="L114" s="21">
        <v>0</v>
      </c>
      <c r="M114" s="21">
        <v>0</v>
      </c>
      <c r="N114" s="21">
        <v>1</v>
      </c>
      <c r="O114" s="21">
        <v>0</v>
      </c>
      <c r="P114" s="21">
        <v>8.692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399231</v>
      </c>
      <c r="B115" s="23" t="s">
        <v>203</v>
      </c>
      <c r="C115" s="23">
        <v>1348.62</v>
      </c>
      <c r="D115" s="23">
        <v>1478.278</v>
      </c>
      <c r="E115" s="23">
        <v>0</v>
      </c>
      <c r="F115" s="23">
        <v>1</v>
      </c>
      <c r="G115" s="20">
        <v>0</v>
      </c>
      <c r="H115" s="20">
        <v>0</v>
      </c>
      <c r="I115" s="20">
        <v>0</v>
      </c>
      <c r="J115" s="20">
        <v>0.037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2.854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4">
        <v>4</v>
      </c>
      <c r="B116" s="24" t="s">
        <v>204</v>
      </c>
      <c r="C116" s="24">
        <v>3377.683</v>
      </c>
      <c r="D116" s="24">
        <v>3768.846</v>
      </c>
      <c r="E116" s="24">
        <v>0</v>
      </c>
      <c r="F116" s="24">
        <v>0</v>
      </c>
      <c r="G116" s="24">
        <v>0</v>
      </c>
      <c r="H116" s="24">
        <v>1</v>
      </c>
      <c r="I116" s="20">
        <v>2.581</v>
      </c>
      <c r="J116" s="20">
        <v>12.692</v>
      </c>
      <c r="K116" s="21">
        <v>4</v>
      </c>
      <c r="L116" s="21">
        <v>0</v>
      </c>
      <c r="M116" s="21">
        <v>0</v>
      </c>
      <c r="N116" s="21">
        <v>1</v>
      </c>
      <c r="O116" s="21">
        <v>0</v>
      </c>
      <c r="P116" s="21">
        <v>16.654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4">
        <v>9</v>
      </c>
      <c r="B117" s="24" t="s">
        <v>205</v>
      </c>
      <c r="C117" s="24">
        <v>6103.43</v>
      </c>
      <c r="D117" s="24">
        <v>7004.436</v>
      </c>
      <c r="E117" s="24">
        <v>0</v>
      </c>
      <c r="F117" s="24">
        <v>0</v>
      </c>
      <c r="G117" s="24">
        <v>0</v>
      </c>
      <c r="H117" s="24">
        <v>1</v>
      </c>
      <c r="I117" s="20">
        <v>3.542</v>
      </c>
      <c r="J117" s="20">
        <v>15.95</v>
      </c>
      <c r="K117" s="21">
        <v>4</v>
      </c>
      <c r="L117" s="21">
        <v>0</v>
      </c>
      <c r="M117" s="21">
        <v>0</v>
      </c>
      <c r="N117" s="21">
        <v>0</v>
      </c>
      <c r="O117" s="21">
        <v>0</v>
      </c>
      <c r="P117" s="21">
        <v>1.113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4">
        <v>12</v>
      </c>
      <c r="B118" s="24" t="s">
        <v>206</v>
      </c>
      <c r="C118" s="24">
        <v>224.262</v>
      </c>
      <c r="D118" s="24">
        <v>225.618</v>
      </c>
      <c r="E118" s="24">
        <v>0</v>
      </c>
      <c r="F118" s="24">
        <v>0</v>
      </c>
      <c r="G118" s="24">
        <v>0</v>
      </c>
      <c r="H118" s="24">
        <v>1</v>
      </c>
      <c r="I118" s="20">
        <v>0.047</v>
      </c>
      <c r="J118" s="20">
        <v>0.648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13.997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4">
        <v>13</v>
      </c>
      <c r="B119" s="24" t="s">
        <v>207</v>
      </c>
      <c r="C119" s="24">
        <v>301.329</v>
      </c>
      <c r="D119" s="24">
        <v>302.838</v>
      </c>
      <c r="E119" s="24">
        <v>0</v>
      </c>
      <c r="F119" s="24">
        <v>0</v>
      </c>
      <c r="G119" s="24">
        <v>0</v>
      </c>
      <c r="H119" s="24">
        <v>1</v>
      </c>
      <c r="I119" s="20">
        <v>0.275</v>
      </c>
      <c r="J119" s="20">
        <v>0.772</v>
      </c>
      <c r="K119" s="21">
        <v>4</v>
      </c>
      <c r="L119" s="21">
        <v>0</v>
      </c>
      <c r="M119" s="21">
        <v>0</v>
      </c>
      <c r="N119" s="21">
        <v>0</v>
      </c>
      <c r="O119" s="21">
        <v>0</v>
      </c>
      <c r="P119" s="21">
        <v>-0.392</v>
      </c>
      <c r="Q119" s="21">
        <v>0</v>
      </c>
      <c r="R119" s="21">
        <v>1</v>
      </c>
      <c r="S119" s="22"/>
      <c r="T119" s="22"/>
      <c r="U119" s="22"/>
      <c r="V119" s="22"/>
      <c r="W119" s="22"/>
    </row>
    <row r="120" ht="16.5" spans="1:23">
      <c r="A120" s="24">
        <v>22</v>
      </c>
      <c r="B120" s="24" t="s">
        <v>208</v>
      </c>
      <c r="C120" s="24">
        <v>252.596</v>
      </c>
      <c r="D120" s="24">
        <v>253.752</v>
      </c>
      <c r="E120" s="24">
        <v>0</v>
      </c>
      <c r="F120" s="24">
        <v>0</v>
      </c>
      <c r="G120" s="24">
        <v>0</v>
      </c>
      <c r="H120" s="24">
        <v>1</v>
      </c>
      <c r="I120" s="20">
        <v>0.234</v>
      </c>
      <c r="J120" s="20">
        <v>0.689</v>
      </c>
      <c r="K120" s="21">
        <v>4</v>
      </c>
      <c r="L120" s="21">
        <v>0</v>
      </c>
      <c r="M120" s="21">
        <v>0</v>
      </c>
      <c r="N120" s="21">
        <v>0</v>
      </c>
      <c r="O120" s="21">
        <v>0</v>
      </c>
      <c r="P120" s="21">
        <v>9.441</v>
      </c>
      <c r="Q120" s="21">
        <v>0</v>
      </c>
      <c r="R120" s="21">
        <v>1</v>
      </c>
      <c r="S120" s="22"/>
      <c r="T120" s="22"/>
      <c r="U120" s="22"/>
      <c r="V120" s="22"/>
      <c r="W120" s="22"/>
    </row>
    <row r="121" ht="16.5" spans="1:23">
      <c r="A121" s="24">
        <v>26</v>
      </c>
      <c r="B121" s="24" t="s">
        <v>209</v>
      </c>
      <c r="C121" s="24">
        <v>4750.634</v>
      </c>
      <c r="D121" s="24">
        <v>5867.12</v>
      </c>
      <c r="E121" s="24">
        <v>0</v>
      </c>
      <c r="F121" s="24">
        <v>0</v>
      </c>
      <c r="G121" s="24">
        <v>0</v>
      </c>
      <c r="H121" s="24">
        <v>1</v>
      </c>
      <c r="I121" s="20">
        <v>4.832</v>
      </c>
      <c r="J121" s="20">
        <v>22.942</v>
      </c>
      <c r="K121" s="21">
        <v>2</v>
      </c>
      <c r="L121" s="21">
        <v>0</v>
      </c>
      <c r="M121" s="21">
        <v>0</v>
      </c>
      <c r="N121" s="21">
        <v>0</v>
      </c>
      <c r="O121" s="21">
        <v>0</v>
      </c>
      <c r="P121" s="21">
        <v>1.937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4">
        <v>32</v>
      </c>
      <c r="B122" s="24" t="s">
        <v>210</v>
      </c>
      <c r="C122" s="24">
        <v>1832.199</v>
      </c>
      <c r="D122" s="24">
        <v>2091.228</v>
      </c>
      <c r="E122" s="24">
        <v>0</v>
      </c>
      <c r="F122" s="24">
        <v>0</v>
      </c>
      <c r="G122" s="24">
        <v>0</v>
      </c>
      <c r="H122" s="24">
        <v>1</v>
      </c>
      <c r="I122" s="20">
        <v>2.87</v>
      </c>
      <c r="J122" s="20">
        <v>14.901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15.245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4">
        <v>33</v>
      </c>
      <c r="B123" s="24" t="s">
        <v>211</v>
      </c>
      <c r="C123" s="24">
        <v>3073.673</v>
      </c>
      <c r="D123" s="24">
        <v>3918.459</v>
      </c>
      <c r="E123" s="24">
        <v>0</v>
      </c>
      <c r="F123" s="24">
        <v>0</v>
      </c>
      <c r="G123" s="24">
        <v>0</v>
      </c>
      <c r="H123" s="24">
        <v>1</v>
      </c>
      <c r="I123" s="20">
        <v>5.926</v>
      </c>
      <c r="J123" s="20">
        <v>26.207</v>
      </c>
      <c r="K123" s="21">
        <v>3</v>
      </c>
      <c r="L123" s="21">
        <v>0</v>
      </c>
      <c r="M123" s="21">
        <v>-1</v>
      </c>
      <c r="N123" s="21">
        <v>1</v>
      </c>
      <c r="O123" s="21">
        <v>0</v>
      </c>
      <c r="P123" s="21">
        <v>19.853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4">
        <v>40</v>
      </c>
      <c r="B124" s="24" t="s">
        <v>212</v>
      </c>
      <c r="C124" s="24">
        <v>3740.265</v>
      </c>
      <c r="D124" s="24">
        <v>4219.771</v>
      </c>
      <c r="E124" s="24">
        <v>0</v>
      </c>
      <c r="F124" s="24">
        <v>0</v>
      </c>
      <c r="G124" s="24">
        <v>0</v>
      </c>
      <c r="H124" s="24">
        <v>1</v>
      </c>
      <c r="I124" s="20">
        <v>3.732</v>
      </c>
      <c r="J124" s="20">
        <v>14.671</v>
      </c>
      <c r="K124" s="21">
        <v>4</v>
      </c>
      <c r="L124" s="21">
        <v>0</v>
      </c>
      <c r="M124" s="21">
        <v>0</v>
      </c>
      <c r="N124" s="21">
        <v>0</v>
      </c>
      <c r="O124" s="21">
        <v>0</v>
      </c>
      <c r="P124" s="21">
        <v>6.357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4">
        <v>45</v>
      </c>
      <c r="B125" s="24" t="s">
        <v>213</v>
      </c>
      <c r="C125" s="24">
        <v>5335.199</v>
      </c>
      <c r="D125" s="24">
        <v>6135.921</v>
      </c>
      <c r="E125" s="24">
        <v>0</v>
      </c>
      <c r="F125" s="24">
        <v>0</v>
      </c>
      <c r="G125" s="24">
        <v>0</v>
      </c>
      <c r="H125" s="24">
        <v>1</v>
      </c>
      <c r="I125" s="20">
        <v>3.16</v>
      </c>
      <c r="J125" s="20">
        <v>15.797</v>
      </c>
      <c r="K125" s="21">
        <v>4</v>
      </c>
      <c r="L125" s="21">
        <v>0</v>
      </c>
      <c r="M125" s="21">
        <v>0</v>
      </c>
      <c r="N125" s="21">
        <v>0</v>
      </c>
      <c r="O125" s="21">
        <v>0</v>
      </c>
      <c r="P125" s="21">
        <v>-0.43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4">
        <v>66</v>
      </c>
      <c r="B126" s="24" t="s">
        <v>214</v>
      </c>
      <c r="C126" s="24">
        <v>3145.824</v>
      </c>
      <c r="D126" s="24">
        <v>3834.306</v>
      </c>
      <c r="E126" s="24">
        <v>0</v>
      </c>
      <c r="F126" s="24">
        <v>0</v>
      </c>
      <c r="G126" s="24">
        <v>0</v>
      </c>
      <c r="H126" s="24">
        <v>1</v>
      </c>
      <c r="I126" s="20">
        <v>5.991</v>
      </c>
      <c r="J126" s="20">
        <v>22.871</v>
      </c>
      <c r="K126" s="21">
        <v>3</v>
      </c>
      <c r="L126" s="21">
        <v>0</v>
      </c>
      <c r="M126" s="21">
        <v>0</v>
      </c>
      <c r="N126" s="21">
        <v>0</v>
      </c>
      <c r="O126" s="21">
        <v>0</v>
      </c>
      <c r="P126" s="21">
        <v>0.724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4">
        <v>68</v>
      </c>
      <c r="B127" s="24" t="s">
        <v>215</v>
      </c>
      <c r="C127" s="24">
        <v>3499.029</v>
      </c>
      <c r="D127" s="24">
        <v>4319.637</v>
      </c>
      <c r="E127" s="24">
        <v>0</v>
      </c>
      <c r="F127" s="24">
        <v>0</v>
      </c>
      <c r="G127" s="24">
        <v>0</v>
      </c>
      <c r="H127" s="24">
        <v>1</v>
      </c>
      <c r="I127" s="20">
        <v>5.936</v>
      </c>
      <c r="J127" s="20">
        <v>23.806</v>
      </c>
      <c r="K127" s="21">
        <v>4</v>
      </c>
      <c r="L127" s="21">
        <v>0</v>
      </c>
      <c r="M127" s="21">
        <v>0</v>
      </c>
      <c r="N127" s="21">
        <v>0</v>
      </c>
      <c r="O127" s="21">
        <v>0</v>
      </c>
      <c r="P127" s="21">
        <v>5.226</v>
      </c>
      <c r="Q127" s="21">
        <v>0</v>
      </c>
      <c r="R127" s="21">
        <v>1</v>
      </c>
      <c r="S127" s="22"/>
      <c r="T127" s="22"/>
      <c r="U127" s="22"/>
      <c r="V127" s="22"/>
      <c r="W127" s="22"/>
    </row>
    <row r="128" ht="16.5" spans="1:23">
      <c r="A128" s="24">
        <v>70</v>
      </c>
      <c r="B128" s="24" t="s">
        <v>216</v>
      </c>
      <c r="C128" s="24">
        <v>2539.064</v>
      </c>
      <c r="D128" s="24">
        <v>2942.595</v>
      </c>
      <c r="E128" s="24">
        <v>0</v>
      </c>
      <c r="F128" s="24">
        <v>0</v>
      </c>
      <c r="G128" s="24">
        <v>0</v>
      </c>
      <c r="H128" s="24">
        <v>1</v>
      </c>
      <c r="I128" s="20">
        <v>2.103</v>
      </c>
      <c r="J128" s="20">
        <v>15.528</v>
      </c>
      <c r="K128" s="21">
        <v>4</v>
      </c>
      <c r="L128" s="21">
        <v>0</v>
      </c>
      <c r="M128" s="21">
        <v>0</v>
      </c>
      <c r="N128" s="21">
        <v>0</v>
      </c>
      <c r="O128" s="21">
        <v>0</v>
      </c>
      <c r="P128" s="21">
        <v>1.98</v>
      </c>
      <c r="Q128" s="21">
        <v>0</v>
      </c>
      <c r="R128" s="21">
        <v>1</v>
      </c>
      <c r="S128" s="22"/>
      <c r="T128" s="22"/>
      <c r="U128" s="22"/>
      <c r="V128" s="22"/>
      <c r="W128" s="22"/>
    </row>
    <row r="129" ht="16.5" spans="1:23">
      <c r="A129" s="24">
        <v>71</v>
      </c>
      <c r="B129" s="24" t="s">
        <v>217</v>
      </c>
      <c r="C129" s="24">
        <v>4135.705</v>
      </c>
      <c r="D129" s="24">
        <v>5310.937</v>
      </c>
      <c r="E129" s="24">
        <v>0</v>
      </c>
      <c r="F129" s="24">
        <v>0</v>
      </c>
      <c r="G129" s="24">
        <v>0</v>
      </c>
      <c r="H129" s="24">
        <v>1</v>
      </c>
      <c r="I129" s="20">
        <v>7.63</v>
      </c>
      <c r="J129" s="20">
        <v>28.07</v>
      </c>
      <c r="K129" s="21">
        <v>4</v>
      </c>
      <c r="L129" s="21">
        <v>0</v>
      </c>
      <c r="M129" s="21">
        <v>0</v>
      </c>
      <c r="N129" s="21">
        <v>1</v>
      </c>
      <c r="O129" s="21">
        <v>0</v>
      </c>
      <c r="P129" s="21">
        <v>0.458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4">
        <v>78</v>
      </c>
      <c r="B130" s="24" t="s">
        <v>218</v>
      </c>
      <c r="C130" s="24">
        <v>3139.195</v>
      </c>
      <c r="D130" s="24">
        <v>3714.765</v>
      </c>
      <c r="E130" s="24">
        <v>0</v>
      </c>
      <c r="F130" s="24">
        <v>0</v>
      </c>
      <c r="G130" s="24">
        <v>0</v>
      </c>
      <c r="H130" s="24">
        <v>1</v>
      </c>
      <c r="I130" s="20">
        <v>4.338</v>
      </c>
      <c r="J130" s="20">
        <v>19.16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10.293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4">
        <v>90</v>
      </c>
      <c r="B131" s="24" t="s">
        <v>219</v>
      </c>
      <c r="C131" s="24">
        <v>1370.862</v>
      </c>
      <c r="D131" s="24">
        <v>1499.125</v>
      </c>
      <c r="E131" s="24">
        <v>0</v>
      </c>
      <c r="F131" s="24">
        <v>0</v>
      </c>
      <c r="G131" s="24">
        <v>0</v>
      </c>
      <c r="H131" s="24">
        <v>1</v>
      </c>
      <c r="I131" s="20">
        <v>2.024</v>
      </c>
      <c r="J131" s="20">
        <v>10.407</v>
      </c>
      <c r="K131" s="21">
        <v>2</v>
      </c>
      <c r="L131" s="21">
        <v>1</v>
      </c>
      <c r="M131" s="21">
        <v>0</v>
      </c>
      <c r="N131" s="21">
        <v>0</v>
      </c>
      <c r="O131" s="21">
        <v>0</v>
      </c>
      <c r="P131" s="21">
        <v>5.7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4">
        <v>91</v>
      </c>
      <c r="B132" s="24" t="s">
        <v>220</v>
      </c>
      <c r="C132" s="24">
        <v>13530.446</v>
      </c>
      <c r="D132" s="24">
        <v>15272.263</v>
      </c>
      <c r="E132" s="24">
        <v>0</v>
      </c>
      <c r="F132" s="24">
        <v>0</v>
      </c>
      <c r="G132" s="24">
        <v>0</v>
      </c>
      <c r="H132" s="24">
        <v>1</v>
      </c>
      <c r="I132" s="20">
        <v>4.946</v>
      </c>
      <c r="J132" s="20">
        <v>15.787</v>
      </c>
      <c r="K132" s="21">
        <v>2</v>
      </c>
      <c r="L132" s="21">
        <v>0</v>
      </c>
      <c r="M132" s="21">
        <v>0</v>
      </c>
      <c r="N132" s="21">
        <v>0</v>
      </c>
      <c r="O132" s="21">
        <v>0</v>
      </c>
      <c r="P132" s="21">
        <v>17.423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4">
        <v>92</v>
      </c>
      <c r="B133" s="24" t="s">
        <v>221</v>
      </c>
      <c r="C133" s="24">
        <v>4224.289</v>
      </c>
      <c r="D133" s="24">
        <v>5168.331</v>
      </c>
      <c r="E133" s="24">
        <v>0</v>
      </c>
      <c r="F133" s="24">
        <v>0</v>
      </c>
      <c r="G133" s="24">
        <v>0</v>
      </c>
      <c r="H133" s="24">
        <v>1</v>
      </c>
      <c r="I133" s="20">
        <v>6.566</v>
      </c>
      <c r="J133" s="20">
        <v>23.632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8.273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4">
        <v>94</v>
      </c>
      <c r="B134" s="24" t="s">
        <v>222</v>
      </c>
      <c r="C134" s="24">
        <v>3882.504</v>
      </c>
      <c r="D134" s="24">
        <v>4854.965</v>
      </c>
      <c r="E134" s="24">
        <v>0</v>
      </c>
      <c r="F134" s="24">
        <v>0</v>
      </c>
      <c r="G134" s="24">
        <v>0</v>
      </c>
      <c r="H134" s="24">
        <v>1</v>
      </c>
      <c r="I134" s="20">
        <v>5.839</v>
      </c>
      <c r="J134" s="20">
        <v>24.699</v>
      </c>
      <c r="K134" s="21">
        <v>4</v>
      </c>
      <c r="L134" s="21">
        <v>0</v>
      </c>
      <c r="M134" s="21">
        <v>0</v>
      </c>
      <c r="N134" s="21">
        <v>0</v>
      </c>
      <c r="O134" s="21">
        <v>0</v>
      </c>
      <c r="P134" s="21">
        <v>-4.514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4">
        <v>99</v>
      </c>
      <c r="B135" s="24" t="s">
        <v>223</v>
      </c>
      <c r="C135" s="24">
        <v>8638.979</v>
      </c>
      <c r="D135" s="24">
        <v>9589.676</v>
      </c>
      <c r="E135" s="24">
        <v>0</v>
      </c>
      <c r="F135" s="24">
        <v>0</v>
      </c>
      <c r="G135" s="24">
        <v>0</v>
      </c>
      <c r="H135" s="24">
        <v>1</v>
      </c>
      <c r="I135" s="20">
        <v>3.029</v>
      </c>
      <c r="J135" s="20">
        <v>12.642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1.032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4">
        <v>101</v>
      </c>
      <c r="B136" s="24" t="s">
        <v>224</v>
      </c>
      <c r="C136" s="24">
        <v>250.342</v>
      </c>
      <c r="D136" s="24">
        <v>251.632</v>
      </c>
      <c r="E136" s="24">
        <v>0</v>
      </c>
      <c r="F136" s="24">
        <v>0</v>
      </c>
      <c r="G136" s="24">
        <v>0</v>
      </c>
      <c r="H136" s="24">
        <v>1</v>
      </c>
      <c r="I136" s="20">
        <v>0.267</v>
      </c>
      <c r="J136" s="20">
        <v>0.778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1.18</v>
      </c>
      <c r="Q136" s="21">
        <v>1</v>
      </c>
      <c r="R136" s="21">
        <v>0</v>
      </c>
      <c r="S136" s="22"/>
      <c r="T136" s="22"/>
      <c r="U136" s="22"/>
      <c r="V136" s="22"/>
      <c r="W136" s="22"/>
    </row>
    <row r="137" ht="16.5" spans="1:23">
      <c r="A137" s="24">
        <v>102</v>
      </c>
      <c r="B137" s="24" t="s">
        <v>225</v>
      </c>
      <c r="C137" s="24">
        <v>6803.192</v>
      </c>
      <c r="D137" s="24">
        <v>8158.138</v>
      </c>
      <c r="E137" s="24">
        <v>0</v>
      </c>
      <c r="F137" s="24">
        <v>0</v>
      </c>
      <c r="G137" s="24">
        <v>0</v>
      </c>
      <c r="H137" s="24">
        <v>1</v>
      </c>
      <c r="I137" s="20">
        <v>4.768</v>
      </c>
      <c r="J137" s="20">
        <v>20.585</v>
      </c>
      <c r="K137" s="21">
        <v>4</v>
      </c>
      <c r="L137" s="21">
        <v>0</v>
      </c>
      <c r="M137" s="21">
        <v>0</v>
      </c>
      <c r="N137" s="21">
        <v>0</v>
      </c>
      <c r="O137" s="21">
        <v>0</v>
      </c>
      <c r="P137" s="21">
        <v>-0.589</v>
      </c>
      <c r="Q137" s="21">
        <v>0</v>
      </c>
      <c r="R137" s="21">
        <v>1</v>
      </c>
      <c r="S137" s="22"/>
      <c r="T137" s="22"/>
      <c r="U137" s="22"/>
      <c r="V137" s="22"/>
      <c r="W137" s="22"/>
    </row>
    <row r="138" ht="16.5" spans="1:23">
      <c r="A138" s="24">
        <v>104</v>
      </c>
      <c r="B138" s="24" t="s">
        <v>226</v>
      </c>
      <c r="C138" s="24">
        <v>1247.993</v>
      </c>
      <c r="D138" s="24">
        <v>1445.261</v>
      </c>
      <c r="E138" s="24">
        <v>0</v>
      </c>
      <c r="F138" s="24">
        <v>0</v>
      </c>
      <c r="G138" s="24">
        <v>0</v>
      </c>
      <c r="H138" s="24">
        <v>1</v>
      </c>
      <c r="I138" s="20">
        <v>0.504</v>
      </c>
      <c r="J138" s="20">
        <v>14.085</v>
      </c>
      <c r="K138" s="21">
        <v>4</v>
      </c>
      <c r="L138" s="21">
        <v>0</v>
      </c>
      <c r="M138" s="21">
        <v>0</v>
      </c>
      <c r="N138" s="21">
        <v>1</v>
      </c>
      <c r="O138" s="21">
        <v>0</v>
      </c>
      <c r="P138" s="21">
        <v>6.257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4">
        <v>105</v>
      </c>
      <c r="B139" s="24" t="s">
        <v>227</v>
      </c>
      <c r="C139" s="24">
        <v>4743.897</v>
      </c>
      <c r="D139" s="24">
        <v>5818.863</v>
      </c>
      <c r="E139" s="24">
        <v>0</v>
      </c>
      <c r="F139" s="24">
        <v>0</v>
      </c>
      <c r="G139" s="24">
        <v>0</v>
      </c>
      <c r="H139" s="24">
        <v>1</v>
      </c>
      <c r="I139" s="20">
        <v>7.27</v>
      </c>
      <c r="J139" s="20">
        <v>24.401</v>
      </c>
      <c r="K139" s="21">
        <v>4</v>
      </c>
      <c r="L139" s="21">
        <v>0</v>
      </c>
      <c r="M139" s="21">
        <v>0</v>
      </c>
      <c r="N139" s="21">
        <v>1</v>
      </c>
      <c r="O139" s="21">
        <v>0</v>
      </c>
      <c r="P139" s="21">
        <v>2.061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4">
        <v>106</v>
      </c>
      <c r="B140" s="24" t="s">
        <v>228</v>
      </c>
      <c r="C140" s="24">
        <v>5385.541</v>
      </c>
      <c r="D140" s="24">
        <v>6443.056</v>
      </c>
      <c r="E140" s="24">
        <v>0</v>
      </c>
      <c r="F140" s="24">
        <v>0</v>
      </c>
      <c r="G140" s="24">
        <v>0</v>
      </c>
      <c r="H140" s="24">
        <v>1</v>
      </c>
      <c r="I140" s="20">
        <v>5.799</v>
      </c>
      <c r="J140" s="20">
        <v>21.261</v>
      </c>
      <c r="K140" s="21">
        <v>4</v>
      </c>
      <c r="L140" s="21">
        <v>0</v>
      </c>
      <c r="M140" s="21">
        <v>0</v>
      </c>
      <c r="N140" s="21">
        <v>1</v>
      </c>
      <c r="O140" s="21">
        <v>0</v>
      </c>
      <c r="P140" s="21">
        <v>5.937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4">
        <v>112</v>
      </c>
      <c r="B141" s="24" t="s">
        <v>229</v>
      </c>
      <c r="C141" s="24">
        <v>5255.588</v>
      </c>
      <c r="D141" s="24">
        <v>6738.894</v>
      </c>
      <c r="E141" s="24">
        <v>0</v>
      </c>
      <c r="F141" s="24">
        <v>0</v>
      </c>
      <c r="G141" s="24">
        <v>0</v>
      </c>
      <c r="H141" s="24">
        <v>1</v>
      </c>
      <c r="I141" s="20">
        <v>8.934</v>
      </c>
      <c r="J141" s="20">
        <v>28.979</v>
      </c>
      <c r="K141" s="21">
        <v>4</v>
      </c>
      <c r="L141" s="21">
        <v>0</v>
      </c>
      <c r="M141" s="21">
        <v>0</v>
      </c>
      <c r="N141" s="21">
        <v>1</v>
      </c>
      <c r="O141" s="21">
        <v>0</v>
      </c>
      <c r="P141" s="21">
        <v>2.943</v>
      </c>
      <c r="Q141" s="21">
        <v>0</v>
      </c>
      <c r="R141" s="21">
        <v>1</v>
      </c>
      <c r="S141" s="22"/>
      <c r="T141" s="22"/>
      <c r="U141" s="22"/>
      <c r="V141" s="22"/>
      <c r="W141" s="22"/>
    </row>
    <row r="142" ht="16.5" spans="1:23">
      <c r="A142" s="24">
        <v>115</v>
      </c>
      <c r="B142" s="24" t="s">
        <v>230</v>
      </c>
      <c r="C142" s="24">
        <v>8122.287</v>
      </c>
      <c r="D142" s="24">
        <v>9172.99</v>
      </c>
      <c r="E142" s="24">
        <v>0</v>
      </c>
      <c r="F142" s="24">
        <v>0</v>
      </c>
      <c r="G142" s="24">
        <v>0</v>
      </c>
      <c r="H142" s="24">
        <v>1</v>
      </c>
      <c r="I142" s="20">
        <v>3.259</v>
      </c>
      <c r="J142" s="20">
        <v>14.34</v>
      </c>
      <c r="K142" s="21">
        <v>3</v>
      </c>
      <c r="L142" s="21">
        <v>0</v>
      </c>
      <c r="M142" s="21">
        <v>0</v>
      </c>
      <c r="N142" s="21">
        <v>0</v>
      </c>
      <c r="O142" s="21">
        <v>0</v>
      </c>
      <c r="P142" s="21">
        <v>3.138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4">
        <v>116</v>
      </c>
      <c r="B143" s="24" t="s">
        <v>231</v>
      </c>
      <c r="C143" s="24">
        <v>198.368</v>
      </c>
      <c r="D143" s="24">
        <v>199.005</v>
      </c>
      <c r="E143" s="24">
        <v>0</v>
      </c>
      <c r="F143" s="24">
        <v>0</v>
      </c>
      <c r="G143" s="24">
        <v>0</v>
      </c>
      <c r="H143" s="24">
        <v>1</v>
      </c>
      <c r="I143" s="20">
        <v>0.055</v>
      </c>
      <c r="J143" s="20">
        <v>0.375</v>
      </c>
      <c r="K143" s="21">
        <v>3</v>
      </c>
      <c r="L143" s="21">
        <v>0</v>
      </c>
      <c r="M143" s="21">
        <v>0</v>
      </c>
      <c r="N143" s="21">
        <v>0</v>
      </c>
      <c r="O143" s="21">
        <v>0</v>
      </c>
      <c r="P143" s="21">
        <v>7.463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4">
        <v>118</v>
      </c>
      <c r="B144" s="24" t="s">
        <v>232</v>
      </c>
      <c r="C144" s="24">
        <v>9640.467</v>
      </c>
      <c r="D144" s="24">
        <v>10728.817</v>
      </c>
      <c r="E144" s="24">
        <v>0</v>
      </c>
      <c r="F144" s="24">
        <v>0</v>
      </c>
      <c r="G144" s="24">
        <v>0</v>
      </c>
      <c r="H144" s="24">
        <v>1</v>
      </c>
      <c r="I144" s="20">
        <v>2.468</v>
      </c>
      <c r="J144" s="20">
        <v>12.362</v>
      </c>
      <c r="K144" s="21">
        <v>1</v>
      </c>
      <c r="L144" s="21">
        <v>0</v>
      </c>
      <c r="M144" s="21">
        <v>0</v>
      </c>
      <c r="N144" s="21">
        <v>0</v>
      </c>
      <c r="O144" s="21">
        <v>0</v>
      </c>
      <c r="P144" s="21">
        <v>13.463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4">
        <v>120</v>
      </c>
      <c r="B145" s="24" t="s">
        <v>233</v>
      </c>
      <c r="C145" s="24">
        <v>9105.686</v>
      </c>
      <c r="D145" s="24">
        <v>10244.983</v>
      </c>
      <c r="E145" s="24">
        <v>0</v>
      </c>
      <c r="F145" s="24">
        <v>0</v>
      </c>
      <c r="G145" s="24">
        <v>0</v>
      </c>
      <c r="H145" s="24">
        <v>1</v>
      </c>
      <c r="I145" s="20">
        <v>4.886</v>
      </c>
      <c r="J145" s="20">
        <v>15.463</v>
      </c>
      <c r="K145" s="21">
        <v>3</v>
      </c>
      <c r="L145" s="21">
        <v>0</v>
      </c>
      <c r="M145" s="21">
        <v>0</v>
      </c>
      <c r="N145" s="21">
        <v>0</v>
      </c>
      <c r="O145" s="21">
        <v>0</v>
      </c>
      <c r="P145" s="21">
        <v>4.836</v>
      </c>
      <c r="Q145" s="21">
        <v>-1</v>
      </c>
      <c r="R145" s="21">
        <v>0</v>
      </c>
      <c r="S145" s="22"/>
      <c r="T145" s="22"/>
      <c r="U145" s="22"/>
      <c r="V145" s="22"/>
      <c r="W145" s="22"/>
    </row>
    <row r="146" ht="16.5" spans="1:23">
      <c r="A146" s="24">
        <v>122</v>
      </c>
      <c r="B146" s="24" t="s">
        <v>234</v>
      </c>
      <c r="C146" s="24">
        <v>1554.415</v>
      </c>
      <c r="D146" s="24">
        <v>1715.155</v>
      </c>
      <c r="E146" s="24">
        <v>0</v>
      </c>
      <c r="F146" s="24">
        <v>0</v>
      </c>
      <c r="G146" s="24">
        <v>0</v>
      </c>
      <c r="H146" s="24">
        <v>1</v>
      </c>
      <c r="I146" s="20">
        <v>1.516</v>
      </c>
      <c r="J146" s="20">
        <v>10.746</v>
      </c>
      <c r="K146" s="21">
        <v>3</v>
      </c>
      <c r="L146" s="21">
        <v>0</v>
      </c>
      <c r="M146" s="21">
        <v>0</v>
      </c>
      <c r="N146" s="21">
        <v>1</v>
      </c>
      <c r="O146" s="21">
        <v>0</v>
      </c>
      <c r="P146" s="21">
        <v>8.888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4">
        <v>128</v>
      </c>
      <c r="B147" s="24" t="s">
        <v>235</v>
      </c>
      <c r="C147" s="24">
        <v>8660.479</v>
      </c>
      <c r="D147" s="24">
        <v>9602.222</v>
      </c>
      <c r="E147" s="24">
        <v>0</v>
      </c>
      <c r="F147" s="24">
        <v>0</v>
      </c>
      <c r="G147" s="24">
        <v>0</v>
      </c>
      <c r="H147" s="24">
        <v>1</v>
      </c>
      <c r="I147" s="20">
        <v>2.753</v>
      </c>
      <c r="J147" s="20">
        <v>12.291</v>
      </c>
      <c r="K147" s="21">
        <v>4</v>
      </c>
      <c r="L147" s="21">
        <v>0</v>
      </c>
      <c r="M147" s="21">
        <v>0</v>
      </c>
      <c r="N147" s="21">
        <v>0</v>
      </c>
      <c r="O147" s="21">
        <v>0</v>
      </c>
      <c r="P147" s="21">
        <v>9.958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4">
        <v>133</v>
      </c>
      <c r="B148" s="24" t="s">
        <v>236</v>
      </c>
      <c r="C148" s="24">
        <v>6083.92</v>
      </c>
      <c r="D148" s="24">
        <v>7229.82</v>
      </c>
      <c r="E148" s="24">
        <v>0</v>
      </c>
      <c r="F148" s="24">
        <v>0</v>
      </c>
      <c r="G148" s="24">
        <v>0</v>
      </c>
      <c r="H148" s="24">
        <v>1</v>
      </c>
      <c r="I148" s="20">
        <v>4.659</v>
      </c>
      <c r="J148" s="20">
        <v>19.77</v>
      </c>
      <c r="K148" s="21">
        <v>3</v>
      </c>
      <c r="L148" s="21">
        <v>0</v>
      </c>
      <c r="M148" s="21">
        <v>0</v>
      </c>
      <c r="N148" s="21">
        <v>0</v>
      </c>
      <c r="O148" s="21">
        <v>0</v>
      </c>
      <c r="P148" s="21">
        <v>3.664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4">
        <v>138</v>
      </c>
      <c r="B149" s="24" t="s">
        <v>237</v>
      </c>
      <c r="C149" s="24">
        <v>7935.571</v>
      </c>
      <c r="D149" s="24">
        <v>8508.238</v>
      </c>
      <c r="E149" s="24">
        <v>0</v>
      </c>
      <c r="F149" s="24">
        <v>0</v>
      </c>
      <c r="G149" s="24">
        <v>0</v>
      </c>
      <c r="H149" s="24">
        <v>1</v>
      </c>
      <c r="I149" s="20">
        <v>1.298</v>
      </c>
      <c r="J149" s="20">
        <v>7.941</v>
      </c>
      <c r="K149" s="21">
        <v>3</v>
      </c>
      <c r="L149" s="21">
        <v>0</v>
      </c>
      <c r="M149" s="21">
        <v>0</v>
      </c>
      <c r="N149" s="21">
        <v>0</v>
      </c>
      <c r="O149" s="21">
        <v>0</v>
      </c>
      <c r="P149" s="21">
        <v>3.537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4">
        <v>139</v>
      </c>
      <c r="B150" s="24" t="s">
        <v>238</v>
      </c>
      <c r="C150" s="24">
        <v>412.492</v>
      </c>
      <c r="D150" s="24">
        <v>444.051</v>
      </c>
      <c r="E150" s="24">
        <v>0</v>
      </c>
      <c r="F150" s="24">
        <v>0</v>
      </c>
      <c r="G150" s="24">
        <v>0</v>
      </c>
      <c r="H150" s="24">
        <v>1</v>
      </c>
      <c r="I150" s="20">
        <v>2.742</v>
      </c>
      <c r="J150" s="20">
        <v>9.654</v>
      </c>
      <c r="K150" s="21">
        <v>3</v>
      </c>
      <c r="L150" s="21">
        <v>0</v>
      </c>
      <c r="M150" s="21">
        <v>0</v>
      </c>
      <c r="N150" s="21">
        <v>0</v>
      </c>
      <c r="O150" s="21">
        <v>0</v>
      </c>
      <c r="P150" s="21">
        <v>5.286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4">
        <v>142</v>
      </c>
      <c r="B151" s="24" t="s">
        <v>239</v>
      </c>
      <c r="C151" s="24">
        <v>9333.274</v>
      </c>
      <c r="D151" s="24">
        <v>10398.057</v>
      </c>
      <c r="E151" s="24">
        <v>0</v>
      </c>
      <c r="F151" s="24">
        <v>0</v>
      </c>
      <c r="G151" s="24">
        <v>0</v>
      </c>
      <c r="H151" s="24">
        <v>1</v>
      </c>
      <c r="I151" s="20">
        <v>3.618</v>
      </c>
      <c r="J151" s="20">
        <v>13.488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2.595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4">
        <v>145</v>
      </c>
      <c r="B152" s="24" t="s">
        <v>240</v>
      </c>
      <c r="C152" s="24">
        <v>7006.443</v>
      </c>
      <c r="D152" s="24">
        <v>8863.875</v>
      </c>
      <c r="E152" s="24">
        <v>0</v>
      </c>
      <c r="F152" s="24">
        <v>0</v>
      </c>
      <c r="G152" s="24">
        <v>0</v>
      </c>
      <c r="H152" s="24">
        <v>1</v>
      </c>
      <c r="I152" s="20">
        <v>5.691</v>
      </c>
      <c r="J152" s="20">
        <v>25.454</v>
      </c>
      <c r="K152" s="21">
        <v>3</v>
      </c>
      <c r="L152" s="21">
        <v>0</v>
      </c>
      <c r="M152" s="21">
        <v>0</v>
      </c>
      <c r="N152" s="21">
        <v>0</v>
      </c>
      <c r="O152" s="21">
        <v>0</v>
      </c>
      <c r="P152" s="21">
        <v>7.033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4">
        <v>146</v>
      </c>
      <c r="B153" s="24" t="s">
        <v>241</v>
      </c>
      <c r="C153" s="24">
        <v>7229.304</v>
      </c>
      <c r="D153" s="24">
        <v>8487.999</v>
      </c>
      <c r="E153" s="24">
        <v>0</v>
      </c>
      <c r="F153" s="24">
        <v>0</v>
      </c>
      <c r="G153" s="24">
        <v>0</v>
      </c>
      <c r="H153" s="24">
        <v>1</v>
      </c>
      <c r="I153" s="20">
        <v>3.385</v>
      </c>
      <c r="J153" s="20">
        <v>17.712</v>
      </c>
      <c r="K153" s="21">
        <v>4</v>
      </c>
      <c r="L153" s="21">
        <v>0</v>
      </c>
      <c r="M153" s="21">
        <v>0</v>
      </c>
      <c r="N153" s="21">
        <v>0</v>
      </c>
      <c r="O153" s="21">
        <v>0</v>
      </c>
      <c r="P153" s="21">
        <v>2.721</v>
      </c>
      <c r="Q153" s="21">
        <v>0</v>
      </c>
      <c r="R153" s="21">
        <v>1</v>
      </c>
      <c r="S153" s="22"/>
      <c r="T153" s="22"/>
      <c r="U153" s="22"/>
      <c r="V153" s="22"/>
      <c r="W153" s="22"/>
    </row>
    <row r="154" ht="16.5" spans="1:23">
      <c r="A154" s="24">
        <v>153</v>
      </c>
      <c r="B154" s="24" t="s">
        <v>242</v>
      </c>
      <c r="C154" s="24">
        <v>3025.929</v>
      </c>
      <c r="D154" s="24">
        <v>3320.446</v>
      </c>
      <c r="E154" s="24">
        <v>0</v>
      </c>
      <c r="F154" s="24">
        <v>0</v>
      </c>
      <c r="G154" s="24">
        <v>0</v>
      </c>
      <c r="H154" s="24">
        <v>1</v>
      </c>
      <c r="I154" s="20">
        <v>1.756</v>
      </c>
      <c r="J154" s="20">
        <v>10.47</v>
      </c>
      <c r="K154" s="21">
        <v>3</v>
      </c>
      <c r="L154" s="21">
        <v>0</v>
      </c>
      <c r="M154" s="21">
        <v>0</v>
      </c>
      <c r="N154" s="21">
        <v>0</v>
      </c>
      <c r="O154" s="21">
        <v>0</v>
      </c>
      <c r="P154" s="21">
        <v>2.992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4">
        <v>159</v>
      </c>
      <c r="B155" s="24" t="s">
        <v>243</v>
      </c>
      <c r="C155" s="24">
        <v>3479.642</v>
      </c>
      <c r="D155" s="24">
        <v>3806.628</v>
      </c>
      <c r="E155" s="24">
        <v>0</v>
      </c>
      <c r="F155" s="24">
        <v>0</v>
      </c>
      <c r="G155" s="24">
        <v>0</v>
      </c>
      <c r="H155" s="24">
        <v>1</v>
      </c>
      <c r="I155" s="20">
        <v>1.758</v>
      </c>
      <c r="J155" s="20">
        <v>10.197</v>
      </c>
      <c r="K155" s="21">
        <v>3</v>
      </c>
      <c r="L155" s="21">
        <v>0</v>
      </c>
      <c r="M155" s="21">
        <v>0</v>
      </c>
      <c r="N155" s="21">
        <v>0</v>
      </c>
      <c r="O155" s="21">
        <v>0</v>
      </c>
      <c r="P155" s="21">
        <v>3.061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4">
        <v>160</v>
      </c>
      <c r="B156" s="24" t="s">
        <v>244</v>
      </c>
      <c r="C156" s="24">
        <v>1970.895</v>
      </c>
      <c r="D156" s="24">
        <v>2247.485</v>
      </c>
      <c r="E156" s="24">
        <v>0</v>
      </c>
      <c r="F156" s="24">
        <v>0</v>
      </c>
      <c r="G156" s="24">
        <v>0</v>
      </c>
      <c r="H156" s="24">
        <v>1</v>
      </c>
      <c r="I156" s="20">
        <v>4.722</v>
      </c>
      <c r="J156" s="20">
        <v>16.448</v>
      </c>
      <c r="K156" s="21">
        <v>3</v>
      </c>
      <c r="L156" s="21">
        <v>0</v>
      </c>
      <c r="M156" s="21">
        <v>0</v>
      </c>
      <c r="N156" s="21">
        <v>0</v>
      </c>
      <c r="O156" s="21">
        <v>0</v>
      </c>
      <c r="P156" s="21">
        <v>4.268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4">
        <v>693</v>
      </c>
      <c r="B157" s="24" t="s">
        <v>245</v>
      </c>
      <c r="C157" s="24">
        <v>1250.288</v>
      </c>
      <c r="D157" s="24">
        <v>1549.782</v>
      </c>
      <c r="E157" s="24">
        <v>0</v>
      </c>
      <c r="F157" s="24">
        <v>0</v>
      </c>
      <c r="G157" s="24">
        <v>0</v>
      </c>
      <c r="H157" s="24">
        <v>1</v>
      </c>
      <c r="I157" s="20">
        <v>5.779</v>
      </c>
      <c r="J157" s="20">
        <v>23.987</v>
      </c>
      <c r="K157" s="21">
        <v>3</v>
      </c>
      <c r="L157" s="21">
        <v>0</v>
      </c>
      <c r="M157" s="21">
        <v>0</v>
      </c>
      <c r="N157" s="21">
        <v>0</v>
      </c>
      <c r="O157" s="21">
        <v>0</v>
      </c>
      <c r="P157" s="21">
        <v>0.988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4">
        <v>699</v>
      </c>
      <c r="B158" s="24" t="s">
        <v>246</v>
      </c>
      <c r="C158" s="24">
        <v>1149.926</v>
      </c>
      <c r="D158" s="24">
        <v>1439.477</v>
      </c>
      <c r="E158" s="24">
        <v>0</v>
      </c>
      <c r="F158" s="24">
        <v>0</v>
      </c>
      <c r="G158" s="24">
        <v>0</v>
      </c>
      <c r="H158" s="24">
        <v>1</v>
      </c>
      <c r="I158" s="20">
        <v>6.366</v>
      </c>
      <c r="J158" s="20">
        <v>25.2</v>
      </c>
      <c r="K158" s="21">
        <v>4</v>
      </c>
      <c r="L158" s="21">
        <v>1</v>
      </c>
      <c r="M158" s="21">
        <v>0</v>
      </c>
      <c r="N158" s="21">
        <v>1</v>
      </c>
      <c r="O158" s="21">
        <v>0</v>
      </c>
      <c r="P158" s="21">
        <v>1.524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4">
        <v>802</v>
      </c>
      <c r="B159" s="24" t="s">
        <v>247</v>
      </c>
      <c r="C159" s="24">
        <v>7012.85</v>
      </c>
      <c r="D159" s="24">
        <v>8088.535</v>
      </c>
      <c r="E159" s="24">
        <v>0</v>
      </c>
      <c r="F159" s="24">
        <v>0</v>
      </c>
      <c r="G159" s="24">
        <v>0</v>
      </c>
      <c r="H159" s="24">
        <v>1</v>
      </c>
      <c r="I159" s="20">
        <v>3.47</v>
      </c>
      <c r="J159" s="20">
        <v>16.307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1.344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4">
        <v>805</v>
      </c>
      <c r="B160" s="24" t="s">
        <v>248</v>
      </c>
      <c r="C160" s="24">
        <v>6051.199</v>
      </c>
      <c r="D160" s="24">
        <v>7716.505</v>
      </c>
      <c r="E160" s="24">
        <v>0</v>
      </c>
      <c r="F160" s="24">
        <v>0</v>
      </c>
      <c r="G160" s="24">
        <v>0</v>
      </c>
      <c r="H160" s="24">
        <v>1</v>
      </c>
      <c r="I160" s="20">
        <v>6.376</v>
      </c>
      <c r="J160" s="20">
        <v>26.581</v>
      </c>
      <c r="K160" s="21">
        <v>4</v>
      </c>
      <c r="L160" s="21">
        <v>0</v>
      </c>
      <c r="M160" s="21">
        <v>0</v>
      </c>
      <c r="N160" s="21">
        <v>0</v>
      </c>
      <c r="O160" s="21">
        <v>0</v>
      </c>
      <c r="P160" s="21">
        <v>2.087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4">
        <v>811</v>
      </c>
      <c r="B161" s="24" t="s">
        <v>249</v>
      </c>
      <c r="C161" s="24">
        <v>9128.542</v>
      </c>
      <c r="D161" s="24">
        <v>12390.017</v>
      </c>
      <c r="E161" s="24">
        <v>0</v>
      </c>
      <c r="F161" s="24">
        <v>0</v>
      </c>
      <c r="G161" s="24">
        <v>0</v>
      </c>
      <c r="H161" s="24">
        <v>1</v>
      </c>
      <c r="I161" s="20">
        <v>4.482</v>
      </c>
      <c r="J161" s="20">
        <v>29.626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3.955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4">
        <v>813</v>
      </c>
      <c r="B162" s="24" t="s">
        <v>250</v>
      </c>
      <c r="C162" s="24">
        <v>3173.606</v>
      </c>
      <c r="D162" s="24">
        <v>3941.931</v>
      </c>
      <c r="E162" s="24">
        <v>0</v>
      </c>
      <c r="F162" s="24">
        <v>0</v>
      </c>
      <c r="G162" s="24">
        <v>0</v>
      </c>
      <c r="H162" s="24">
        <v>1</v>
      </c>
      <c r="I162" s="20">
        <v>6.072</v>
      </c>
      <c r="J162" s="20">
        <v>24.379</v>
      </c>
      <c r="K162" s="21">
        <v>3</v>
      </c>
      <c r="L162" s="21">
        <v>0</v>
      </c>
      <c r="M162" s="21">
        <v>0</v>
      </c>
      <c r="N162" s="21">
        <v>0</v>
      </c>
      <c r="O162" s="21">
        <v>0</v>
      </c>
      <c r="P162" s="21">
        <v>2.948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4">
        <v>819</v>
      </c>
      <c r="B163" s="24" t="s">
        <v>251</v>
      </c>
      <c r="C163" s="24">
        <v>7502.856</v>
      </c>
      <c r="D163" s="24">
        <v>10192.526</v>
      </c>
      <c r="E163" s="24">
        <v>0</v>
      </c>
      <c r="F163" s="24">
        <v>0</v>
      </c>
      <c r="G163" s="24">
        <v>0</v>
      </c>
      <c r="H163" s="24">
        <v>1</v>
      </c>
      <c r="I163" s="20">
        <v>4.519</v>
      </c>
      <c r="J163" s="20">
        <v>29.715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3.465</v>
      </c>
      <c r="Q163" s="21">
        <v>0</v>
      </c>
      <c r="R163" s="21">
        <v>1</v>
      </c>
      <c r="S163" s="22"/>
      <c r="T163" s="22"/>
      <c r="U163" s="22"/>
      <c r="V163" s="22"/>
      <c r="W163" s="22"/>
    </row>
    <row r="164" ht="16.5" spans="1:23">
      <c r="A164" s="24">
        <v>823</v>
      </c>
      <c r="B164" s="24" t="s">
        <v>252</v>
      </c>
      <c r="C164" s="24">
        <v>8700.023</v>
      </c>
      <c r="D164" s="24">
        <v>11883.758</v>
      </c>
      <c r="E164" s="24">
        <v>0</v>
      </c>
      <c r="F164" s="24">
        <v>0</v>
      </c>
      <c r="G164" s="24">
        <v>0</v>
      </c>
      <c r="H164" s="24">
        <v>1</v>
      </c>
      <c r="I164" s="20">
        <v>4.849</v>
      </c>
      <c r="J164" s="20">
        <v>30.341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7.226</v>
      </c>
      <c r="Q164" s="21">
        <v>0</v>
      </c>
      <c r="R164" s="21">
        <v>1</v>
      </c>
      <c r="S164" s="22"/>
      <c r="T164" s="22"/>
      <c r="U164" s="22"/>
      <c r="V164" s="22"/>
      <c r="W164" s="22"/>
    </row>
    <row r="165" ht="16.5" spans="1:23">
      <c r="A165" s="24">
        <v>832</v>
      </c>
      <c r="B165" s="24" t="s">
        <v>253</v>
      </c>
      <c r="C165" s="24">
        <v>471.989</v>
      </c>
      <c r="D165" s="24">
        <v>510.256</v>
      </c>
      <c r="E165" s="24">
        <v>0</v>
      </c>
      <c r="F165" s="24">
        <v>0</v>
      </c>
      <c r="G165" s="24">
        <v>0</v>
      </c>
      <c r="H165" s="24">
        <v>1</v>
      </c>
      <c r="I165" s="20">
        <v>3.235</v>
      </c>
      <c r="J165" s="20">
        <v>10.492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-1.745</v>
      </c>
      <c r="Q165" s="21">
        <v>0</v>
      </c>
      <c r="R165" s="21">
        <v>1</v>
      </c>
      <c r="S165" s="22"/>
      <c r="T165" s="22"/>
      <c r="U165" s="22"/>
      <c r="V165" s="22"/>
      <c r="W165" s="22"/>
    </row>
    <row r="166" ht="16.5" spans="1:23">
      <c r="A166" s="24">
        <v>847</v>
      </c>
      <c r="B166" s="24" t="s">
        <v>254</v>
      </c>
      <c r="C166" s="24">
        <v>3305.658</v>
      </c>
      <c r="D166" s="24">
        <v>3669.792</v>
      </c>
      <c r="E166" s="24">
        <v>0</v>
      </c>
      <c r="F166" s="24">
        <v>0</v>
      </c>
      <c r="G166" s="24">
        <v>0</v>
      </c>
      <c r="H166" s="24">
        <v>1</v>
      </c>
      <c r="I166" s="20">
        <v>2.21</v>
      </c>
      <c r="J166" s="20">
        <v>11.913</v>
      </c>
      <c r="K166" s="21">
        <v>2</v>
      </c>
      <c r="L166" s="21">
        <v>0</v>
      </c>
      <c r="M166" s="21">
        <v>0</v>
      </c>
      <c r="N166" s="21">
        <v>0</v>
      </c>
      <c r="O166" s="21">
        <v>0</v>
      </c>
      <c r="P166" s="21">
        <v>12.942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4">
        <v>851</v>
      </c>
      <c r="B167" s="24" t="s">
        <v>255</v>
      </c>
      <c r="C167" s="24">
        <v>18788.781</v>
      </c>
      <c r="D167" s="24">
        <v>21614.252</v>
      </c>
      <c r="E167" s="24">
        <v>0</v>
      </c>
      <c r="F167" s="24">
        <v>0</v>
      </c>
      <c r="G167" s="24">
        <v>0</v>
      </c>
      <c r="H167" s="24">
        <v>1</v>
      </c>
      <c r="I167" s="20">
        <v>4.171</v>
      </c>
      <c r="J167" s="20">
        <v>16.698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-4.702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4">
        <v>852</v>
      </c>
      <c r="B168" s="24" t="s">
        <v>256</v>
      </c>
      <c r="C168" s="24">
        <v>7052.392</v>
      </c>
      <c r="D168" s="24">
        <v>7999.36</v>
      </c>
      <c r="E168" s="24">
        <v>0</v>
      </c>
      <c r="F168" s="24">
        <v>0</v>
      </c>
      <c r="G168" s="24">
        <v>0</v>
      </c>
      <c r="H168" s="24">
        <v>1</v>
      </c>
      <c r="I168" s="20">
        <v>2.847</v>
      </c>
      <c r="J168" s="20">
        <v>14.348</v>
      </c>
      <c r="K168" s="21">
        <v>1</v>
      </c>
      <c r="L168" s="21">
        <v>1</v>
      </c>
      <c r="M168" s="21">
        <v>0</v>
      </c>
      <c r="N168" s="21">
        <v>0</v>
      </c>
      <c r="O168" s="21">
        <v>0</v>
      </c>
      <c r="P168" s="21">
        <v>13.843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4">
        <v>854</v>
      </c>
      <c r="B169" s="24" t="s">
        <v>257</v>
      </c>
      <c r="C169" s="24">
        <v>5051.736</v>
      </c>
      <c r="D169" s="24">
        <v>6335.23</v>
      </c>
      <c r="E169" s="24">
        <v>0</v>
      </c>
      <c r="F169" s="24">
        <v>0</v>
      </c>
      <c r="G169" s="24">
        <v>0</v>
      </c>
      <c r="H169" s="24">
        <v>1</v>
      </c>
      <c r="I169" s="20">
        <v>7.528</v>
      </c>
      <c r="J169" s="20">
        <v>26.262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1.09</v>
      </c>
      <c r="Q169" s="21">
        <v>0</v>
      </c>
      <c r="R169" s="21">
        <v>1</v>
      </c>
      <c r="S169" s="22"/>
      <c r="T169" s="22"/>
      <c r="U169" s="22"/>
      <c r="V169" s="22"/>
      <c r="W169" s="22"/>
    </row>
    <row r="170" ht="16.5" spans="1:23">
      <c r="A170" s="24">
        <v>856</v>
      </c>
      <c r="B170" s="24" t="s">
        <v>258</v>
      </c>
      <c r="C170" s="24">
        <v>6642.611</v>
      </c>
      <c r="D170" s="24">
        <v>7966.889</v>
      </c>
      <c r="E170" s="24">
        <v>0</v>
      </c>
      <c r="F170" s="24">
        <v>0</v>
      </c>
      <c r="G170" s="24">
        <v>0</v>
      </c>
      <c r="H170" s="24">
        <v>1</v>
      </c>
      <c r="I170" s="20">
        <v>6.136</v>
      </c>
      <c r="J170" s="20">
        <v>21.739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22.33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4">
        <v>859</v>
      </c>
      <c r="B171" s="24" t="s">
        <v>259</v>
      </c>
      <c r="C171" s="24">
        <v>1696.784</v>
      </c>
      <c r="D171" s="24">
        <v>1907.45</v>
      </c>
      <c r="E171" s="24">
        <v>0</v>
      </c>
      <c r="F171" s="24">
        <v>0</v>
      </c>
      <c r="G171" s="24">
        <v>0</v>
      </c>
      <c r="H171" s="24">
        <v>1</v>
      </c>
      <c r="I171" s="20">
        <v>4.3</v>
      </c>
      <c r="J171" s="20">
        <v>14.869</v>
      </c>
      <c r="K171" s="21">
        <v>4</v>
      </c>
      <c r="L171" s="21">
        <v>1</v>
      </c>
      <c r="M171" s="21">
        <v>0</v>
      </c>
      <c r="N171" s="21">
        <v>0</v>
      </c>
      <c r="O171" s="21">
        <v>0</v>
      </c>
      <c r="P171" s="21">
        <v>9.049</v>
      </c>
      <c r="Q171" s="21">
        <v>0</v>
      </c>
      <c r="R171" s="21">
        <v>1</v>
      </c>
      <c r="S171" s="22"/>
      <c r="T171" s="22"/>
      <c r="U171" s="22"/>
      <c r="V171" s="22"/>
      <c r="W171" s="22"/>
    </row>
    <row r="172" ht="16.5" spans="1:23">
      <c r="A172" s="24">
        <v>861</v>
      </c>
      <c r="B172" s="24" t="s">
        <v>260</v>
      </c>
      <c r="C172" s="24">
        <v>2445.967</v>
      </c>
      <c r="D172" s="24">
        <v>2678.799</v>
      </c>
      <c r="E172" s="24">
        <v>0</v>
      </c>
      <c r="F172" s="24">
        <v>0</v>
      </c>
      <c r="G172" s="24">
        <v>0</v>
      </c>
      <c r="H172" s="24">
        <v>1</v>
      </c>
      <c r="I172" s="20">
        <v>1.141</v>
      </c>
      <c r="J172" s="20">
        <v>9.734</v>
      </c>
      <c r="K172" s="21">
        <v>1</v>
      </c>
      <c r="L172" s="21">
        <v>1</v>
      </c>
      <c r="M172" s="21">
        <v>0</v>
      </c>
      <c r="N172" s="21">
        <v>0</v>
      </c>
      <c r="O172" s="21">
        <v>0</v>
      </c>
      <c r="P172" s="21">
        <v>16.858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4">
        <v>869</v>
      </c>
      <c r="B173" s="24" t="s">
        <v>261</v>
      </c>
      <c r="C173" s="24">
        <v>4031.167</v>
      </c>
      <c r="D173" s="24">
        <v>4527.656</v>
      </c>
      <c r="E173" s="24">
        <v>0</v>
      </c>
      <c r="F173" s="24">
        <v>0</v>
      </c>
      <c r="G173" s="24">
        <v>0</v>
      </c>
      <c r="H173" s="24">
        <v>1</v>
      </c>
      <c r="I173" s="20">
        <v>2.023</v>
      </c>
      <c r="J173" s="20">
        <v>12.767</v>
      </c>
      <c r="K173" s="21">
        <v>4</v>
      </c>
      <c r="L173" s="21">
        <v>0</v>
      </c>
      <c r="M173" s="21">
        <v>0</v>
      </c>
      <c r="N173" s="21">
        <v>0</v>
      </c>
      <c r="O173" s="21">
        <v>0</v>
      </c>
      <c r="P173" s="21">
        <v>-6.161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4">
        <v>902</v>
      </c>
      <c r="B174" s="24" t="s">
        <v>262</v>
      </c>
      <c r="C174" s="24">
        <v>5891.377</v>
      </c>
      <c r="D174" s="24">
        <v>6524.755</v>
      </c>
      <c r="E174" s="24">
        <v>0</v>
      </c>
      <c r="F174" s="24">
        <v>0</v>
      </c>
      <c r="G174" s="24">
        <v>0</v>
      </c>
      <c r="H174" s="24">
        <v>1</v>
      </c>
      <c r="I174" s="20">
        <v>2.229</v>
      </c>
      <c r="J174" s="20">
        <v>11.72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-0.629</v>
      </c>
      <c r="Q174" s="21">
        <v>0</v>
      </c>
      <c r="R174" s="21">
        <v>1</v>
      </c>
      <c r="S174" s="22"/>
      <c r="T174" s="22"/>
      <c r="U174" s="22"/>
      <c r="V174" s="22"/>
      <c r="W174" s="22"/>
    </row>
    <row r="175" ht="16.5" spans="1:23">
      <c r="A175" s="24">
        <v>905</v>
      </c>
      <c r="B175" s="24" t="s">
        <v>263</v>
      </c>
      <c r="C175" s="24">
        <v>6778.106</v>
      </c>
      <c r="D175" s="24">
        <v>7952.457</v>
      </c>
      <c r="E175" s="24">
        <v>0</v>
      </c>
      <c r="F175" s="24">
        <v>0</v>
      </c>
      <c r="G175" s="24">
        <v>0</v>
      </c>
      <c r="H175" s="24">
        <v>1</v>
      </c>
      <c r="I175" s="20">
        <v>4.317</v>
      </c>
      <c r="J175" s="20">
        <v>18.447</v>
      </c>
      <c r="K175" s="21">
        <v>4</v>
      </c>
      <c r="L175" s="21">
        <v>0</v>
      </c>
      <c r="M175" s="21">
        <v>-1</v>
      </c>
      <c r="N175" s="21">
        <v>1</v>
      </c>
      <c r="O175" s="21">
        <v>0</v>
      </c>
      <c r="P175" s="21">
        <v>6.858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4">
        <v>907</v>
      </c>
      <c r="B176" s="24" t="s">
        <v>264</v>
      </c>
      <c r="C176" s="24">
        <v>5942.528</v>
      </c>
      <c r="D176" s="24">
        <v>6851.82</v>
      </c>
      <c r="E176" s="24">
        <v>0</v>
      </c>
      <c r="F176" s="24">
        <v>0</v>
      </c>
      <c r="G176" s="24">
        <v>0</v>
      </c>
      <c r="H176" s="24">
        <v>1</v>
      </c>
      <c r="I176" s="20">
        <v>3.064</v>
      </c>
      <c r="J176" s="20">
        <v>15.928</v>
      </c>
      <c r="K176" s="21">
        <v>4</v>
      </c>
      <c r="L176" s="21">
        <v>0</v>
      </c>
      <c r="M176" s="21">
        <v>-1</v>
      </c>
      <c r="N176" s="21">
        <v>1</v>
      </c>
      <c r="O176" s="21">
        <v>0</v>
      </c>
      <c r="P176" s="21">
        <v>10.184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4">
        <v>908</v>
      </c>
      <c r="B177" s="24" t="s">
        <v>265</v>
      </c>
      <c r="C177" s="24">
        <v>2183.554</v>
      </c>
      <c r="D177" s="24">
        <v>2481.553</v>
      </c>
      <c r="E177" s="24">
        <v>0</v>
      </c>
      <c r="F177" s="24">
        <v>0</v>
      </c>
      <c r="G177" s="24">
        <v>0</v>
      </c>
      <c r="H177" s="24">
        <v>1</v>
      </c>
      <c r="I177" s="20">
        <v>1.727</v>
      </c>
      <c r="J177" s="20">
        <v>13.529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4.124</v>
      </c>
      <c r="Q177" s="21">
        <v>0</v>
      </c>
      <c r="R177" s="21">
        <v>1</v>
      </c>
      <c r="S177" s="22"/>
      <c r="T177" s="22"/>
      <c r="U177" s="22"/>
      <c r="V177" s="22"/>
      <c r="W177" s="22"/>
    </row>
    <row r="178" ht="16.5" spans="1:23">
      <c r="A178" s="24">
        <v>909</v>
      </c>
      <c r="B178" s="24" t="s">
        <v>266</v>
      </c>
      <c r="C178" s="24">
        <v>3340.831</v>
      </c>
      <c r="D178" s="24">
        <v>4332.605</v>
      </c>
      <c r="E178" s="24">
        <v>0</v>
      </c>
      <c r="F178" s="24">
        <v>0</v>
      </c>
      <c r="G178" s="24">
        <v>0</v>
      </c>
      <c r="H178" s="24">
        <v>1</v>
      </c>
      <c r="I178" s="20">
        <v>5.02</v>
      </c>
      <c r="J178" s="20">
        <v>26.762</v>
      </c>
      <c r="K178" s="21">
        <v>4</v>
      </c>
      <c r="L178" s="21">
        <v>0</v>
      </c>
      <c r="M178" s="21">
        <v>-1</v>
      </c>
      <c r="N178" s="21">
        <v>1</v>
      </c>
      <c r="O178" s="21">
        <v>0</v>
      </c>
      <c r="P178" s="21">
        <v>1.064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4">
        <v>923</v>
      </c>
      <c r="B179" s="24" t="s">
        <v>267</v>
      </c>
      <c r="C179" s="24">
        <v>253.078</v>
      </c>
      <c r="D179" s="24">
        <v>254.115</v>
      </c>
      <c r="E179" s="24">
        <v>0</v>
      </c>
      <c r="F179" s="24">
        <v>0</v>
      </c>
      <c r="G179" s="24">
        <v>0</v>
      </c>
      <c r="H179" s="24">
        <v>1</v>
      </c>
      <c r="I179" s="20">
        <v>0.24</v>
      </c>
      <c r="J179" s="20">
        <v>0.647</v>
      </c>
      <c r="K179" s="21">
        <v>4</v>
      </c>
      <c r="L179" s="21">
        <v>0</v>
      </c>
      <c r="M179" s="21">
        <v>0</v>
      </c>
      <c r="N179" s="21">
        <v>0</v>
      </c>
      <c r="O179" s="21">
        <v>0</v>
      </c>
      <c r="P179" s="21">
        <v>1.587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4">
        <v>928</v>
      </c>
      <c r="B180" s="24" t="s">
        <v>268</v>
      </c>
      <c r="C180" s="24">
        <v>2750.983</v>
      </c>
      <c r="D180" s="24">
        <v>3108.309</v>
      </c>
      <c r="E180" s="24">
        <v>0</v>
      </c>
      <c r="F180" s="24">
        <v>0</v>
      </c>
      <c r="G180" s="24">
        <v>0</v>
      </c>
      <c r="H180" s="24">
        <v>1</v>
      </c>
      <c r="I180" s="20">
        <v>3.804</v>
      </c>
      <c r="J180" s="20">
        <v>14.863</v>
      </c>
      <c r="K180" s="21">
        <v>4</v>
      </c>
      <c r="L180" s="21">
        <v>0</v>
      </c>
      <c r="M180" s="21">
        <v>0</v>
      </c>
      <c r="N180" s="21">
        <v>0</v>
      </c>
      <c r="O180" s="21">
        <v>0</v>
      </c>
      <c r="P180" s="21">
        <v>5.205</v>
      </c>
      <c r="Q180" s="21">
        <v>0</v>
      </c>
      <c r="R180" s="21">
        <v>1</v>
      </c>
      <c r="S180" s="22"/>
      <c r="T180" s="22"/>
      <c r="U180" s="22"/>
      <c r="V180" s="22"/>
      <c r="W180" s="22"/>
    </row>
    <row r="181" ht="16.5" spans="1:23">
      <c r="A181" s="24">
        <v>929</v>
      </c>
      <c r="B181" s="24" t="s">
        <v>269</v>
      </c>
      <c r="C181" s="24">
        <v>3717.234</v>
      </c>
      <c r="D181" s="24">
        <v>4743.666</v>
      </c>
      <c r="E181" s="24">
        <v>0</v>
      </c>
      <c r="F181" s="24">
        <v>0</v>
      </c>
      <c r="G181" s="24">
        <v>0</v>
      </c>
      <c r="H181" s="24">
        <v>1</v>
      </c>
      <c r="I181" s="20">
        <v>6.149</v>
      </c>
      <c r="J181" s="20">
        <v>26.457</v>
      </c>
      <c r="K181" s="21">
        <v>3</v>
      </c>
      <c r="L181" s="21">
        <v>0</v>
      </c>
      <c r="M181" s="21">
        <v>0</v>
      </c>
      <c r="N181" s="21">
        <v>0</v>
      </c>
      <c r="O181" s="21">
        <v>0</v>
      </c>
      <c r="P181" s="21">
        <v>7.44</v>
      </c>
      <c r="Q181" s="21">
        <v>0</v>
      </c>
      <c r="R181" s="21">
        <v>1</v>
      </c>
      <c r="S181" s="22"/>
      <c r="T181" s="22"/>
      <c r="U181" s="22"/>
      <c r="V181" s="22"/>
      <c r="W181" s="22"/>
    </row>
    <row r="182" ht="16.5" spans="1:23">
      <c r="A182" s="24">
        <v>944</v>
      </c>
      <c r="B182" s="24" t="s">
        <v>270</v>
      </c>
      <c r="C182" s="24">
        <v>4433.123</v>
      </c>
      <c r="D182" s="24">
        <v>5672.882</v>
      </c>
      <c r="E182" s="24">
        <v>0</v>
      </c>
      <c r="F182" s="24">
        <v>0</v>
      </c>
      <c r="G182" s="24">
        <v>0</v>
      </c>
      <c r="H182" s="24">
        <v>1</v>
      </c>
      <c r="I182" s="20">
        <v>5.81</v>
      </c>
      <c r="J182" s="20">
        <v>26.394</v>
      </c>
      <c r="K182" s="21">
        <v>3</v>
      </c>
      <c r="L182" s="21">
        <v>1</v>
      </c>
      <c r="M182" s="21">
        <v>0</v>
      </c>
      <c r="N182" s="21">
        <v>0</v>
      </c>
      <c r="O182" s="21">
        <v>0</v>
      </c>
      <c r="P182" s="21">
        <v>1.023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4">
        <v>961</v>
      </c>
      <c r="B183" s="24" t="s">
        <v>271</v>
      </c>
      <c r="C183" s="24">
        <v>4219.398</v>
      </c>
      <c r="D183" s="24">
        <v>5394.178</v>
      </c>
      <c r="E183" s="24">
        <v>0</v>
      </c>
      <c r="F183" s="24">
        <v>0</v>
      </c>
      <c r="G183" s="24">
        <v>0</v>
      </c>
      <c r="H183" s="24">
        <v>1</v>
      </c>
      <c r="I183" s="20">
        <v>5.896</v>
      </c>
      <c r="J183" s="20">
        <v>26.391</v>
      </c>
      <c r="K183" s="21">
        <v>1</v>
      </c>
      <c r="L183" s="21">
        <v>1</v>
      </c>
      <c r="M183" s="21">
        <v>0</v>
      </c>
      <c r="N183" s="21">
        <v>0</v>
      </c>
      <c r="O183" s="21">
        <v>0</v>
      </c>
      <c r="P183" s="21">
        <v>16.416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4">
        <v>966</v>
      </c>
      <c r="B184" s="24" t="s">
        <v>272</v>
      </c>
      <c r="C184" s="24">
        <v>8294.553</v>
      </c>
      <c r="D184" s="24">
        <v>9338.059</v>
      </c>
      <c r="E184" s="24">
        <v>0</v>
      </c>
      <c r="F184" s="24">
        <v>0</v>
      </c>
      <c r="G184" s="24">
        <v>0</v>
      </c>
      <c r="H184" s="24">
        <v>1</v>
      </c>
      <c r="I184" s="20">
        <v>2.871</v>
      </c>
      <c r="J184" s="20">
        <v>13.725</v>
      </c>
      <c r="K184" s="21">
        <v>4</v>
      </c>
      <c r="L184" s="21">
        <v>0</v>
      </c>
      <c r="M184" s="21">
        <v>0</v>
      </c>
      <c r="N184" s="21">
        <v>1</v>
      </c>
      <c r="O184" s="21">
        <v>0</v>
      </c>
      <c r="P184" s="21">
        <v>2.405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4">
        <v>979</v>
      </c>
      <c r="B185" s="24" t="s">
        <v>273</v>
      </c>
      <c r="C185" s="24">
        <v>5968.042</v>
      </c>
      <c r="D185" s="24">
        <v>7251.322</v>
      </c>
      <c r="E185" s="24">
        <v>0</v>
      </c>
      <c r="F185" s="24">
        <v>0</v>
      </c>
      <c r="G185" s="24">
        <v>0</v>
      </c>
      <c r="H185" s="24">
        <v>1</v>
      </c>
      <c r="I185" s="20">
        <v>5.349</v>
      </c>
      <c r="J185" s="20">
        <v>22.099</v>
      </c>
      <c r="K185" s="21">
        <v>4</v>
      </c>
      <c r="L185" s="21">
        <v>0</v>
      </c>
      <c r="M185" s="21">
        <v>0</v>
      </c>
      <c r="N185" s="21">
        <v>0</v>
      </c>
      <c r="O185" s="21">
        <v>0</v>
      </c>
      <c r="P185" s="21">
        <v>1.795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4">
        <v>982</v>
      </c>
      <c r="B186" s="24" t="s">
        <v>274</v>
      </c>
      <c r="C186" s="24">
        <v>8324.257</v>
      </c>
      <c r="D186" s="24">
        <v>9544.258</v>
      </c>
      <c r="E186" s="24">
        <v>0</v>
      </c>
      <c r="F186" s="24">
        <v>0</v>
      </c>
      <c r="G186" s="24">
        <v>0</v>
      </c>
      <c r="H186" s="24">
        <v>1</v>
      </c>
      <c r="I186" s="20">
        <v>4.05</v>
      </c>
      <c r="J186" s="20">
        <v>16.315</v>
      </c>
      <c r="K186" s="21">
        <v>3</v>
      </c>
      <c r="L186" s="21">
        <v>0</v>
      </c>
      <c r="M186" s="21">
        <v>0</v>
      </c>
      <c r="N186" s="21">
        <v>0</v>
      </c>
      <c r="O186" s="21">
        <v>0</v>
      </c>
      <c r="P186" s="21">
        <v>24.069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4">
        <v>985</v>
      </c>
      <c r="B187" s="24" t="s">
        <v>275</v>
      </c>
      <c r="C187" s="24">
        <v>5544.951</v>
      </c>
      <c r="D187" s="24">
        <v>6140.019</v>
      </c>
      <c r="E187" s="24">
        <v>0</v>
      </c>
      <c r="F187" s="24">
        <v>0</v>
      </c>
      <c r="G187" s="24">
        <v>0</v>
      </c>
      <c r="H187" s="24">
        <v>1</v>
      </c>
      <c r="I187" s="20">
        <v>2.216</v>
      </c>
      <c r="J187" s="20">
        <v>11.692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19.337</v>
      </c>
      <c r="Q187" s="21">
        <v>0</v>
      </c>
      <c r="R187" s="21">
        <v>1</v>
      </c>
      <c r="S187" s="22"/>
      <c r="T187" s="22"/>
      <c r="U187" s="22"/>
      <c r="V187" s="22"/>
      <c r="W187" s="22"/>
    </row>
    <row r="188" ht="16.5" spans="1:23">
      <c r="A188" s="24">
        <v>986</v>
      </c>
      <c r="B188" s="24" t="s">
        <v>276</v>
      </c>
      <c r="C188" s="24">
        <v>2196.292</v>
      </c>
      <c r="D188" s="24">
        <v>2489.198</v>
      </c>
      <c r="E188" s="24">
        <v>0</v>
      </c>
      <c r="F188" s="24">
        <v>0</v>
      </c>
      <c r="G188" s="24">
        <v>0</v>
      </c>
      <c r="H188" s="24">
        <v>1</v>
      </c>
      <c r="I188" s="20">
        <v>4.077</v>
      </c>
      <c r="J188" s="20">
        <v>15.364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11.714</v>
      </c>
      <c r="Q188" s="21">
        <v>0</v>
      </c>
      <c r="R188" s="21">
        <v>1</v>
      </c>
      <c r="S188" s="22"/>
      <c r="T188" s="22"/>
      <c r="U188" s="22"/>
      <c r="V188" s="22"/>
      <c r="W188" s="22"/>
    </row>
    <row r="189" ht="16.5" spans="1:23">
      <c r="A189" s="24">
        <v>987</v>
      </c>
      <c r="B189" s="24" t="s">
        <v>277</v>
      </c>
      <c r="C189" s="24">
        <v>4203.566</v>
      </c>
      <c r="D189" s="24">
        <v>5321.788</v>
      </c>
      <c r="E189" s="24">
        <v>0</v>
      </c>
      <c r="F189" s="24">
        <v>0</v>
      </c>
      <c r="G189" s="24">
        <v>0</v>
      </c>
      <c r="H189" s="24">
        <v>1</v>
      </c>
      <c r="I189" s="20">
        <v>5.876</v>
      </c>
      <c r="J189" s="20">
        <v>25.654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2.699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4">
        <v>988</v>
      </c>
      <c r="B190" s="24" t="s">
        <v>278</v>
      </c>
      <c r="C190" s="24">
        <v>3840.183</v>
      </c>
      <c r="D190" s="24">
        <v>4336.421</v>
      </c>
      <c r="E190" s="24">
        <v>0</v>
      </c>
      <c r="F190" s="24">
        <v>0</v>
      </c>
      <c r="G190" s="24">
        <v>0</v>
      </c>
      <c r="H190" s="24">
        <v>1</v>
      </c>
      <c r="I190" s="20">
        <v>1.929</v>
      </c>
      <c r="J190" s="20">
        <v>13.152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2.281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4">
        <v>399009</v>
      </c>
      <c r="B191" s="24" t="s">
        <v>279</v>
      </c>
      <c r="C191" s="24">
        <v>4696.467</v>
      </c>
      <c r="D191" s="24">
        <v>5600.869</v>
      </c>
      <c r="E191" s="24">
        <v>0</v>
      </c>
      <c r="F191" s="24">
        <v>0</v>
      </c>
      <c r="G191" s="24">
        <v>0</v>
      </c>
      <c r="H191" s="24">
        <v>1</v>
      </c>
      <c r="I191" s="20">
        <v>3.949</v>
      </c>
      <c r="J191" s="20">
        <v>19.459</v>
      </c>
      <c r="K191" s="21">
        <v>4</v>
      </c>
      <c r="L191" s="21">
        <v>0</v>
      </c>
      <c r="M191" s="21">
        <v>0</v>
      </c>
      <c r="N191" s="21">
        <v>1</v>
      </c>
      <c r="O191" s="21">
        <v>0</v>
      </c>
      <c r="P191" s="21">
        <v>2.635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4">
        <v>399010</v>
      </c>
      <c r="B192" s="24" t="s">
        <v>280</v>
      </c>
      <c r="C192" s="24">
        <v>8140.192</v>
      </c>
      <c r="D192" s="24">
        <v>9301.489</v>
      </c>
      <c r="E192" s="24">
        <v>0</v>
      </c>
      <c r="F192" s="24">
        <v>0</v>
      </c>
      <c r="G192" s="24">
        <v>0</v>
      </c>
      <c r="H192" s="24">
        <v>1</v>
      </c>
      <c r="I192" s="20">
        <v>3.653</v>
      </c>
      <c r="J192" s="20">
        <v>15.682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7.211</v>
      </c>
      <c r="Q192" s="21">
        <v>0</v>
      </c>
      <c r="R192" s="21">
        <v>1</v>
      </c>
      <c r="S192" s="22"/>
      <c r="T192" s="22"/>
      <c r="U192" s="22"/>
      <c r="V192" s="22"/>
      <c r="W192" s="22"/>
    </row>
    <row r="193" ht="16.5" spans="1:23">
      <c r="A193" s="24">
        <v>399018</v>
      </c>
      <c r="B193" s="24" t="s">
        <v>281</v>
      </c>
      <c r="C193" s="24">
        <v>5339.503</v>
      </c>
      <c r="D193" s="24">
        <v>6365.357</v>
      </c>
      <c r="E193" s="24">
        <v>0</v>
      </c>
      <c r="F193" s="24">
        <v>0</v>
      </c>
      <c r="G193" s="24">
        <v>0</v>
      </c>
      <c r="H193" s="24">
        <v>1</v>
      </c>
      <c r="I193" s="20">
        <v>2.831</v>
      </c>
      <c r="J193" s="20">
        <v>18.491</v>
      </c>
      <c r="K193" s="21">
        <v>1</v>
      </c>
      <c r="L193" s="21">
        <v>1</v>
      </c>
      <c r="M193" s="21">
        <v>0</v>
      </c>
      <c r="N193" s="21">
        <v>0</v>
      </c>
      <c r="O193" s="21">
        <v>0</v>
      </c>
      <c r="P193" s="21">
        <v>15.854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4">
        <v>399020</v>
      </c>
      <c r="B194" s="24" t="s">
        <v>282</v>
      </c>
      <c r="C194" s="24">
        <v>1633.966</v>
      </c>
      <c r="D194" s="24">
        <v>1901.774</v>
      </c>
      <c r="E194" s="24">
        <v>0</v>
      </c>
      <c r="F194" s="24">
        <v>0</v>
      </c>
      <c r="G194" s="24">
        <v>0</v>
      </c>
      <c r="H194" s="24">
        <v>1</v>
      </c>
      <c r="I194" s="20">
        <v>3.548</v>
      </c>
      <c r="J194" s="20">
        <v>17.13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23.36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4">
        <v>399100</v>
      </c>
      <c r="B195" s="24" t="s">
        <v>283</v>
      </c>
      <c r="C195" s="24">
        <v>11101.788</v>
      </c>
      <c r="D195" s="24">
        <v>12417.089</v>
      </c>
      <c r="E195" s="24">
        <v>0</v>
      </c>
      <c r="F195" s="24">
        <v>0</v>
      </c>
      <c r="G195" s="24">
        <v>0</v>
      </c>
      <c r="H195" s="24">
        <v>1</v>
      </c>
      <c r="I195" s="20">
        <v>2.291</v>
      </c>
      <c r="J195" s="20">
        <v>12.641</v>
      </c>
      <c r="K195" s="21">
        <v>4</v>
      </c>
      <c r="L195" s="21">
        <v>0</v>
      </c>
      <c r="M195" s="21">
        <v>0</v>
      </c>
      <c r="N195" s="21">
        <v>0</v>
      </c>
      <c r="O195" s="21">
        <v>0</v>
      </c>
      <c r="P195" s="21">
        <v>1.24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4">
        <v>399101</v>
      </c>
      <c r="B196" s="24" t="s">
        <v>284</v>
      </c>
      <c r="C196" s="24">
        <v>13430.022</v>
      </c>
      <c r="D196" s="24">
        <v>15126.186</v>
      </c>
      <c r="E196" s="24">
        <v>0</v>
      </c>
      <c r="F196" s="24">
        <v>0</v>
      </c>
      <c r="G196" s="24">
        <v>0</v>
      </c>
      <c r="H196" s="24">
        <v>1</v>
      </c>
      <c r="I196" s="20">
        <v>2.332</v>
      </c>
      <c r="J196" s="20">
        <v>13.284</v>
      </c>
      <c r="K196" s="21">
        <v>4</v>
      </c>
      <c r="L196" s="21">
        <v>0</v>
      </c>
      <c r="M196" s="21">
        <v>0</v>
      </c>
      <c r="N196" s="21">
        <v>1</v>
      </c>
      <c r="O196" s="21">
        <v>0</v>
      </c>
      <c r="P196" s="21">
        <v>1.141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4">
        <v>399106</v>
      </c>
      <c r="B197" s="24" t="s">
        <v>285</v>
      </c>
      <c r="C197" s="24">
        <v>2357.91</v>
      </c>
      <c r="D197" s="24">
        <v>2635.37</v>
      </c>
      <c r="E197" s="24">
        <v>0</v>
      </c>
      <c r="F197" s="24">
        <v>0</v>
      </c>
      <c r="G197" s="24">
        <v>0</v>
      </c>
      <c r="H197" s="24">
        <v>1</v>
      </c>
      <c r="I197" s="20">
        <v>2.402</v>
      </c>
      <c r="J197" s="20">
        <v>12.677</v>
      </c>
      <c r="K197" s="21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2.782</v>
      </c>
      <c r="Q197" s="21">
        <v>0</v>
      </c>
      <c r="R197" s="21">
        <v>1</v>
      </c>
      <c r="S197" s="22"/>
      <c r="T197" s="22"/>
      <c r="U197" s="22"/>
      <c r="V197" s="22"/>
      <c r="W197" s="22"/>
    </row>
    <row r="198" ht="16.5" spans="1:23">
      <c r="A198" s="24">
        <v>399107</v>
      </c>
      <c r="B198" s="24" t="s">
        <v>286</v>
      </c>
      <c r="C198" s="24">
        <v>2466.821</v>
      </c>
      <c r="D198" s="24">
        <v>2757.395</v>
      </c>
      <c r="E198" s="24">
        <v>0</v>
      </c>
      <c r="F198" s="24">
        <v>0</v>
      </c>
      <c r="G198" s="24">
        <v>0</v>
      </c>
      <c r="H198" s="24">
        <v>1</v>
      </c>
      <c r="I198" s="20">
        <v>2.408</v>
      </c>
      <c r="J198" s="20">
        <v>12.692</v>
      </c>
      <c r="K198" s="21">
        <v>1</v>
      </c>
      <c r="L198" s="21">
        <v>1</v>
      </c>
      <c r="M198" s="21">
        <v>0</v>
      </c>
      <c r="N198" s="21">
        <v>0</v>
      </c>
      <c r="O198" s="21">
        <v>0</v>
      </c>
      <c r="P198" s="21">
        <v>6.925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4">
        <v>399232</v>
      </c>
      <c r="B199" s="24" t="s">
        <v>287</v>
      </c>
      <c r="C199" s="24">
        <v>3416.378</v>
      </c>
      <c r="D199" s="24">
        <v>4570.704</v>
      </c>
      <c r="E199" s="24">
        <v>0</v>
      </c>
      <c r="F199" s="24">
        <v>0</v>
      </c>
      <c r="G199" s="24">
        <v>0</v>
      </c>
      <c r="H199" s="24">
        <v>1</v>
      </c>
      <c r="I199" s="20">
        <v>9.177</v>
      </c>
      <c r="J199" s="20">
        <v>32.114</v>
      </c>
      <c r="K199" s="21">
        <v>3</v>
      </c>
      <c r="L199" s="21">
        <v>0</v>
      </c>
      <c r="M199" s="21">
        <v>0</v>
      </c>
      <c r="N199" s="21">
        <v>0</v>
      </c>
      <c r="O199" s="21">
        <v>0</v>
      </c>
      <c r="P199" s="21">
        <v>2.971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4">
        <v>399233</v>
      </c>
      <c r="B200" s="24" t="s">
        <v>288</v>
      </c>
      <c r="C200" s="24">
        <v>3164.193</v>
      </c>
      <c r="D200" s="24">
        <v>3608.335</v>
      </c>
      <c r="E200" s="24">
        <v>0</v>
      </c>
      <c r="F200" s="24">
        <v>0</v>
      </c>
      <c r="G200" s="24">
        <v>0</v>
      </c>
      <c r="H200" s="24">
        <v>1</v>
      </c>
      <c r="I200" s="20">
        <v>2.71</v>
      </c>
      <c r="J200" s="20">
        <v>14.685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4.592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4">
        <v>399234</v>
      </c>
      <c r="B201" s="24" t="s">
        <v>289</v>
      </c>
      <c r="C201" s="24">
        <v>893.836</v>
      </c>
      <c r="D201" s="24">
        <v>1003.363</v>
      </c>
      <c r="E201" s="24">
        <v>0</v>
      </c>
      <c r="F201" s="24">
        <v>0</v>
      </c>
      <c r="G201" s="24">
        <v>0</v>
      </c>
      <c r="H201" s="24">
        <v>1</v>
      </c>
      <c r="I201" s="20">
        <v>1.161</v>
      </c>
      <c r="J201" s="20">
        <v>11.95</v>
      </c>
      <c r="K201" s="21">
        <v>2</v>
      </c>
      <c r="L201" s="21">
        <v>1</v>
      </c>
      <c r="M201" s="21">
        <v>0</v>
      </c>
      <c r="N201" s="21">
        <v>0</v>
      </c>
      <c r="O201" s="21">
        <v>0</v>
      </c>
      <c r="P201" s="21">
        <v>4.838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4">
        <v>399242</v>
      </c>
      <c r="B202" s="24" t="s">
        <v>290</v>
      </c>
      <c r="C202" s="24">
        <v>1294.29</v>
      </c>
      <c r="D202" s="24">
        <v>1614.755</v>
      </c>
      <c r="E202" s="24">
        <v>0</v>
      </c>
      <c r="F202" s="24">
        <v>0</v>
      </c>
      <c r="G202" s="24">
        <v>0</v>
      </c>
      <c r="H202" s="24">
        <v>1</v>
      </c>
      <c r="I202" s="20">
        <v>6.252</v>
      </c>
      <c r="J202" s="20">
        <v>24.857</v>
      </c>
      <c r="K202" s="21">
        <v>4</v>
      </c>
      <c r="L202" s="21">
        <v>0</v>
      </c>
      <c r="M202" s="21">
        <v>0</v>
      </c>
      <c r="N202" s="21">
        <v>1</v>
      </c>
      <c r="O202" s="21">
        <v>0</v>
      </c>
      <c r="P202" s="21">
        <v>6.913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4">
        <v>399267</v>
      </c>
      <c r="B203" s="24" t="s">
        <v>291</v>
      </c>
      <c r="C203" s="24">
        <v>1972.463</v>
      </c>
      <c r="D203" s="24">
        <v>2400.568</v>
      </c>
      <c r="E203" s="24">
        <v>0</v>
      </c>
      <c r="F203" s="24">
        <v>0</v>
      </c>
      <c r="G203" s="24">
        <v>0</v>
      </c>
      <c r="H203" s="24">
        <v>1</v>
      </c>
      <c r="I203" s="20">
        <v>7.475</v>
      </c>
      <c r="J203" s="20">
        <v>23.975</v>
      </c>
      <c r="K203" s="21">
        <v>3</v>
      </c>
      <c r="L203" s="21">
        <v>0</v>
      </c>
      <c r="M203" s="21">
        <v>0</v>
      </c>
      <c r="N203" s="21">
        <v>0</v>
      </c>
      <c r="O203" s="21">
        <v>0</v>
      </c>
      <c r="P203" s="21">
        <v>4.252</v>
      </c>
      <c r="Q203" s="21">
        <v>0</v>
      </c>
      <c r="R203" s="21">
        <v>1</v>
      </c>
      <c r="S203" s="22"/>
      <c r="T203" s="22"/>
      <c r="U203" s="22"/>
      <c r="V203" s="22"/>
      <c r="W203" s="22"/>
    </row>
    <row r="204" ht="16.5" spans="1:23">
      <c r="A204" s="24">
        <v>399268</v>
      </c>
      <c r="B204" s="24" t="s">
        <v>292</v>
      </c>
      <c r="C204" s="24">
        <v>1846.792</v>
      </c>
      <c r="D204" s="24">
        <v>2224.706</v>
      </c>
      <c r="E204" s="24">
        <v>0</v>
      </c>
      <c r="F204" s="24">
        <v>0</v>
      </c>
      <c r="G204" s="24">
        <v>0</v>
      </c>
      <c r="H204" s="24">
        <v>1</v>
      </c>
      <c r="I204" s="20">
        <v>7.228</v>
      </c>
      <c r="J204" s="20">
        <v>22.988</v>
      </c>
      <c r="K204" s="21">
        <v>4</v>
      </c>
      <c r="L204" s="21">
        <v>0</v>
      </c>
      <c r="M204" s="21">
        <v>0</v>
      </c>
      <c r="N204" s="21">
        <v>1</v>
      </c>
      <c r="O204" s="21">
        <v>0</v>
      </c>
      <c r="P204" s="21">
        <v>8.386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4">
        <v>399289</v>
      </c>
      <c r="B205" s="24" t="s">
        <v>293</v>
      </c>
      <c r="C205" s="24">
        <v>120.189</v>
      </c>
      <c r="D205" s="24">
        <v>121.109</v>
      </c>
      <c r="E205" s="24">
        <v>0</v>
      </c>
      <c r="F205" s="24">
        <v>0</v>
      </c>
      <c r="G205" s="24">
        <v>0</v>
      </c>
      <c r="H205" s="24">
        <v>1</v>
      </c>
      <c r="I205" s="20">
        <v>0.106</v>
      </c>
      <c r="J205" s="20">
        <v>0.865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10.67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4">
        <v>399290</v>
      </c>
      <c r="B206" s="24" t="s">
        <v>294</v>
      </c>
      <c r="C206" s="24">
        <v>183.442</v>
      </c>
      <c r="D206" s="24">
        <v>198.9</v>
      </c>
      <c r="E206" s="24">
        <v>0</v>
      </c>
      <c r="F206" s="24">
        <v>0</v>
      </c>
      <c r="G206" s="24">
        <v>0</v>
      </c>
      <c r="H206" s="24">
        <v>1</v>
      </c>
      <c r="I206" s="20">
        <v>2.425</v>
      </c>
      <c r="J206" s="20">
        <v>10.008</v>
      </c>
      <c r="K206" s="21">
        <v>3</v>
      </c>
      <c r="L206" s="21">
        <v>0</v>
      </c>
      <c r="M206" s="21">
        <v>0</v>
      </c>
      <c r="N206" s="21">
        <v>0</v>
      </c>
      <c r="O206" s="21">
        <v>0</v>
      </c>
      <c r="P206" s="21">
        <v>9.622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4">
        <v>399292</v>
      </c>
      <c r="B207" s="24" t="s">
        <v>295</v>
      </c>
      <c r="C207" s="24">
        <v>1363.916</v>
      </c>
      <c r="D207" s="24">
        <v>1557.003</v>
      </c>
      <c r="E207" s="24">
        <v>0</v>
      </c>
      <c r="F207" s="24">
        <v>0</v>
      </c>
      <c r="G207" s="24">
        <v>0</v>
      </c>
      <c r="H207" s="24">
        <v>1</v>
      </c>
      <c r="I207" s="20">
        <v>2.55</v>
      </c>
      <c r="J207" s="20">
        <v>14.635</v>
      </c>
      <c r="K207" s="21">
        <v>4</v>
      </c>
      <c r="L207" s="21">
        <v>0</v>
      </c>
      <c r="M207" s="21">
        <v>0</v>
      </c>
      <c r="N207" s="21">
        <v>1</v>
      </c>
      <c r="O207" s="21">
        <v>0</v>
      </c>
      <c r="P207" s="21">
        <v>10.827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4">
        <v>399297</v>
      </c>
      <c r="B208" s="24" t="s">
        <v>296</v>
      </c>
      <c r="C208" s="24">
        <v>5768.094</v>
      </c>
      <c r="D208" s="24">
        <v>6426.921</v>
      </c>
      <c r="E208" s="24">
        <v>0</v>
      </c>
      <c r="F208" s="24">
        <v>0</v>
      </c>
      <c r="G208" s="24">
        <v>0</v>
      </c>
      <c r="H208" s="24">
        <v>1</v>
      </c>
      <c r="I208" s="20">
        <v>1.533</v>
      </c>
      <c r="J208" s="20">
        <v>11.627</v>
      </c>
      <c r="K208" s="21">
        <v>4</v>
      </c>
      <c r="L208" s="21">
        <v>0</v>
      </c>
      <c r="M208" s="21">
        <v>0</v>
      </c>
      <c r="N208" s="21">
        <v>0</v>
      </c>
      <c r="O208" s="21">
        <v>0</v>
      </c>
      <c r="P208" s="21">
        <v>8.466</v>
      </c>
      <c r="Q208" s="21">
        <v>0</v>
      </c>
      <c r="R208" s="21">
        <v>1</v>
      </c>
      <c r="S208" s="22"/>
      <c r="T208" s="22"/>
      <c r="U208" s="22"/>
      <c r="V208" s="22"/>
      <c r="W208" s="22"/>
    </row>
    <row r="209" ht="16.5" spans="1:23">
      <c r="A209" s="24">
        <v>399298</v>
      </c>
      <c r="B209" s="24" t="s">
        <v>297</v>
      </c>
      <c r="C209" s="24">
        <v>213.02</v>
      </c>
      <c r="D209" s="24">
        <v>214.097</v>
      </c>
      <c r="E209" s="24">
        <v>0</v>
      </c>
      <c r="F209" s="24">
        <v>0</v>
      </c>
      <c r="G209" s="24">
        <v>0</v>
      </c>
      <c r="H209" s="24">
        <v>1</v>
      </c>
      <c r="I209" s="20">
        <v>0.306</v>
      </c>
      <c r="J209" s="20">
        <v>0.808</v>
      </c>
      <c r="K209" s="21">
        <v>4</v>
      </c>
      <c r="L209" s="21">
        <v>0</v>
      </c>
      <c r="M209" s="21">
        <v>0</v>
      </c>
      <c r="N209" s="21">
        <v>0</v>
      </c>
      <c r="O209" s="21">
        <v>0</v>
      </c>
      <c r="P209" s="21">
        <v>8.697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4">
        <v>399299</v>
      </c>
      <c r="B210" s="24" t="s">
        <v>298</v>
      </c>
      <c r="C210" s="24">
        <v>245.03</v>
      </c>
      <c r="D210" s="24">
        <v>246.536</v>
      </c>
      <c r="E210" s="24">
        <v>0</v>
      </c>
      <c r="F210" s="24">
        <v>0</v>
      </c>
      <c r="G210" s="24">
        <v>0</v>
      </c>
      <c r="H210" s="24">
        <v>1</v>
      </c>
      <c r="I210" s="20">
        <v>0.33</v>
      </c>
      <c r="J210" s="20">
        <v>0.939</v>
      </c>
      <c r="K210" s="21">
        <v>4</v>
      </c>
      <c r="L210" s="21">
        <v>0</v>
      </c>
      <c r="M210" s="21">
        <v>0</v>
      </c>
      <c r="N210" s="21">
        <v>0</v>
      </c>
      <c r="O210" s="21">
        <v>0</v>
      </c>
      <c r="P210" s="21">
        <v>9.783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4">
        <v>399301</v>
      </c>
      <c r="B211" s="24" t="s">
        <v>299</v>
      </c>
      <c r="C211" s="24">
        <v>216.863</v>
      </c>
      <c r="D211" s="24">
        <v>217.961</v>
      </c>
      <c r="E211" s="24">
        <v>0</v>
      </c>
      <c r="F211" s="24">
        <v>0</v>
      </c>
      <c r="G211" s="24">
        <v>0</v>
      </c>
      <c r="H211" s="24">
        <v>1</v>
      </c>
      <c r="I211" s="20">
        <v>0.306</v>
      </c>
      <c r="J211" s="20">
        <v>0.808</v>
      </c>
      <c r="K211" s="21">
        <v>4</v>
      </c>
      <c r="L211" s="21">
        <v>0</v>
      </c>
      <c r="M211" s="21">
        <v>-1</v>
      </c>
      <c r="N211" s="21">
        <v>1</v>
      </c>
      <c r="O211" s="21">
        <v>0</v>
      </c>
      <c r="P211" s="21">
        <v>5.381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4">
        <v>399302</v>
      </c>
      <c r="B212" s="24" t="s">
        <v>300</v>
      </c>
      <c r="C212" s="24">
        <v>220.142</v>
      </c>
      <c r="D212" s="24">
        <v>221.071</v>
      </c>
      <c r="E212" s="24">
        <v>0</v>
      </c>
      <c r="F212" s="24">
        <v>0</v>
      </c>
      <c r="G212" s="24">
        <v>0</v>
      </c>
      <c r="H212" s="24">
        <v>1</v>
      </c>
      <c r="I212" s="20">
        <v>0.104</v>
      </c>
      <c r="J212" s="20">
        <v>0.524</v>
      </c>
      <c r="K212" s="21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5.752</v>
      </c>
      <c r="Q212" s="21">
        <v>0</v>
      </c>
      <c r="R212" s="21">
        <v>1</v>
      </c>
      <c r="S212" s="22"/>
      <c r="T212" s="22"/>
      <c r="U212" s="22"/>
      <c r="V212" s="22"/>
      <c r="W212" s="22"/>
    </row>
    <row r="213" ht="16.5" spans="1:23">
      <c r="A213" s="24">
        <v>399303</v>
      </c>
      <c r="B213" s="24" t="s">
        <v>301</v>
      </c>
      <c r="C213" s="24">
        <v>9154.723</v>
      </c>
      <c r="D213" s="24">
        <v>10470.978</v>
      </c>
      <c r="E213" s="24">
        <v>0</v>
      </c>
      <c r="F213" s="24">
        <v>0</v>
      </c>
      <c r="G213" s="24">
        <v>0</v>
      </c>
      <c r="H213" s="24">
        <v>1</v>
      </c>
      <c r="I213" s="20">
        <v>4.028</v>
      </c>
      <c r="J213" s="20">
        <v>16.092</v>
      </c>
      <c r="K213" s="21">
        <v>3</v>
      </c>
      <c r="L213" s="21">
        <v>0</v>
      </c>
      <c r="M213" s="21">
        <v>0</v>
      </c>
      <c r="N213" s="21">
        <v>0</v>
      </c>
      <c r="O213" s="21">
        <v>0</v>
      </c>
      <c r="P213" s="21">
        <v>6.681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4">
        <v>399307</v>
      </c>
      <c r="B214" s="24" t="s">
        <v>302</v>
      </c>
      <c r="C214" s="24">
        <v>342.196</v>
      </c>
      <c r="D214" s="24">
        <v>372.246</v>
      </c>
      <c r="E214" s="24">
        <v>0</v>
      </c>
      <c r="F214" s="24">
        <v>0</v>
      </c>
      <c r="G214" s="24">
        <v>0</v>
      </c>
      <c r="H214" s="24">
        <v>1</v>
      </c>
      <c r="I214" s="20">
        <v>3.899</v>
      </c>
      <c r="J214" s="20">
        <v>11.657</v>
      </c>
      <c r="K214" s="21">
        <v>3</v>
      </c>
      <c r="L214" s="21">
        <v>0</v>
      </c>
      <c r="M214" s="21">
        <v>0</v>
      </c>
      <c r="N214" s="21">
        <v>1</v>
      </c>
      <c r="O214" s="21">
        <v>0</v>
      </c>
      <c r="P214" s="21">
        <v>9.568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4">
        <v>399315</v>
      </c>
      <c r="B215" s="24" t="s">
        <v>303</v>
      </c>
      <c r="C215" s="24">
        <v>4337.143</v>
      </c>
      <c r="D215" s="24">
        <v>5024.642</v>
      </c>
      <c r="E215" s="24">
        <v>0</v>
      </c>
      <c r="F215" s="24">
        <v>0</v>
      </c>
      <c r="G215" s="24">
        <v>0</v>
      </c>
      <c r="H215" s="24">
        <v>1</v>
      </c>
      <c r="I215" s="20">
        <v>2.89</v>
      </c>
      <c r="J215" s="20">
        <v>16.177</v>
      </c>
      <c r="K215" s="21">
        <v>3</v>
      </c>
      <c r="L215" s="21">
        <v>0</v>
      </c>
      <c r="M215" s="21">
        <v>0</v>
      </c>
      <c r="N215" s="21">
        <v>0</v>
      </c>
      <c r="O215" s="21">
        <v>0</v>
      </c>
      <c r="P215" s="21">
        <v>-5.189</v>
      </c>
      <c r="Q215" s="21">
        <v>1</v>
      </c>
      <c r="R215" s="21">
        <v>0</v>
      </c>
      <c r="S215" s="22"/>
      <c r="T215" s="22"/>
      <c r="U215" s="22"/>
      <c r="V215" s="22"/>
      <c r="W215" s="22"/>
    </row>
    <row r="216" ht="16.5" spans="1:23">
      <c r="A216" s="24">
        <v>399316</v>
      </c>
      <c r="B216" s="24" t="s">
        <v>304</v>
      </c>
      <c r="C216" s="24">
        <v>5519.384</v>
      </c>
      <c r="D216" s="24">
        <v>6377.985</v>
      </c>
      <c r="E216" s="24">
        <v>0</v>
      </c>
      <c r="F216" s="24">
        <v>0</v>
      </c>
      <c r="G216" s="24">
        <v>0</v>
      </c>
      <c r="H216" s="24">
        <v>1</v>
      </c>
      <c r="I216" s="20">
        <v>4.228</v>
      </c>
      <c r="J216" s="20">
        <v>17.121</v>
      </c>
      <c r="K216" s="21">
        <v>1</v>
      </c>
      <c r="L216" s="21">
        <v>2</v>
      </c>
      <c r="M216" s="21">
        <v>0</v>
      </c>
      <c r="N216" s="21">
        <v>1</v>
      </c>
      <c r="O216" s="21">
        <v>1</v>
      </c>
      <c r="P216" s="21">
        <v>15.183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4">
        <v>399317</v>
      </c>
      <c r="B217" s="24" t="s">
        <v>305</v>
      </c>
      <c r="C217" s="24">
        <v>6404.125</v>
      </c>
      <c r="D217" s="24">
        <v>7098.824</v>
      </c>
      <c r="E217" s="24">
        <v>0</v>
      </c>
      <c r="F217" s="24">
        <v>0</v>
      </c>
      <c r="G217" s="24">
        <v>0</v>
      </c>
      <c r="H217" s="24">
        <v>1</v>
      </c>
      <c r="I217" s="20">
        <v>2.426</v>
      </c>
      <c r="J217" s="20">
        <v>11.975</v>
      </c>
      <c r="K217" s="21">
        <v>3</v>
      </c>
      <c r="L217" s="21">
        <v>0</v>
      </c>
      <c r="M217" s="21">
        <v>0</v>
      </c>
      <c r="N217" s="21">
        <v>0</v>
      </c>
      <c r="O217" s="21">
        <v>0</v>
      </c>
      <c r="P217" s="21">
        <v>12.897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4">
        <v>399319</v>
      </c>
      <c r="B218" s="24" t="s">
        <v>306</v>
      </c>
      <c r="C218" s="24">
        <v>2875.067</v>
      </c>
      <c r="D218" s="24">
        <v>3560.809</v>
      </c>
      <c r="E218" s="24">
        <v>0</v>
      </c>
      <c r="F218" s="24">
        <v>0</v>
      </c>
      <c r="G218" s="24">
        <v>0</v>
      </c>
      <c r="H218" s="24">
        <v>1</v>
      </c>
      <c r="I218" s="20">
        <v>4.451</v>
      </c>
      <c r="J218" s="20">
        <v>22.852</v>
      </c>
      <c r="K218" s="21">
        <v>3</v>
      </c>
      <c r="L218" s="21">
        <v>0</v>
      </c>
      <c r="M218" s="21">
        <v>0</v>
      </c>
      <c r="N218" s="21">
        <v>0</v>
      </c>
      <c r="O218" s="21">
        <v>0</v>
      </c>
      <c r="P218" s="21">
        <v>10.923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4">
        <v>399324</v>
      </c>
      <c r="B219" s="24" t="s">
        <v>307</v>
      </c>
      <c r="C219" s="24">
        <v>8887.675</v>
      </c>
      <c r="D219" s="24">
        <v>9498.413</v>
      </c>
      <c r="E219" s="24">
        <v>0</v>
      </c>
      <c r="F219" s="24">
        <v>0</v>
      </c>
      <c r="G219" s="24">
        <v>0</v>
      </c>
      <c r="H219" s="24">
        <v>1</v>
      </c>
      <c r="I219" s="20">
        <v>1.398</v>
      </c>
      <c r="J219" s="20">
        <v>7.738</v>
      </c>
      <c r="K219" s="21">
        <v>3</v>
      </c>
      <c r="L219" s="21">
        <v>0</v>
      </c>
      <c r="M219" s="21">
        <v>0</v>
      </c>
      <c r="N219" s="21">
        <v>-1</v>
      </c>
      <c r="O219" s="21">
        <v>0</v>
      </c>
      <c r="P219" s="21">
        <v>4.345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4">
        <v>399348</v>
      </c>
      <c r="B220" s="24" t="s">
        <v>308</v>
      </c>
      <c r="C220" s="24">
        <v>6215.761</v>
      </c>
      <c r="D220" s="24">
        <v>6734.215</v>
      </c>
      <c r="E220" s="24">
        <v>0</v>
      </c>
      <c r="F220" s="24">
        <v>0</v>
      </c>
      <c r="G220" s="24">
        <v>0</v>
      </c>
      <c r="H220" s="24">
        <v>1</v>
      </c>
      <c r="I220" s="20">
        <v>1.745</v>
      </c>
      <c r="J220" s="20">
        <v>9.309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2.832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4">
        <v>399365</v>
      </c>
      <c r="B221" s="24" t="s">
        <v>309</v>
      </c>
      <c r="C221" s="24">
        <v>12423.062</v>
      </c>
      <c r="D221" s="24">
        <v>14102.821</v>
      </c>
      <c r="E221" s="24">
        <v>0</v>
      </c>
      <c r="F221" s="24">
        <v>0</v>
      </c>
      <c r="G221" s="24">
        <v>0</v>
      </c>
      <c r="H221" s="24">
        <v>1</v>
      </c>
      <c r="I221" s="20">
        <v>0.843</v>
      </c>
      <c r="J221" s="20">
        <v>12.653</v>
      </c>
      <c r="K221" s="21">
        <v>3</v>
      </c>
      <c r="L221" s="21">
        <v>0</v>
      </c>
      <c r="M221" s="21">
        <v>0</v>
      </c>
      <c r="N221" s="21">
        <v>0</v>
      </c>
      <c r="O221" s="21">
        <v>0</v>
      </c>
      <c r="P221" s="21">
        <v>9.927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4">
        <v>399374</v>
      </c>
      <c r="B222" s="24" t="s">
        <v>310</v>
      </c>
      <c r="C222" s="24">
        <v>4102.201</v>
      </c>
      <c r="D222" s="24">
        <v>4831.329</v>
      </c>
      <c r="E222" s="24">
        <v>0</v>
      </c>
      <c r="F222" s="24">
        <v>0</v>
      </c>
      <c r="G222" s="24">
        <v>0</v>
      </c>
      <c r="H222" s="24">
        <v>1</v>
      </c>
      <c r="I222" s="20">
        <v>5.138</v>
      </c>
      <c r="J222" s="20">
        <v>19.454</v>
      </c>
      <c r="K222" s="21">
        <v>4</v>
      </c>
      <c r="L222" s="21">
        <v>0</v>
      </c>
      <c r="M222" s="21">
        <v>0</v>
      </c>
      <c r="N222" s="21">
        <v>1</v>
      </c>
      <c r="O222" s="21">
        <v>0</v>
      </c>
      <c r="P222" s="21">
        <v>7.996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4">
        <v>399375</v>
      </c>
      <c r="B223" s="24" t="s">
        <v>311</v>
      </c>
      <c r="C223" s="24">
        <v>5457.359</v>
      </c>
      <c r="D223" s="24">
        <v>6223.353</v>
      </c>
      <c r="E223" s="24">
        <v>0</v>
      </c>
      <c r="F223" s="24">
        <v>0</v>
      </c>
      <c r="G223" s="24">
        <v>0</v>
      </c>
      <c r="H223" s="24">
        <v>1</v>
      </c>
      <c r="I223" s="20">
        <v>4.543</v>
      </c>
      <c r="J223" s="20">
        <v>16.292</v>
      </c>
      <c r="K223" s="21">
        <v>4</v>
      </c>
      <c r="L223" s="21">
        <v>0</v>
      </c>
      <c r="M223" s="21">
        <v>0</v>
      </c>
      <c r="N223" s="21">
        <v>1</v>
      </c>
      <c r="O223" s="21">
        <v>0</v>
      </c>
      <c r="P223" s="21">
        <v>3.055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4">
        <v>399376</v>
      </c>
      <c r="B224" s="24" t="s">
        <v>312</v>
      </c>
      <c r="C224" s="24">
        <v>5684.679</v>
      </c>
      <c r="D224" s="24">
        <v>6735.757</v>
      </c>
      <c r="E224" s="24">
        <v>0</v>
      </c>
      <c r="F224" s="24">
        <v>0</v>
      </c>
      <c r="G224" s="24">
        <v>0</v>
      </c>
      <c r="H224" s="24">
        <v>1</v>
      </c>
      <c r="I224" s="20">
        <v>4.463</v>
      </c>
      <c r="J224" s="20">
        <v>19.371</v>
      </c>
      <c r="K224" s="21">
        <v>1</v>
      </c>
      <c r="L224" s="21">
        <v>0</v>
      </c>
      <c r="M224" s="21">
        <v>-1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4">
        <v>399377</v>
      </c>
      <c r="B225" s="24" t="s">
        <v>313</v>
      </c>
      <c r="C225" s="24">
        <v>7326.911</v>
      </c>
      <c r="D225" s="24">
        <v>8118.061</v>
      </c>
      <c r="E225" s="24">
        <v>0</v>
      </c>
      <c r="F225" s="24">
        <v>0</v>
      </c>
      <c r="G225" s="24">
        <v>0</v>
      </c>
      <c r="H225" s="24">
        <v>1</v>
      </c>
      <c r="I225" s="20">
        <v>1.822</v>
      </c>
      <c r="J225" s="20">
        <v>11.39</v>
      </c>
      <c r="K225" s="21">
        <v>2</v>
      </c>
      <c r="L225" s="21">
        <v>0</v>
      </c>
      <c r="M225" s="21">
        <v>0</v>
      </c>
      <c r="N225" s="21">
        <v>1</v>
      </c>
      <c r="O225" s="21">
        <v>0</v>
      </c>
      <c r="P225" s="21">
        <v>6.794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4">
        <v>399381</v>
      </c>
      <c r="B226" s="24" t="s">
        <v>314</v>
      </c>
      <c r="C226" s="24">
        <v>2858.881</v>
      </c>
      <c r="D226" s="24">
        <v>3224.445</v>
      </c>
      <c r="E226" s="24">
        <v>0</v>
      </c>
      <c r="F226" s="24">
        <v>0</v>
      </c>
      <c r="G226" s="24">
        <v>0</v>
      </c>
      <c r="H226" s="24">
        <v>1</v>
      </c>
      <c r="I226" s="20">
        <v>3.825</v>
      </c>
      <c r="J226" s="20">
        <v>14.728</v>
      </c>
      <c r="K226" s="21">
        <v>4</v>
      </c>
      <c r="L226" s="21">
        <v>0</v>
      </c>
      <c r="M226" s="21">
        <v>0</v>
      </c>
      <c r="N226" s="21">
        <v>1</v>
      </c>
      <c r="O226" s="21">
        <v>0</v>
      </c>
      <c r="P226" s="21">
        <v>2.551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4">
        <v>399382</v>
      </c>
      <c r="B227" s="24" t="s">
        <v>315</v>
      </c>
      <c r="C227" s="24">
        <v>3190.47</v>
      </c>
      <c r="D227" s="24">
        <v>4040.909</v>
      </c>
      <c r="E227" s="24">
        <v>0</v>
      </c>
      <c r="F227" s="24">
        <v>0</v>
      </c>
      <c r="G227" s="24">
        <v>0</v>
      </c>
      <c r="H227" s="24">
        <v>1</v>
      </c>
      <c r="I227" s="20">
        <v>6.105</v>
      </c>
      <c r="J227" s="20">
        <v>25.866</v>
      </c>
      <c r="K227" s="21">
        <v>4</v>
      </c>
      <c r="L227" s="21">
        <v>0</v>
      </c>
      <c r="M227" s="21">
        <v>0</v>
      </c>
      <c r="N227" s="21">
        <v>1</v>
      </c>
      <c r="O227" s="21">
        <v>0</v>
      </c>
      <c r="P227" s="21">
        <v>2.521</v>
      </c>
      <c r="Q227" s="21">
        <v>1</v>
      </c>
      <c r="R227" s="21">
        <v>0</v>
      </c>
      <c r="S227" s="22"/>
      <c r="T227" s="22"/>
      <c r="U227" s="22"/>
      <c r="V227" s="22"/>
      <c r="W227" s="22"/>
    </row>
    <row r="228" ht="16.5" spans="1:23">
      <c r="A228" s="24">
        <v>399395</v>
      </c>
      <c r="B228" s="24" t="s">
        <v>316</v>
      </c>
      <c r="C228" s="24">
        <v>7819.109</v>
      </c>
      <c r="D228" s="24">
        <v>10588.419</v>
      </c>
      <c r="E228" s="24">
        <v>0</v>
      </c>
      <c r="F228" s="24">
        <v>0</v>
      </c>
      <c r="G228" s="24">
        <v>0</v>
      </c>
      <c r="H228" s="24">
        <v>1</v>
      </c>
      <c r="I228" s="20">
        <v>4.935</v>
      </c>
      <c r="J228" s="20">
        <v>29.798</v>
      </c>
      <c r="K228" s="21">
        <v>4</v>
      </c>
      <c r="L228" s="21">
        <v>0</v>
      </c>
      <c r="M228" s="21">
        <v>0</v>
      </c>
      <c r="N228" s="21">
        <v>1</v>
      </c>
      <c r="O228" s="21">
        <v>0</v>
      </c>
      <c r="P228" s="21">
        <v>5.55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4">
        <v>399401</v>
      </c>
      <c r="B229" s="24" t="s">
        <v>317</v>
      </c>
      <c r="C229" s="24">
        <v>4399.962</v>
      </c>
      <c r="D229" s="24">
        <v>5088.752</v>
      </c>
      <c r="E229" s="24">
        <v>0</v>
      </c>
      <c r="F229" s="24">
        <v>0</v>
      </c>
      <c r="G229" s="24">
        <v>0</v>
      </c>
      <c r="H229" s="24">
        <v>1</v>
      </c>
      <c r="I229" s="20">
        <v>3.555</v>
      </c>
      <c r="J229" s="20">
        <v>16.609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4.495</v>
      </c>
      <c r="Q229" s="21">
        <v>0</v>
      </c>
      <c r="R229" s="21">
        <v>1</v>
      </c>
      <c r="S229" s="22"/>
      <c r="T229" s="22"/>
      <c r="U229" s="22"/>
      <c r="V229" s="22"/>
      <c r="W229" s="22"/>
    </row>
    <row r="230" ht="16.5" spans="1:23">
      <c r="A230" s="24">
        <v>399404</v>
      </c>
      <c r="B230" s="24" t="s">
        <v>318</v>
      </c>
      <c r="C230" s="24">
        <v>6073.034</v>
      </c>
      <c r="D230" s="24">
        <v>6681.427</v>
      </c>
      <c r="E230" s="24">
        <v>0</v>
      </c>
      <c r="F230" s="24">
        <v>0</v>
      </c>
      <c r="G230" s="24">
        <v>0</v>
      </c>
      <c r="H230" s="24">
        <v>1</v>
      </c>
      <c r="I230" s="20">
        <v>1.799</v>
      </c>
      <c r="J230" s="20">
        <v>10.741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7.209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4">
        <v>399406</v>
      </c>
      <c r="B231" s="24" t="s">
        <v>319</v>
      </c>
      <c r="C231" s="24">
        <v>13022.074</v>
      </c>
      <c r="D231" s="24">
        <v>14214.191</v>
      </c>
      <c r="E231" s="24">
        <v>0</v>
      </c>
      <c r="F231" s="24">
        <v>0</v>
      </c>
      <c r="G231" s="24">
        <v>0</v>
      </c>
      <c r="H231" s="24">
        <v>1</v>
      </c>
      <c r="I231" s="20">
        <v>1.111</v>
      </c>
      <c r="J231" s="20">
        <v>9.404</v>
      </c>
      <c r="K231" s="21">
        <v>3</v>
      </c>
      <c r="L231" s="21">
        <v>0</v>
      </c>
      <c r="M231" s="21">
        <v>0</v>
      </c>
      <c r="N231" s="21">
        <v>0</v>
      </c>
      <c r="O231" s="21">
        <v>0</v>
      </c>
      <c r="P231" s="21">
        <v>9.136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4">
        <v>399408</v>
      </c>
      <c r="B232" s="24" t="s">
        <v>320</v>
      </c>
      <c r="C232" s="24">
        <v>14755.621</v>
      </c>
      <c r="D232" s="24">
        <v>16158.922</v>
      </c>
      <c r="E232" s="24">
        <v>0</v>
      </c>
      <c r="F232" s="24">
        <v>0</v>
      </c>
      <c r="G232" s="24">
        <v>0</v>
      </c>
      <c r="H232" s="24">
        <v>1</v>
      </c>
      <c r="I232" s="20">
        <v>0.78</v>
      </c>
      <c r="J232" s="20">
        <v>9.396</v>
      </c>
      <c r="K232" s="21">
        <v>4</v>
      </c>
      <c r="L232" s="21">
        <v>0</v>
      </c>
      <c r="M232" s="21">
        <v>-1</v>
      </c>
      <c r="N232" s="21">
        <v>1</v>
      </c>
      <c r="O232" s="21">
        <v>0</v>
      </c>
      <c r="P232" s="21">
        <v>3.304</v>
      </c>
      <c r="Q232" s="21">
        <v>1</v>
      </c>
      <c r="R232" s="21">
        <v>0</v>
      </c>
      <c r="S232" s="22"/>
      <c r="T232" s="22"/>
      <c r="U232" s="22"/>
      <c r="V232" s="22"/>
      <c r="W232" s="22"/>
    </row>
    <row r="233" ht="16.5" spans="1:23">
      <c r="A233" s="24">
        <v>399409</v>
      </c>
      <c r="B233" s="24" t="s">
        <v>321</v>
      </c>
      <c r="C233" s="24">
        <v>5810.557</v>
      </c>
      <c r="D233" s="24">
        <v>7045.842</v>
      </c>
      <c r="E233" s="24">
        <v>0</v>
      </c>
      <c r="F233" s="24">
        <v>0</v>
      </c>
      <c r="G233" s="24">
        <v>0</v>
      </c>
      <c r="H233" s="24">
        <v>1</v>
      </c>
      <c r="I233" s="20">
        <v>3.949</v>
      </c>
      <c r="J233" s="20">
        <v>20.789</v>
      </c>
      <c r="K233" s="21">
        <v>1</v>
      </c>
      <c r="L233" s="21">
        <v>1</v>
      </c>
      <c r="M233" s="21">
        <v>0</v>
      </c>
      <c r="N233" s="21">
        <v>0</v>
      </c>
      <c r="O233" s="21">
        <v>0</v>
      </c>
      <c r="P233" s="21">
        <v>13.819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4">
        <v>399410</v>
      </c>
      <c r="B234" s="24" t="s">
        <v>322</v>
      </c>
      <c r="C234" s="24">
        <v>2452.3</v>
      </c>
      <c r="D234" s="24">
        <v>3053.189</v>
      </c>
      <c r="E234" s="24">
        <v>0</v>
      </c>
      <c r="F234" s="24">
        <v>0</v>
      </c>
      <c r="G234" s="24">
        <v>0</v>
      </c>
      <c r="H234" s="24">
        <v>1</v>
      </c>
      <c r="I234" s="20">
        <v>10.825</v>
      </c>
      <c r="J234" s="20">
        <v>28.376</v>
      </c>
      <c r="K234" s="21">
        <v>3</v>
      </c>
      <c r="L234" s="21">
        <v>0</v>
      </c>
      <c r="M234" s="21">
        <v>0</v>
      </c>
      <c r="N234" s="21">
        <v>1</v>
      </c>
      <c r="O234" s="21">
        <v>0</v>
      </c>
      <c r="P234" s="21">
        <v>11.38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4">
        <v>399413</v>
      </c>
      <c r="B235" s="24" t="s">
        <v>323</v>
      </c>
      <c r="C235" s="24">
        <v>175.208</v>
      </c>
      <c r="D235" s="24">
        <v>189.324</v>
      </c>
      <c r="E235" s="24">
        <v>0</v>
      </c>
      <c r="F235" s="24">
        <v>0</v>
      </c>
      <c r="G235" s="24">
        <v>0</v>
      </c>
      <c r="H235" s="24">
        <v>1</v>
      </c>
      <c r="I235" s="20">
        <v>3.188</v>
      </c>
      <c r="J235" s="20">
        <v>10.407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  <c r="P235" s="21">
        <v>19.241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4">
        <v>399415</v>
      </c>
      <c r="B236" s="24" t="s">
        <v>324</v>
      </c>
      <c r="C236" s="24">
        <v>6526.428</v>
      </c>
      <c r="D236" s="24">
        <v>7503.28</v>
      </c>
      <c r="E236" s="24">
        <v>0</v>
      </c>
      <c r="F236" s="24">
        <v>0</v>
      </c>
      <c r="G236" s="24">
        <v>0</v>
      </c>
      <c r="H236" s="24">
        <v>1</v>
      </c>
      <c r="I236" s="20">
        <v>2.971</v>
      </c>
      <c r="J236" s="20">
        <v>15.603</v>
      </c>
      <c r="K236" s="21">
        <v>3</v>
      </c>
      <c r="L236" s="21">
        <v>0</v>
      </c>
      <c r="M236" s="21">
        <v>0</v>
      </c>
      <c r="N236" s="21">
        <v>-1</v>
      </c>
      <c r="O236" s="21">
        <v>0</v>
      </c>
      <c r="P236" s="21">
        <v>8.703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4">
        <v>399416</v>
      </c>
      <c r="B237" s="24" t="s">
        <v>325</v>
      </c>
      <c r="C237" s="24">
        <v>4460.384</v>
      </c>
      <c r="D237" s="24">
        <v>5116.502</v>
      </c>
      <c r="E237" s="24">
        <v>0</v>
      </c>
      <c r="F237" s="24">
        <v>0</v>
      </c>
      <c r="G237" s="24">
        <v>0</v>
      </c>
      <c r="H237" s="24">
        <v>1</v>
      </c>
      <c r="I237" s="20">
        <v>6.865</v>
      </c>
      <c r="J237" s="20">
        <v>18.808</v>
      </c>
      <c r="K237" s="21">
        <v>1</v>
      </c>
      <c r="L237" s="21">
        <v>0</v>
      </c>
      <c r="M237" s="21">
        <v>0</v>
      </c>
      <c r="N237" s="21">
        <v>0</v>
      </c>
      <c r="O237" s="21">
        <v>0</v>
      </c>
      <c r="P237" s="21">
        <v>2.217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4">
        <v>399427</v>
      </c>
      <c r="B238" s="24" t="s">
        <v>326</v>
      </c>
      <c r="C238" s="24">
        <v>2139.628</v>
      </c>
      <c r="D238" s="24">
        <v>2475.492</v>
      </c>
      <c r="E238" s="24">
        <v>0</v>
      </c>
      <c r="F238" s="24">
        <v>0</v>
      </c>
      <c r="G238" s="24">
        <v>0</v>
      </c>
      <c r="H238" s="24">
        <v>1</v>
      </c>
      <c r="I238" s="20">
        <v>1.685</v>
      </c>
      <c r="J238" s="20">
        <v>15.024</v>
      </c>
      <c r="K238" s="21">
        <v>3</v>
      </c>
      <c r="L238" s="21">
        <v>0</v>
      </c>
      <c r="M238" s="21">
        <v>0</v>
      </c>
      <c r="N238" s="21">
        <v>0</v>
      </c>
      <c r="O238" s="21">
        <v>0</v>
      </c>
      <c r="P238" s="21">
        <v>8.62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4">
        <v>399428</v>
      </c>
      <c r="B239" s="24" t="s">
        <v>327</v>
      </c>
      <c r="C239" s="24">
        <v>3926.936</v>
      </c>
      <c r="D239" s="24">
        <v>4564.727</v>
      </c>
      <c r="E239" s="24">
        <v>0</v>
      </c>
      <c r="F239" s="24">
        <v>0</v>
      </c>
      <c r="G239" s="24">
        <v>0</v>
      </c>
      <c r="H239" s="24">
        <v>1</v>
      </c>
      <c r="I239" s="20">
        <v>4.045</v>
      </c>
      <c r="J239" s="20">
        <v>17.452</v>
      </c>
      <c r="K239" s="21">
        <v>3</v>
      </c>
      <c r="L239" s="21">
        <v>0</v>
      </c>
      <c r="M239" s="21">
        <v>0</v>
      </c>
      <c r="N239" s="21">
        <v>1</v>
      </c>
      <c r="O239" s="21">
        <v>0</v>
      </c>
      <c r="P239" s="21">
        <v>7.337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4">
        <v>399429</v>
      </c>
      <c r="B240" s="24" t="s">
        <v>328</v>
      </c>
      <c r="C240" s="24">
        <v>1492.707</v>
      </c>
      <c r="D240" s="24">
        <v>1812.094</v>
      </c>
      <c r="E240" s="24">
        <v>0</v>
      </c>
      <c r="F240" s="24">
        <v>0</v>
      </c>
      <c r="G240" s="24">
        <v>0</v>
      </c>
      <c r="H240" s="24">
        <v>1</v>
      </c>
      <c r="I240" s="20">
        <v>6.742</v>
      </c>
      <c r="J240" s="20">
        <v>23.179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4.523</v>
      </c>
      <c r="Q240" s="21">
        <v>0</v>
      </c>
      <c r="R240" s="21">
        <v>1</v>
      </c>
      <c r="S240" s="22"/>
      <c r="T240" s="22"/>
      <c r="U240" s="22"/>
      <c r="V240" s="22"/>
      <c r="W240" s="22"/>
    </row>
    <row r="241" ht="16.5" spans="1:23">
      <c r="A241" s="24">
        <v>399439</v>
      </c>
      <c r="B241" s="24" t="s">
        <v>329</v>
      </c>
      <c r="C241" s="24">
        <v>1736.319</v>
      </c>
      <c r="D241" s="24">
        <v>2012.378</v>
      </c>
      <c r="E241" s="24">
        <v>0</v>
      </c>
      <c r="F241" s="24">
        <v>0</v>
      </c>
      <c r="G241" s="24">
        <v>0</v>
      </c>
      <c r="H241" s="24">
        <v>1</v>
      </c>
      <c r="I241" s="20">
        <v>7.981</v>
      </c>
      <c r="J241" s="20">
        <v>20.604</v>
      </c>
      <c r="K241" s="21">
        <v>4</v>
      </c>
      <c r="L241" s="21">
        <v>0</v>
      </c>
      <c r="M241" s="21">
        <v>0</v>
      </c>
      <c r="N241" s="21">
        <v>1</v>
      </c>
      <c r="O241" s="21">
        <v>0</v>
      </c>
      <c r="P241" s="21">
        <v>2.498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4">
        <v>399550</v>
      </c>
      <c r="B242" s="24" t="s">
        <v>330</v>
      </c>
      <c r="C242" s="24">
        <v>7801.341</v>
      </c>
      <c r="D242" s="24">
        <v>8329.18</v>
      </c>
      <c r="E242" s="24">
        <v>0</v>
      </c>
      <c r="F242" s="24">
        <v>0</v>
      </c>
      <c r="G242" s="24">
        <v>0</v>
      </c>
      <c r="H242" s="24">
        <v>1</v>
      </c>
      <c r="I242" s="20">
        <v>1.35</v>
      </c>
      <c r="J242" s="20">
        <v>7.602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1.569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4">
        <v>399604</v>
      </c>
      <c r="B243" s="24" t="s">
        <v>331</v>
      </c>
      <c r="C243" s="24">
        <v>1923.798</v>
      </c>
      <c r="D243" s="24">
        <v>2106.86</v>
      </c>
      <c r="E243" s="24">
        <v>0</v>
      </c>
      <c r="F243" s="24">
        <v>0</v>
      </c>
      <c r="G243" s="24">
        <v>0</v>
      </c>
      <c r="H243" s="24">
        <v>1</v>
      </c>
      <c r="I243" s="20">
        <v>2.163</v>
      </c>
      <c r="J243" s="20">
        <v>10.664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3.078</v>
      </c>
      <c r="Q243" s="21">
        <v>0</v>
      </c>
      <c r="R243" s="21">
        <v>1</v>
      </c>
      <c r="S243" s="22"/>
      <c r="T243" s="22"/>
      <c r="U243" s="22"/>
      <c r="V243" s="22"/>
      <c r="W243" s="22"/>
    </row>
    <row r="244" ht="16.5" spans="1:23">
      <c r="A244" s="24">
        <v>399613</v>
      </c>
      <c r="B244" s="24" t="s">
        <v>332</v>
      </c>
      <c r="C244" s="24">
        <v>3077.9</v>
      </c>
      <c r="D244" s="24">
        <v>3593.797</v>
      </c>
      <c r="E244" s="24">
        <v>0</v>
      </c>
      <c r="F244" s="24">
        <v>0</v>
      </c>
      <c r="G244" s="24">
        <v>0</v>
      </c>
      <c r="H244" s="24">
        <v>1</v>
      </c>
      <c r="I244" s="20">
        <v>4.653</v>
      </c>
      <c r="J244" s="20">
        <v>18.34</v>
      </c>
      <c r="K244" s="21">
        <v>4</v>
      </c>
      <c r="L244" s="21">
        <v>0</v>
      </c>
      <c r="M244" s="21">
        <v>0</v>
      </c>
      <c r="N244" s="21">
        <v>1</v>
      </c>
      <c r="O244" s="21">
        <v>0</v>
      </c>
      <c r="P244" s="21">
        <v>-0.021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4">
        <v>399614</v>
      </c>
      <c r="B245" s="24" t="s">
        <v>333</v>
      </c>
      <c r="C245" s="24">
        <v>3120.62</v>
      </c>
      <c r="D245" s="24">
        <v>3962.717</v>
      </c>
      <c r="E245" s="24">
        <v>0</v>
      </c>
      <c r="F245" s="24">
        <v>0</v>
      </c>
      <c r="G245" s="24">
        <v>0</v>
      </c>
      <c r="H245" s="24">
        <v>1</v>
      </c>
      <c r="I245" s="20">
        <v>5.496</v>
      </c>
      <c r="J245" s="20">
        <v>25.578</v>
      </c>
      <c r="K245" s="21">
        <v>3</v>
      </c>
      <c r="L245" s="21">
        <v>0</v>
      </c>
      <c r="M245" s="21">
        <v>-1</v>
      </c>
      <c r="N245" s="21">
        <v>1</v>
      </c>
      <c r="O245" s="21">
        <v>0</v>
      </c>
      <c r="P245" s="21">
        <v>13.491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4">
        <v>399624</v>
      </c>
      <c r="B246" s="24" t="s">
        <v>334</v>
      </c>
      <c r="C246" s="24">
        <v>2343.44</v>
      </c>
      <c r="D246" s="24">
        <v>2727.872</v>
      </c>
      <c r="E246" s="24">
        <v>0</v>
      </c>
      <c r="F246" s="24">
        <v>0</v>
      </c>
      <c r="G246" s="24">
        <v>0</v>
      </c>
      <c r="H246" s="24">
        <v>1</v>
      </c>
      <c r="I246" s="20">
        <v>3.761</v>
      </c>
      <c r="J246" s="20">
        <v>17.323</v>
      </c>
      <c r="K246" s="21">
        <v>4</v>
      </c>
      <c r="L246" s="21">
        <v>0</v>
      </c>
      <c r="M246" s="21">
        <v>0</v>
      </c>
      <c r="N246" s="21">
        <v>0</v>
      </c>
      <c r="O246" s="21">
        <v>0</v>
      </c>
      <c r="P246" s="21">
        <v>5.025</v>
      </c>
      <c r="Q246" s="21">
        <v>0</v>
      </c>
      <c r="R246" s="21">
        <v>1</v>
      </c>
      <c r="S246" s="22"/>
      <c r="T246" s="22"/>
      <c r="U246" s="22"/>
      <c r="V246" s="22"/>
      <c r="W246" s="22"/>
    </row>
    <row r="247" ht="16.5" spans="1:23">
      <c r="A247" s="24">
        <v>399628</v>
      </c>
      <c r="B247" s="24" t="s">
        <v>335</v>
      </c>
      <c r="C247" s="24">
        <v>2183.925</v>
      </c>
      <c r="D247" s="24">
        <v>2527.216</v>
      </c>
      <c r="E247" s="24">
        <v>0</v>
      </c>
      <c r="F247" s="24">
        <v>0</v>
      </c>
      <c r="G247" s="24">
        <v>0</v>
      </c>
      <c r="H247" s="24">
        <v>1</v>
      </c>
      <c r="I247" s="20">
        <v>3.411</v>
      </c>
      <c r="J247" s="20">
        <v>16.531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4">
        <v>399629</v>
      </c>
      <c r="B248" s="24" t="s">
        <v>336</v>
      </c>
      <c r="C248" s="24">
        <v>2756.224</v>
      </c>
      <c r="D248" s="24">
        <v>3033.044</v>
      </c>
      <c r="E248" s="24">
        <v>0</v>
      </c>
      <c r="F248" s="24">
        <v>0</v>
      </c>
      <c r="G248" s="24">
        <v>0</v>
      </c>
      <c r="H248" s="24">
        <v>1</v>
      </c>
      <c r="I248" s="20">
        <v>1.625</v>
      </c>
      <c r="J248" s="20">
        <v>10.604</v>
      </c>
      <c r="K248" s="21">
        <v>2</v>
      </c>
      <c r="L248" s="21">
        <v>0</v>
      </c>
      <c r="M248" s="21">
        <v>0</v>
      </c>
      <c r="N248" s="21">
        <v>0</v>
      </c>
      <c r="O248" s="21">
        <v>0</v>
      </c>
      <c r="P248" s="21">
        <v>29.675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4">
        <v>399631</v>
      </c>
      <c r="B249" s="24" t="s">
        <v>337</v>
      </c>
      <c r="C249" s="24">
        <v>2159.814</v>
      </c>
      <c r="D249" s="24">
        <v>2331.004</v>
      </c>
      <c r="E249" s="24">
        <v>0</v>
      </c>
      <c r="F249" s="24">
        <v>0</v>
      </c>
      <c r="G249" s="24">
        <v>0</v>
      </c>
      <c r="H249" s="24">
        <v>1</v>
      </c>
      <c r="I249" s="20">
        <v>1.287</v>
      </c>
      <c r="J249" s="20">
        <v>8.537</v>
      </c>
      <c r="K249" s="21">
        <v>4</v>
      </c>
      <c r="L249" s="21">
        <v>0</v>
      </c>
      <c r="M249" s="21">
        <v>0</v>
      </c>
      <c r="N249" s="21">
        <v>1</v>
      </c>
      <c r="O249" s="21">
        <v>0</v>
      </c>
      <c r="P249" s="21">
        <v>7.307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4">
        <v>399633</v>
      </c>
      <c r="B250" s="24" t="s">
        <v>338</v>
      </c>
      <c r="C250" s="24">
        <v>5701.688</v>
      </c>
      <c r="D250" s="24">
        <v>6552.707</v>
      </c>
      <c r="E250" s="24">
        <v>0</v>
      </c>
      <c r="F250" s="24">
        <v>0</v>
      </c>
      <c r="G250" s="24">
        <v>0</v>
      </c>
      <c r="H250" s="24">
        <v>1</v>
      </c>
      <c r="I250" s="20">
        <v>2.365</v>
      </c>
      <c r="J250" s="20">
        <v>15.045</v>
      </c>
      <c r="K250" s="21">
        <v>4</v>
      </c>
      <c r="L250" s="21">
        <v>0</v>
      </c>
      <c r="M250" s="21">
        <v>0</v>
      </c>
      <c r="N250" s="21">
        <v>0</v>
      </c>
      <c r="O250" s="21">
        <v>0</v>
      </c>
      <c r="P250" s="21">
        <v>11.816</v>
      </c>
      <c r="Q250" s="21">
        <v>0</v>
      </c>
      <c r="R250" s="21">
        <v>1</v>
      </c>
      <c r="S250" s="22"/>
      <c r="T250" s="22"/>
      <c r="U250" s="22"/>
      <c r="V250" s="22"/>
      <c r="W250" s="22"/>
    </row>
    <row r="251" ht="16.5" spans="1:23">
      <c r="A251" s="24">
        <v>399634</v>
      </c>
      <c r="B251" s="24" t="s">
        <v>339</v>
      </c>
      <c r="C251" s="24">
        <v>3948.947</v>
      </c>
      <c r="D251" s="24">
        <v>4539.409</v>
      </c>
      <c r="E251" s="24">
        <v>0</v>
      </c>
      <c r="F251" s="24">
        <v>0</v>
      </c>
      <c r="G251" s="24">
        <v>0</v>
      </c>
      <c r="H251" s="24">
        <v>1</v>
      </c>
      <c r="I251" s="20">
        <v>1.919</v>
      </c>
      <c r="J251" s="20">
        <v>14.677</v>
      </c>
      <c r="K251" s="21">
        <v>4</v>
      </c>
      <c r="L251" s="21">
        <v>0</v>
      </c>
      <c r="M251" s="21">
        <v>0</v>
      </c>
      <c r="N251" s="21">
        <v>1</v>
      </c>
      <c r="O251" s="21">
        <v>0</v>
      </c>
      <c r="P251" s="21">
        <v>8.531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4">
        <v>399635</v>
      </c>
      <c r="B252" s="24" t="s">
        <v>340</v>
      </c>
      <c r="C252" s="24">
        <v>1936.363</v>
      </c>
      <c r="D252" s="24">
        <v>2332.581</v>
      </c>
      <c r="E252" s="24">
        <v>0</v>
      </c>
      <c r="F252" s="24">
        <v>0</v>
      </c>
      <c r="G252" s="24">
        <v>0</v>
      </c>
      <c r="H252" s="24">
        <v>1</v>
      </c>
      <c r="I252" s="20">
        <v>3.766</v>
      </c>
      <c r="J252" s="20">
        <v>20.113</v>
      </c>
      <c r="K252" s="21">
        <v>3</v>
      </c>
      <c r="L252" s="21">
        <v>0</v>
      </c>
      <c r="M252" s="21">
        <v>0</v>
      </c>
      <c r="N252" s="21">
        <v>0</v>
      </c>
      <c r="O252" s="21">
        <v>0</v>
      </c>
      <c r="P252" s="21">
        <v>11.012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4">
        <v>399639</v>
      </c>
      <c r="B253" s="24" t="s">
        <v>341</v>
      </c>
      <c r="C253" s="24">
        <v>1954.101</v>
      </c>
      <c r="D253" s="24">
        <v>2397.31</v>
      </c>
      <c r="E253" s="24">
        <v>0</v>
      </c>
      <c r="F253" s="24">
        <v>0</v>
      </c>
      <c r="G253" s="24">
        <v>0</v>
      </c>
      <c r="H253" s="24">
        <v>1</v>
      </c>
      <c r="I253" s="20">
        <v>2.339</v>
      </c>
      <c r="J253" s="20">
        <v>20.395</v>
      </c>
      <c r="K253" s="21">
        <v>4</v>
      </c>
      <c r="L253" s="21">
        <v>0</v>
      </c>
      <c r="M253" s="21">
        <v>0</v>
      </c>
      <c r="N253" s="21">
        <v>1</v>
      </c>
      <c r="O253" s="21">
        <v>0</v>
      </c>
      <c r="P253" s="21">
        <v>2.496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4">
        <v>399648</v>
      </c>
      <c r="B254" s="24" t="s">
        <v>342</v>
      </c>
      <c r="C254" s="24">
        <v>11298.199</v>
      </c>
      <c r="D254" s="24">
        <v>12456.576</v>
      </c>
      <c r="E254" s="24">
        <v>0</v>
      </c>
      <c r="F254" s="24">
        <v>0</v>
      </c>
      <c r="G254" s="24">
        <v>0</v>
      </c>
      <c r="H254" s="24">
        <v>1</v>
      </c>
      <c r="I254" s="20">
        <v>3.646</v>
      </c>
      <c r="J254" s="20">
        <v>12.606</v>
      </c>
      <c r="K254" s="21">
        <v>3</v>
      </c>
      <c r="L254" s="21">
        <v>0</v>
      </c>
      <c r="M254" s="21">
        <v>0</v>
      </c>
      <c r="N254" s="21">
        <v>0</v>
      </c>
      <c r="O254" s="21">
        <v>0</v>
      </c>
      <c r="P254" s="21">
        <v>7.047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4">
        <v>399649</v>
      </c>
      <c r="B255" s="24" t="s">
        <v>343</v>
      </c>
      <c r="C255" s="24">
        <v>3088.028</v>
      </c>
      <c r="D255" s="24">
        <v>3405.814</v>
      </c>
      <c r="E255" s="24">
        <v>0</v>
      </c>
      <c r="F255" s="24">
        <v>0</v>
      </c>
      <c r="G255" s="24">
        <v>0</v>
      </c>
      <c r="H255" s="24">
        <v>1</v>
      </c>
      <c r="I255" s="20">
        <v>1.04</v>
      </c>
      <c r="J255" s="20">
        <v>10.273</v>
      </c>
      <c r="K255" s="21">
        <v>3</v>
      </c>
      <c r="L255" s="21">
        <v>0</v>
      </c>
      <c r="M255" s="21">
        <v>0</v>
      </c>
      <c r="N255" s="21">
        <v>0</v>
      </c>
      <c r="O255" s="21">
        <v>0</v>
      </c>
      <c r="P255" s="21">
        <v>13.122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4">
        <v>399655</v>
      </c>
      <c r="B256" s="24" t="s">
        <v>344</v>
      </c>
      <c r="C256" s="24">
        <v>10419.945</v>
      </c>
      <c r="D256" s="24">
        <v>11236.146</v>
      </c>
      <c r="E256" s="24">
        <v>0</v>
      </c>
      <c r="F256" s="24">
        <v>0</v>
      </c>
      <c r="G256" s="24">
        <v>0</v>
      </c>
      <c r="H256" s="24">
        <v>1</v>
      </c>
      <c r="I256" s="20">
        <v>2.123</v>
      </c>
      <c r="J256" s="20">
        <v>9.233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6.179</v>
      </c>
      <c r="Q256" s="21">
        <v>0</v>
      </c>
      <c r="R256" s="21">
        <v>1</v>
      </c>
      <c r="S256" s="22"/>
      <c r="T256" s="22"/>
      <c r="U256" s="22"/>
      <c r="V256" s="22"/>
      <c r="W256" s="22"/>
    </row>
    <row r="257" ht="16.5" spans="1:23">
      <c r="A257" s="24">
        <v>399657</v>
      </c>
      <c r="B257" s="24" t="s">
        <v>345</v>
      </c>
      <c r="C257" s="24">
        <v>6662.784</v>
      </c>
      <c r="D257" s="24">
        <v>7519.027</v>
      </c>
      <c r="E257" s="24">
        <v>0</v>
      </c>
      <c r="F257" s="24">
        <v>0</v>
      </c>
      <c r="G257" s="24">
        <v>0</v>
      </c>
      <c r="H257" s="24">
        <v>1</v>
      </c>
      <c r="I257" s="20">
        <v>2.69</v>
      </c>
      <c r="J257" s="20">
        <v>13.771</v>
      </c>
      <c r="K257" s="21">
        <v>1</v>
      </c>
      <c r="L257" s="21">
        <v>1</v>
      </c>
      <c r="M257" s="21">
        <v>0</v>
      </c>
      <c r="N257" s="21">
        <v>0</v>
      </c>
      <c r="O257" s="21">
        <v>0</v>
      </c>
      <c r="P257" s="21">
        <v>14.581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4">
        <v>399659</v>
      </c>
      <c r="B258" s="24" t="s">
        <v>346</v>
      </c>
      <c r="C258" s="24">
        <v>4337.469</v>
      </c>
      <c r="D258" s="24">
        <v>4943.202</v>
      </c>
      <c r="E258" s="24">
        <v>0</v>
      </c>
      <c r="F258" s="24">
        <v>0</v>
      </c>
      <c r="G258" s="24">
        <v>0</v>
      </c>
      <c r="H258" s="24">
        <v>1</v>
      </c>
      <c r="I258" s="20">
        <v>3.48</v>
      </c>
      <c r="J258" s="20">
        <v>15.308</v>
      </c>
      <c r="K258" s="21">
        <v>4</v>
      </c>
      <c r="L258" s="21">
        <v>0</v>
      </c>
      <c r="M258" s="21">
        <v>0</v>
      </c>
      <c r="N258" s="21">
        <v>0</v>
      </c>
      <c r="O258" s="21">
        <v>0</v>
      </c>
      <c r="P258" s="21">
        <v>2.641</v>
      </c>
      <c r="Q258" s="21">
        <v>0</v>
      </c>
      <c r="R258" s="21">
        <v>1</v>
      </c>
      <c r="S258" s="22"/>
      <c r="T258" s="22"/>
      <c r="U258" s="22"/>
      <c r="V258" s="22"/>
      <c r="W258" s="22"/>
    </row>
    <row r="259" ht="16.5" spans="1:23">
      <c r="A259" s="24">
        <v>399661</v>
      </c>
      <c r="B259" s="24" t="s">
        <v>347</v>
      </c>
      <c r="C259" s="24">
        <v>5701.112</v>
      </c>
      <c r="D259" s="24">
        <v>6182.055</v>
      </c>
      <c r="E259" s="24">
        <v>0</v>
      </c>
      <c r="F259" s="24">
        <v>0</v>
      </c>
      <c r="G259" s="24">
        <v>0</v>
      </c>
      <c r="H259" s="24">
        <v>1</v>
      </c>
      <c r="I259" s="20">
        <v>1.145</v>
      </c>
      <c r="J259" s="20">
        <v>8.835</v>
      </c>
      <c r="K259" s="21">
        <v>3</v>
      </c>
      <c r="L259" s="21">
        <v>0</v>
      </c>
      <c r="M259" s="21">
        <v>0</v>
      </c>
      <c r="N259" s="21">
        <v>1</v>
      </c>
      <c r="O259" s="21">
        <v>0</v>
      </c>
      <c r="P259" s="21">
        <v>5.803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4">
        <v>399663</v>
      </c>
      <c r="B260" s="24" t="s">
        <v>348</v>
      </c>
      <c r="C260" s="24">
        <v>1900.19</v>
      </c>
      <c r="D260" s="24">
        <v>2056.848</v>
      </c>
      <c r="E260" s="24">
        <v>0</v>
      </c>
      <c r="F260" s="24">
        <v>0</v>
      </c>
      <c r="G260" s="24">
        <v>0</v>
      </c>
      <c r="H260" s="24">
        <v>1</v>
      </c>
      <c r="I260" s="20">
        <v>1.343</v>
      </c>
      <c r="J260" s="20">
        <v>8.857</v>
      </c>
      <c r="K260" s="21">
        <v>4</v>
      </c>
      <c r="L260" s="21">
        <v>0</v>
      </c>
      <c r="M260" s="21">
        <v>0</v>
      </c>
      <c r="N260" s="21">
        <v>0</v>
      </c>
      <c r="O260" s="21">
        <v>0</v>
      </c>
      <c r="P260" s="21">
        <v>9.092</v>
      </c>
      <c r="Q260" s="21">
        <v>0</v>
      </c>
      <c r="R260" s="21">
        <v>1</v>
      </c>
      <c r="S260" s="22"/>
      <c r="T260" s="22"/>
      <c r="U260" s="22"/>
      <c r="V260" s="22"/>
      <c r="W260" s="22"/>
    </row>
    <row r="261" ht="16.5" spans="1:23">
      <c r="A261" s="24">
        <v>399665</v>
      </c>
      <c r="B261" s="24" t="s">
        <v>349</v>
      </c>
      <c r="C261" s="24">
        <v>2231.477</v>
      </c>
      <c r="D261" s="24">
        <v>2467.066</v>
      </c>
      <c r="E261" s="24">
        <v>0</v>
      </c>
      <c r="F261" s="24">
        <v>0</v>
      </c>
      <c r="G261" s="24">
        <v>0</v>
      </c>
      <c r="H261" s="24">
        <v>1</v>
      </c>
      <c r="I261" s="20">
        <v>2.501</v>
      </c>
      <c r="J261" s="20">
        <v>11.811</v>
      </c>
      <c r="K261" s="21">
        <v>4</v>
      </c>
      <c r="L261" s="21">
        <v>0</v>
      </c>
      <c r="M261" s="21">
        <v>0</v>
      </c>
      <c r="N261" s="21">
        <v>1</v>
      </c>
      <c r="O261" s="21">
        <v>0</v>
      </c>
      <c r="P261" s="21">
        <v>7.264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4">
        <v>399666</v>
      </c>
      <c r="B262" s="24" t="s">
        <v>350</v>
      </c>
      <c r="C262" s="24">
        <v>1851.194</v>
      </c>
      <c r="D262" s="24">
        <v>2212.936</v>
      </c>
      <c r="E262" s="24">
        <v>0</v>
      </c>
      <c r="F262" s="24">
        <v>0</v>
      </c>
      <c r="G262" s="24">
        <v>0</v>
      </c>
      <c r="H262" s="24">
        <v>1</v>
      </c>
      <c r="I262" s="20">
        <v>3.5</v>
      </c>
      <c r="J262" s="20">
        <v>19.274</v>
      </c>
      <c r="K262" s="21">
        <v>4</v>
      </c>
      <c r="L262" s="21">
        <v>0</v>
      </c>
      <c r="M262" s="21">
        <v>0</v>
      </c>
      <c r="N262" s="21">
        <v>0</v>
      </c>
      <c r="O262" s="21">
        <v>0</v>
      </c>
      <c r="P262" s="21">
        <v>10.083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4">
        <v>399678</v>
      </c>
      <c r="B263" s="24" t="s">
        <v>351</v>
      </c>
      <c r="C263" s="24">
        <v>536.65</v>
      </c>
      <c r="D263" s="24">
        <v>641.189</v>
      </c>
      <c r="E263" s="24">
        <v>0</v>
      </c>
      <c r="F263" s="24">
        <v>0</v>
      </c>
      <c r="G263" s="24">
        <v>0</v>
      </c>
      <c r="H263" s="24">
        <v>1</v>
      </c>
      <c r="I263" s="20">
        <v>2.264</v>
      </c>
      <c r="J263" s="20">
        <v>18.199</v>
      </c>
      <c r="K263" s="21">
        <v>4</v>
      </c>
      <c r="L263" s="21">
        <v>1</v>
      </c>
      <c r="M263" s="21">
        <v>-1</v>
      </c>
      <c r="N263" s="21">
        <v>1</v>
      </c>
      <c r="O263" s="21">
        <v>0</v>
      </c>
      <c r="P263" s="21">
        <v>3.514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4">
        <v>399679</v>
      </c>
      <c r="B264" s="24" t="s">
        <v>352</v>
      </c>
      <c r="C264" s="24">
        <v>5680.176</v>
      </c>
      <c r="D264" s="24">
        <v>6772.386</v>
      </c>
      <c r="E264" s="24">
        <v>0</v>
      </c>
      <c r="F264" s="24">
        <v>0</v>
      </c>
      <c r="G264" s="24">
        <v>0</v>
      </c>
      <c r="H264" s="24">
        <v>1</v>
      </c>
      <c r="I264" s="20">
        <v>4.021</v>
      </c>
      <c r="J264" s="20">
        <v>19.5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4.042</v>
      </c>
      <c r="Q264" s="21">
        <v>0</v>
      </c>
      <c r="R264" s="21">
        <v>1</v>
      </c>
      <c r="S264" s="22"/>
      <c r="T264" s="22"/>
      <c r="U264" s="22"/>
      <c r="V264" s="22"/>
      <c r="W264" s="22"/>
    </row>
    <row r="265" ht="16.5" spans="1:23">
      <c r="A265" s="24">
        <v>399680</v>
      </c>
      <c r="B265" s="24" t="s">
        <v>353</v>
      </c>
      <c r="C265" s="24">
        <v>663.35</v>
      </c>
      <c r="D265" s="24">
        <v>821.744</v>
      </c>
      <c r="E265" s="24">
        <v>0</v>
      </c>
      <c r="F265" s="24">
        <v>0</v>
      </c>
      <c r="G265" s="24">
        <v>0</v>
      </c>
      <c r="H265" s="24">
        <v>1</v>
      </c>
      <c r="I265" s="20">
        <v>7.489</v>
      </c>
      <c r="J265" s="20">
        <v>25.321</v>
      </c>
      <c r="K265" s="21">
        <v>4</v>
      </c>
      <c r="L265" s="21">
        <v>0</v>
      </c>
      <c r="M265" s="21">
        <v>0</v>
      </c>
      <c r="N265" s="21">
        <v>0</v>
      </c>
      <c r="O265" s="21">
        <v>0</v>
      </c>
      <c r="P265" s="21">
        <v>8.404</v>
      </c>
      <c r="Q265" s="21">
        <v>0</v>
      </c>
      <c r="R265" s="21">
        <v>1</v>
      </c>
      <c r="S265" s="22"/>
      <c r="T265" s="22"/>
      <c r="U265" s="22"/>
      <c r="V265" s="22"/>
      <c r="W265" s="22"/>
    </row>
    <row r="266" ht="16.5" spans="1:23">
      <c r="A266" s="24">
        <v>399681</v>
      </c>
      <c r="B266" s="24" t="s">
        <v>354</v>
      </c>
      <c r="C266" s="24">
        <v>1084.965</v>
      </c>
      <c r="D266" s="24">
        <v>1391.392</v>
      </c>
      <c r="E266" s="24">
        <v>0</v>
      </c>
      <c r="F266" s="24">
        <v>0</v>
      </c>
      <c r="G266" s="24">
        <v>0</v>
      </c>
      <c r="H266" s="24">
        <v>1</v>
      </c>
      <c r="I266" s="20">
        <v>5.256</v>
      </c>
      <c r="J266" s="20">
        <v>26.122</v>
      </c>
      <c r="K266" s="21">
        <v>3</v>
      </c>
      <c r="L266" s="21">
        <v>0</v>
      </c>
      <c r="M266" s="21">
        <v>0</v>
      </c>
      <c r="N266" s="21">
        <v>0</v>
      </c>
      <c r="O266" s="21">
        <v>0</v>
      </c>
      <c r="P266" s="21">
        <v>7.012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4">
        <v>399696</v>
      </c>
      <c r="B267" s="24" t="s">
        <v>355</v>
      </c>
      <c r="C267" s="24">
        <v>3715.79</v>
      </c>
      <c r="D267" s="24">
        <v>4546.993</v>
      </c>
      <c r="E267" s="24">
        <v>0</v>
      </c>
      <c r="F267" s="24">
        <v>0</v>
      </c>
      <c r="G267" s="24">
        <v>0</v>
      </c>
      <c r="H267" s="24">
        <v>1</v>
      </c>
      <c r="I267" s="20">
        <v>4.071</v>
      </c>
      <c r="J267" s="20">
        <v>21.607</v>
      </c>
      <c r="K267" s="21">
        <v>4</v>
      </c>
      <c r="L267" s="21">
        <v>0</v>
      </c>
      <c r="M267" s="21">
        <v>-1</v>
      </c>
      <c r="N267" s="21">
        <v>0</v>
      </c>
      <c r="O267" s="21">
        <v>0</v>
      </c>
      <c r="P267" s="21">
        <v>0.909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4">
        <v>399698</v>
      </c>
      <c r="B268" s="24" t="s">
        <v>356</v>
      </c>
      <c r="C268" s="24">
        <v>49172.109</v>
      </c>
      <c r="D268" s="24">
        <v>54950.906</v>
      </c>
      <c r="E268" s="24">
        <v>0</v>
      </c>
      <c r="F268" s="24">
        <v>0</v>
      </c>
      <c r="G268" s="24">
        <v>0</v>
      </c>
      <c r="H268" s="24">
        <v>1</v>
      </c>
      <c r="I268" s="20">
        <v>2.842</v>
      </c>
      <c r="J268" s="20">
        <v>13.06</v>
      </c>
      <c r="K268" s="21">
        <v>1</v>
      </c>
      <c r="L268" s="21">
        <v>1</v>
      </c>
      <c r="M268" s="21">
        <v>0</v>
      </c>
      <c r="N268" s="21">
        <v>0</v>
      </c>
      <c r="O268" s="21">
        <v>0</v>
      </c>
      <c r="P268" s="21">
        <v>15.115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4">
        <v>399704</v>
      </c>
      <c r="B269" s="24" t="s">
        <v>357</v>
      </c>
      <c r="C269" s="24">
        <v>5526.603</v>
      </c>
      <c r="D269" s="24">
        <v>7311.767</v>
      </c>
      <c r="E269" s="24">
        <v>0</v>
      </c>
      <c r="F269" s="24">
        <v>0</v>
      </c>
      <c r="G269" s="24">
        <v>0</v>
      </c>
      <c r="H269" s="24">
        <v>1</v>
      </c>
      <c r="I269" s="20">
        <v>5.103</v>
      </c>
      <c r="J269" s="20">
        <v>28.272</v>
      </c>
      <c r="K269" s="21">
        <v>3</v>
      </c>
      <c r="L269" s="21">
        <v>0</v>
      </c>
      <c r="M269" s="21">
        <v>0</v>
      </c>
      <c r="N269" s="21">
        <v>1</v>
      </c>
      <c r="O269" s="21">
        <v>0</v>
      </c>
      <c r="P269" s="21">
        <v>10.879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4">
        <v>399802</v>
      </c>
      <c r="B270" s="24" t="s">
        <v>358</v>
      </c>
      <c r="C270" s="24">
        <v>6216.216</v>
      </c>
      <c r="D270" s="24">
        <v>7431.48</v>
      </c>
      <c r="E270" s="24">
        <v>0</v>
      </c>
      <c r="F270" s="24">
        <v>0</v>
      </c>
      <c r="G270" s="24">
        <v>0</v>
      </c>
      <c r="H270" s="24">
        <v>1</v>
      </c>
      <c r="I270" s="20">
        <v>5.035</v>
      </c>
      <c r="J270" s="20">
        <v>20.565</v>
      </c>
      <c r="K270" s="21">
        <v>3</v>
      </c>
      <c r="L270" s="21">
        <v>0</v>
      </c>
      <c r="M270" s="21">
        <v>0</v>
      </c>
      <c r="N270" s="21">
        <v>0</v>
      </c>
      <c r="O270" s="21">
        <v>0</v>
      </c>
      <c r="P270" s="21">
        <v>25.615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4">
        <v>399806</v>
      </c>
      <c r="B271" s="24" t="s">
        <v>359</v>
      </c>
      <c r="C271" s="24">
        <v>1328.859</v>
      </c>
      <c r="D271" s="24">
        <v>1500.953</v>
      </c>
      <c r="E271" s="24">
        <v>0</v>
      </c>
      <c r="F271" s="24">
        <v>0</v>
      </c>
      <c r="G271" s="24">
        <v>0</v>
      </c>
      <c r="H271" s="24">
        <v>1</v>
      </c>
      <c r="I271" s="20">
        <v>1.748</v>
      </c>
      <c r="J271" s="20">
        <v>13.013</v>
      </c>
      <c r="K271" s="21">
        <v>3</v>
      </c>
      <c r="L271" s="21">
        <v>0</v>
      </c>
      <c r="M271" s="21">
        <v>0</v>
      </c>
      <c r="N271" s="21">
        <v>-1</v>
      </c>
      <c r="O271" s="21">
        <v>0</v>
      </c>
      <c r="P271" s="21">
        <v>14.747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4">
        <v>399852</v>
      </c>
      <c r="B272" s="24" t="s">
        <v>256</v>
      </c>
      <c r="C272" s="24">
        <v>7052.391</v>
      </c>
      <c r="D272" s="24">
        <v>7999.359</v>
      </c>
      <c r="E272" s="24">
        <v>0</v>
      </c>
      <c r="F272" s="24">
        <v>0</v>
      </c>
      <c r="G272" s="24">
        <v>0</v>
      </c>
      <c r="H272" s="24">
        <v>1</v>
      </c>
      <c r="I272" s="20">
        <v>2.847</v>
      </c>
      <c r="J272" s="20">
        <v>14.348</v>
      </c>
      <c r="K272" s="21">
        <v>1</v>
      </c>
      <c r="L272" s="21">
        <v>0</v>
      </c>
      <c r="M272" s="21">
        <v>0</v>
      </c>
      <c r="N272" s="21">
        <v>0</v>
      </c>
      <c r="O272" s="21">
        <v>0</v>
      </c>
      <c r="P272" s="21">
        <v>2.158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4">
        <v>399905</v>
      </c>
      <c r="B273" s="24" t="s">
        <v>360</v>
      </c>
      <c r="C273" s="24">
        <v>6778.105</v>
      </c>
      <c r="D273" s="24">
        <v>7952.457</v>
      </c>
      <c r="E273" s="24">
        <v>0</v>
      </c>
      <c r="F273" s="24">
        <v>0</v>
      </c>
      <c r="G273" s="24">
        <v>0</v>
      </c>
      <c r="H273" s="24">
        <v>1</v>
      </c>
      <c r="I273" s="20">
        <v>4.317</v>
      </c>
      <c r="J273" s="20">
        <v>18.447</v>
      </c>
      <c r="K273" s="21">
        <v>3</v>
      </c>
      <c r="L273" s="21">
        <v>0</v>
      </c>
      <c r="M273" s="21">
        <v>0</v>
      </c>
      <c r="N273" s="21">
        <v>0</v>
      </c>
      <c r="O273" s="21">
        <v>0</v>
      </c>
      <c r="P273" s="21">
        <v>7.635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4">
        <v>399928</v>
      </c>
      <c r="B274" s="24" t="s">
        <v>268</v>
      </c>
      <c r="C274" s="24">
        <v>2750.983</v>
      </c>
      <c r="D274" s="24">
        <v>3108.309</v>
      </c>
      <c r="E274" s="24">
        <v>0</v>
      </c>
      <c r="F274" s="24">
        <v>0</v>
      </c>
      <c r="G274" s="24">
        <v>0</v>
      </c>
      <c r="H274" s="24">
        <v>1</v>
      </c>
      <c r="I274" s="20">
        <v>3.804</v>
      </c>
      <c r="J274" s="20">
        <v>14.863</v>
      </c>
      <c r="K274" s="21">
        <v>3</v>
      </c>
      <c r="L274" s="21">
        <v>0</v>
      </c>
      <c r="M274" s="21">
        <v>0</v>
      </c>
      <c r="N274" s="21">
        <v>0</v>
      </c>
      <c r="O274" s="21">
        <v>0</v>
      </c>
      <c r="P274" s="21">
        <v>25.582</v>
      </c>
      <c r="Q274" s="21">
        <v>0</v>
      </c>
      <c r="R274" s="21">
        <v>1</v>
      </c>
      <c r="S274" s="22"/>
      <c r="T274" s="22"/>
      <c r="U274" s="22"/>
      <c r="V274" s="22"/>
      <c r="W274" s="22"/>
    </row>
    <row r="275" ht="16.5" spans="1:23">
      <c r="A275" s="24">
        <v>399959</v>
      </c>
      <c r="B275" s="24" t="s">
        <v>361</v>
      </c>
      <c r="C275" s="24">
        <v>1515.797</v>
      </c>
      <c r="D275" s="24">
        <v>1939.273</v>
      </c>
      <c r="E275" s="24">
        <v>0</v>
      </c>
      <c r="F275" s="24">
        <v>0</v>
      </c>
      <c r="G275" s="24">
        <v>0</v>
      </c>
      <c r="H275" s="24">
        <v>1</v>
      </c>
      <c r="I275" s="20">
        <v>3.311</v>
      </c>
      <c r="J275" s="20">
        <v>24.425</v>
      </c>
      <c r="K275" s="21">
        <v>3</v>
      </c>
      <c r="L275" s="21">
        <v>0</v>
      </c>
      <c r="M275" s="21">
        <v>0</v>
      </c>
      <c r="N275" s="21">
        <v>0</v>
      </c>
      <c r="O275" s="21">
        <v>0</v>
      </c>
      <c r="P275" s="21">
        <v>34.359</v>
      </c>
      <c r="Q275" s="21">
        <v>0</v>
      </c>
      <c r="R275" s="21">
        <v>1</v>
      </c>
      <c r="S275" s="22"/>
      <c r="T275" s="22"/>
      <c r="U275" s="22"/>
      <c r="V275" s="22"/>
      <c r="W275" s="22"/>
    </row>
    <row r="276" ht="16.5" spans="1:23">
      <c r="A276" s="24">
        <v>399973</v>
      </c>
      <c r="B276" s="24" t="s">
        <v>362</v>
      </c>
      <c r="C276" s="24">
        <v>1555.666</v>
      </c>
      <c r="D276" s="24">
        <v>1984.283</v>
      </c>
      <c r="E276" s="24">
        <v>0</v>
      </c>
      <c r="F276" s="24">
        <v>0</v>
      </c>
      <c r="G276" s="24">
        <v>0</v>
      </c>
      <c r="H276" s="24">
        <v>1</v>
      </c>
      <c r="I276" s="20">
        <v>3.523</v>
      </c>
      <c r="J276" s="20">
        <v>24.363</v>
      </c>
      <c r="K276" s="21">
        <v>1</v>
      </c>
      <c r="L276" s="21">
        <v>2</v>
      </c>
      <c r="M276" s="21">
        <v>0</v>
      </c>
      <c r="N276" s="21">
        <v>0</v>
      </c>
      <c r="O276" s="21">
        <v>0</v>
      </c>
      <c r="P276" s="21">
        <v>3.264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4">
        <v>399982</v>
      </c>
      <c r="B277" s="24" t="s">
        <v>274</v>
      </c>
      <c r="C277" s="24">
        <v>8324.256</v>
      </c>
      <c r="D277" s="24">
        <v>9544.257</v>
      </c>
      <c r="E277" s="24">
        <v>0</v>
      </c>
      <c r="F277" s="24">
        <v>0</v>
      </c>
      <c r="G277" s="24">
        <v>0</v>
      </c>
      <c r="H277" s="24">
        <v>1</v>
      </c>
      <c r="I277" s="20">
        <v>4.05</v>
      </c>
      <c r="J277" s="20">
        <v>16.315</v>
      </c>
      <c r="K277" s="21">
        <v>3</v>
      </c>
      <c r="L277" s="21">
        <v>0</v>
      </c>
      <c r="M277" s="21">
        <v>0</v>
      </c>
      <c r="N277" s="21">
        <v>0</v>
      </c>
      <c r="O277" s="21">
        <v>0</v>
      </c>
      <c r="P277" s="21">
        <v>17.335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4">
        <v>399991</v>
      </c>
      <c r="B278" s="24" t="s">
        <v>363</v>
      </c>
      <c r="C278" s="24">
        <v>2617.567</v>
      </c>
      <c r="D278" s="24">
        <v>3062.34</v>
      </c>
      <c r="E278" s="24">
        <v>0</v>
      </c>
      <c r="F278" s="24">
        <v>0</v>
      </c>
      <c r="G278" s="24">
        <v>0</v>
      </c>
      <c r="H278" s="24">
        <v>1</v>
      </c>
      <c r="I278" s="20">
        <v>6.808</v>
      </c>
      <c r="J278" s="20">
        <v>20.343</v>
      </c>
      <c r="K278" s="21">
        <v>3</v>
      </c>
      <c r="L278" s="21">
        <v>0</v>
      </c>
      <c r="M278" s="21">
        <v>0</v>
      </c>
      <c r="N278" s="21">
        <v>0</v>
      </c>
      <c r="O278" s="21">
        <v>0</v>
      </c>
      <c r="P278" s="21">
        <v>20.386</v>
      </c>
      <c r="Q278" s="21">
        <v>0</v>
      </c>
      <c r="R278" s="21">
        <v>1</v>
      </c>
      <c r="S278" s="22"/>
      <c r="T278" s="22"/>
      <c r="U278" s="22"/>
      <c r="V278" s="22"/>
      <c r="W278" s="22"/>
    </row>
    <row r="279" ht="16.5" spans="1:23">
      <c r="A279" s="24">
        <v>980018</v>
      </c>
      <c r="B279" s="24" t="s">
        <v>364</v>
      </c>
      <c r="C279" s="24">
        <v>3488.688</v>
      </c>
      <c r="D279" s="24">
        <v>5555.997</v>
      </c>
      <c r="E279" s="24">
        <v>0</v>
      </c>
      <c r="F279" s="24">
        <v>0</v>
      </c>
      <c r="G279" s="24">
        <v>0</v>
      </c>
      <c r="H279" s="24">
        <v>1</v>
      </c>
      <c r="I279" s="20">
        <v>7.338</v>
      </c>
      <c r="J279" s="20">
        <v>41.816</v>
      </c>
      <c r="K279" s="21">
        <v>3</v>
      </c>
      <c r="L279" s="21">
        <v>0</v>
      </c>
      <c r="M279" s="21">
        <v>0</v>
      </c>
      <c r="N279" s="21">
        <v>0</v>
      </c>
      <c r="O279" s="21">
        <v>0</v>
      </c>
      <c r="P279" s="21">
        <v>7.846</v>
      </c>
      <c r="Q279" s="21">
        <v>-1</v>
      </c>
      <c r="R279" s="21">
        <v>0</v>
      </c>
      <c r="S279" s="22"/>
      <c r="T279" s="22"/>
      <c r="U279" s="22"/>
      <c r="V279" s="22"/>
      <c r="W279" s="22"/>
    </row>
    <row r="280" ht="16.5" spans="1:23">
      <c r="A280" s="24">
        <v>980035</v>
      </c>
      <c r="B280" s="24" t="s">
        <v>365</v>
      </c>
      <c r="C280" s="24">
        <v>1960.591</v>
      </c>
      <c r="D280" s="24">
        <v>2430.647</v>
      </c>
      <c r="E280" s="24">
        <v>0</v>
      </c>
      <c r="F280" s="24">
        <v>0</v>
      </c>
      <c r="G280" s="24">
        <v>0</v>
      </c>
      <c r="H280" s="24">
        <v>1</v>
      </c>
      <c r="I280" s="20">
        <v>4.151</v>
      </c>
      <c r="J280" s="20">
        <v>22.687</v>
      </c>
      <c r="K280" s="21">
        <v>3</v>
      </c>
      <c r="L280" s="21">
        <v>0</v>
      </c>
      <c r="M280" s="21">
        <v>0</v>
      </c>
      <c r="N280" s="21">
        <v>0</v>
      </c>
      <c r="O280" s="21">
        <v>0</v>
      </c>
      <c r="P280" s="21">
        <v>10.71</v>
      </c>
      <c r="Q280" s="21">
        <v>0</v>
      </c>
      <c r="R280" s="21">
        <v>1</v>
      </c>
      <c r="S280" s="22"/>
      <c r="T280" s="22"/>
      <c r="U280" s="22"/>
      <c r="V280" s="22"/>
      <c r="W280" s="22"/>
    </row>
    <row r="281" ht="16.5" spans="1:23">
      <c r="A281" s="24">
        <v>980068</v>
      </c>
      <c r="B281" s="24" t="s">
        <v>366</v>
      </c>
      <c r="C281" s="24">
        <v>3432.726</v>
      </c>
      <c r="D281" s="24">
        <v>3874.975</v>
      </c>
      <c r="E281" s="24">
        <v>0</v>
      </c>
      <c r="F281" s="24">
        <v>0</v>
      </c>
      <c r="G281" s="24">
        <v>0</v>
      </c>
      <c r="H281" s="24">
        <v>1</v>
      </c>
      <c r="I281" s="20">
        <v>6.326</v>
      </c>
      <c r="J281" s="20">
        <v>17.017</v>
      </c>
      <c r="K281" s="21">
        <v>4</v>
      </c>
      <c r="L281" s="21">
        <v>1</v>
      </c>
      <c r="M281" s="21">
        <v>0</v>
      </c>
      <c r="N281" s="21">
        <v>0</v>
      </c>
      <c r="O281" s="21">
        <v>0</v>
      </c>
      <c r="P281" s="21">
        <v>3.462</v>
      </c>
      <c r="Q281" s="21">
        <v>0</v>
      </c>
      <c r="R281" s="21">
        <v>1</v>
      </c>
      <c r="S281" s="22"/>
      <c r="T281" s="22"/>
      <c r="U281" s="22"/>
      <c r="V281" s="22"/>
      <c r="W281" s="22"/>
    </row>
    <row r="282" ht="16.5" spans="1:23">
      <c r="A282" s="24">
        <v>980092</v>
      </c>
      <c r="B282" s="24" t="s">
        <v>367</v>
      </c>
      <c r="C282" s="24">
        <v>4999.505</v>
      </c>
      <c r="D282" s="24">
        <v>5616.4</v>
      </c>
      <c r="E282" s="24">
        <v>0</v>
      </c>
      <c r="F282" s="24">
        <v>0</v>
      </c>
      <c r="G282" s="24">
        <v>0</v>
      </c>
      <c r="H282" s="24">
        <v>1</v>
      </c>
      <c r="I282" s="20">
        <v>3.376</v>
      </c>
      <c r="J282" s="20">
        <v>13.989</v>
      </c>
      <c r="K282" s="21">
        <v>4</v>
      </c>
      <c r="L282" s="21">
        <v>0</v>
      </c>
      <c r="M282" s="21">
        <v>0</v>
      </c>
      <c r="N282" s="21">
        <v>0</v>
      </c>
      <c r="O282" s="21">
        <v>0</v>
      </c>
      <c r="P282" s="21">
        <v>7.881</v>
      </c>
      <c r="Q282" s="21">
        <v>0</v>
      </c>
      <c r="R282" s="21">
        <v>1</v>
      </c>
      <c r="S282" s="22"/>
      <c r="T282" s="22"/>
      <c r="U282" s="22"/>
      <c r="V282" s="22"/>
      <c r="W282" s="22"/>
    </row>
    <row r="283" ht="16.5" spans="1:23">
      <c r="A283" s="25">
        <v>25</v>
      </c>
      <c r="B283" s="25" t="s">
        <v>368</v>
      </c>
      <c r="C283" s="25">
        <v>1753.18</v>
      </c>
      <c r="D283" s="25">
        <v>1867.219</v>
      </c>
      <c r="E283" s="25">
        <v>0</v>
      </c>
      <c r="F283" s="25">
        <v>0</v>
      </c>
      <c r="G283" s="25">
        <v>1</v>
      </c>
      <c r="H283" s="20">
        <v>0</v>
      </c>
      <c r="I283" s="20">
        <v>0</v>
      </c>
      <c r="J283" s="20">
        <v>0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15.814</v>
      </c>
      <c r="Q283" s="21">
        <v>0</v>
      </c>
      <c r="R283" s="21">
        <v>1</v>
      </c>
      <c r="S283" s="22"/>
      <c r="T283" s="22"/>
      <c r="U283" s="22"/>
      <c r="V283" s="22"/>
      <c r="W283" s="22"/>
    </row>
    <row r="284" ht="16.5" spans="1:23">
      <c r="A284" s="25">
        <v>917</v>
      </c>
      <c r="B284" s="25" t="s">
        <v>369</v>
      </c>
      <c r="C284" s="25">
        <v>2429.136</v>
      </c>
      <c r="D284" s="25">
        <v>2630.085</v>
      </c>
      <c r="E284" s="25">
        <v>0</v>
      </c>
      <c r="F284" s="25">
        <v>0</v>
      </c>
      <c r="G284" s="25">
        <v>1</v>
      </c>
      <c r="H284" s="20">
        <v>0</v>
      </c>
      <c r="I284" s="20">
        <v>0</v>
      </c>
      <c r="J284" s="20">
        <v>0</v>
      </c>
      <c r="K284" s="21">
        <v>3</v>
      </c>
      <c r="L284" s="21">
        <v>0</v>
      </c>
      <c r="M284" s="21">
        <v>0</v>
      </c>
      <c r="N284" s="21">
        <v>0</v>
      </c>
      <c r="O284" s="21">
        <v>0</v>
      </c>
      <c r="P284" s="21">
        <v>12.129</v>
      </c>
      <c r="Q284" s="21">
        <v>0</v>
      </c>
      <c r="R284" s="21">
        <v>1</v>
      </c>
      <c r="S284" s="22"/>
      <c r="T284" s="22"/>
      <c r="U284" s="22"/>
      <c r="V284" s="22"/>
      <c r="W284" s="22"/>
    </row>
    <row r="285" ht="16.5" spans="1:23">
      <c r="A285" s="25">
        <v>399108</v>
      </c>
      <c r="B285" s="25" t="s">
        <v>370</v>
      </c>
      <c r="C285" s="25">
        <v>1254.648</v>
      </c>
      <c r="D285" s="25">
        <v>1349.128</v>
      </c>
      <c r="E285" s="25">
        <v>0</v>
      </c>
      <c r="F285" s="25">
        <v>0</v>
      </c>
      <c r="G285" s="25">
        <v>1</v>
      </c>
      <c r="H285" s="20">
        <v>0</v>
      </c>
      <c r="I285" s="20">
        <v>0</v>
      </c>
      <c r="J285" s="20">
        <v>0</v>
      </c>
      <c r="K285" s="21">
        <v>3</v>
      </c>
      <c r="L285" s="21">
        <v>0</v>
      </c>
      <c r="M285" s="21">
        <v>0</v>
      </c>
      <c r="N285" s="21">
        <v>0</v>
      </c>
      <c r="O285" s="21">
        <v>0</v>
      </c>
      <c r="P285" s="21">
        <v>11.444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5">
        <v>399359</v>
      </c>
      <c r="B286" s="25" t="s">
        <v>371</v>
      </c>
      <c r="C286" s="25">
        <v>2602.448</v>
      </c>
      <c r="D286" s="25">
        <v>2774.386</v>
      </c>
      <c r="E286" s="25">
        <v>0</v>
      </c>
      <c r="F286" s="25">
        <v>0</v>
      </c>
      <c r="G286" s="25">
        <v>1</v>
      </c>
      <c r="H286" s="20">
        <v>0</v>
      </c>
      <c r="I286" s="20">
        <v>0</v>
      </c>
      <c r="J286" s="20">
        <v>0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9.095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5">
        <v>399481</v>
      </c>
      <c r="B287" s="25" t="s">
        <v>207</v>
      </c>
      <c r="C287" s="25">
        <v>127.706</v>
      </c>
      <c r="D287" s="25">
        <v>127.889</v>
      </c>
      <c r="E287" s="25">
        <v>0</v>
      </c>
      <c r="F287" s="25">
        <v>0</v>
      </c>
      <c r="G287" s="25">
        <v>1</v>
      </c>
      <c r="H287" s="20">
        <v>0</v>
      </c>
      <c r="I287" s="20">
        <v>0</v>
      </c>
      <c r="J287" s="20">
        <v>0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4.93</v>
      </c>
      <c r="Q287" s="21">
        <v>0</v>
      </c>
      <c r="R287" s="21">
        <v>1</v>
      </c>
      <c r="S287" s="22"/>
      <c r="T287" s="22"/>
      <c r="U287" s="22"/>
      <c r="V287" s="22"/>
      <c r="W287" s="22"/>
    </row>
    <row r="288" ht="16.5" spans="1:23">
      <c r="A288" s="25">
        <v>399617</v>
      </c>
      <c r="B288" s="25" t="s">
        <v>372</v>
      </c>
      <c r="C288" s="25">
        <v>9154.573</v>
      </c>
      <c r="D288" s="25">
        <v>10348.705</v>
      </c>
      <c r="E288" s="25">
        <v>0</v>
      </c>
      <c r="F288" s="25">
        <v>0</v>
      </c>
      <c r="G288" s="25">
        <v>1</v>
      </c>
      <c r="H288" s="20">
        <v>0</v>
      </c>
      <c r="I288" s="20">
        <v>0</v>
      </c>
      <c r="J288" s="20">
        <v>0</v>
      </c>
      <c r="K288" s="21">
        <v>3</v>
      </c>
      <c r="L288" s="21">
        <v>0</v>
      </c>
      <c r="M288" s="21">
        <v>0</v>
      </c>
      <c r="N288" s="21">
        <v>0</v>
      </c>
      <c r="O288" s="21">
        <v>0</v>
      </c>
      <c r="P288" s="21">
        <v>14.909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5">
        <v>399684</v>
      </c>
      <c r="B289" s="25" t="s">
        <v>373</v>
      </c>
      <c r="C289" s="25">
        <v>1784.44</v>
      </c>
      <c r="D289" s="25">
        <v>2015.12</v>
      </c>
      <c r="E289" s="25">
        <v>0</v>
      </c>
      <c r="F289" s="25">
        <v>0</v>
      </c>
      <c r="G289" s="25">
        <v>1</v>
      </c>
      <c r="H289" s="20">
        <v>0</v>
      </c>
      <c r="I289" s="20">
        <v>0</v>
      </c>
      <c r="J289" s="20">
        <v>0</v>
      </c>
      <c r="K289" s="21">
        <v>3</v>
      </c>
      <c r="L289" s="21">
        <v>0</v>
      </c>
      <c r="M289" s="21">
        <v>0</v>
      </c>
      <c r="N289" s="21">
        <v>0</v>
      </c>
      <c r="O289" s="21">
        <v>0</v>
      </c>
      <c r="P289" s="21">
        <v>13.081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2"/>
      <c r="T290" s="22"/>
      <c r="U290" s="22"/>
      <c r="V290" s="22"/>
      <c r="W290" s="22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2"/>
      <c r="T291" s="22"/>
      <c r="U291" s="22"/>
      <c r="V291" s="22"/>
      <c r="W291" s="22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2"/>
      <c r="T292" s="22"/>
      <c r="U292" s="22"/>
      <c r="V292" s="22"/>
      <c r="W292" s="22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2"/>
      <c r="T293" s="22"/>
      <c r="U293" s="22"/>
      <c r="V293" s="22"/>
      <c r="W293" s="22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2"/>
      <c r="T294" s="22"/>
      <c r="U294" s="22"/>
      <c r="V294" s="22"/>
      <c r="W294" s="22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2"/>
      <c r="T295" s="22"/>
      <c r="U295" s="22"/>
      <c r="V295" s="22"/>
      <c r="W295" s="22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2"/>
      <c r="T296" s="22"/>
      <c r="U296" s="22"/>
      <c r="V296" s="22"/>
      <c r="W296" s="22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2"/>
      <c r="T297" s="22"/>
      <c r="U297" s="22"/>
      <c r="V297" s="22"/>
      <c r="W297" s="22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2"/>
      <c r="T298" s="22"/>
      <c r="U298" s="22"/>
      <c r="V298" s="22"/>
      <c r="W298" s="22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2"/>
      <c r="T299" s="22"/>
      <c r="U299" s="22"/>
      <c r="V299" s="22"/>
      <c r="W299" s="22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2"/>
      <c r="T300" s="22"/>
      <c r="U300" s="22"/>
      <c r="V300" s="22"/>
      <c r="W300" s="22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2"/>
      <c r="T301" s="22"/>
      <c r="U301" s="22"/>
      <c r="V301" s="22"/>
      <c r="W301" s="22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2"/>
      <c r="T302" s="22"/>
      <c r="U302" s="22"/>
      <c r="V302" s="22"/>
      <c r="W302" s="22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2"/>
      <c r="T303" s="22"/>
      <c r="U303" s="22"/>
      <c r="V303" s="22"/>
      <c r="W303" s="22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2"/>
      <c r="T304" s="22"/>
      <c r="U304" s="22"/>
      <c r="V304" s="22"/>
      <c r="W304" s="22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2"/>
      <c r="T305" s="22"/>
      <c r="U305" s="22"/>
      <c r="V305" s="22"/>
      <c r="W305" s="22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2"/>
      <c r="T306" s="22"/>
      <c r="U306" s="22"/>
      <c r="V306" s="22"/>
      <c r="W306" s="22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2"/>
      <c r="T307" s="22"/>
      <c r="U307" s="22"/>
      <c r="V307" s="22"/>
      <c r="W307" s="22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2"/>
      <c r="T308" s="22"/>
      <c r="U308" s="22"/>
      <c r="V308" s="22"/>
      <c r="W308" s="22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2"/>
      <c r="T309" s="22"/>
      <c r="U309" s="22"/>
      <c r="V309" s="22"/>
      <c r="W309" s="22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2"/>
      <c r="T310" s="22"/>
      <c r="U310" s="22"/>
      <c r="V310" s="22"/>
      <c r="W310" s="22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2"/>
      <c r="T311" s="22"/>
      <c r="U311" s="22"/>
      <c r="V311" s="22"/>
      <c r="W311" s="22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2"/>
      <c r="T312" s="22"/>
      <c r="U312" s="22"/>
      <c r="V312" s="22"/>
      <c r="W312" s="22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2"/>
      <c r="T313" s="22"/>
      <c r="U313" s="22"/>
      <c r="V313" s="22"/>
      <c r="W313" s="22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2"/>
      <c r="T556" s="22"/>
      <c r="U556" s="22"/>
      <c r="V556" s="22"/>
      <c r="W556" s="22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2"/>
      <c r="T557" s="22"/>
      <c r="U557" s="22"/>
      <c r="V557" s="22"/>
      <c r="W557" s="22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2"/>
      <c r="T559" s="22"/>
      <c r="U559" s="22"/>
      <c r="V559" s="22"/>
      <c r="W559" s="22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2"/>
      <c r="T560" s="22"/>
      <c r="U560" s="22"/>
      <c r="V560" s="22"/>
      <c r="W560" s="22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2"/>
      <c r="T562" s="22"/>
      <c r="U562" s="22"/>
      <c r="V562" s="22"/>
      <c r="W562" s="22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1" t="s">
        <v>374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3" t="s">
        <v>84</v>
      </c>
      <c r="L2" s="13" t="s">
        <v>85</v>
      </c>
      <c r="M2" s="13" t="s">
        <v>86</v>
      </c>
      <c r="N2" s="13" t="s">
        <v>87</v>
      </c>
      <c r="O2" s="13" t="s">
        <v>88</v>
      </c>
      <c r="P2" s="13" t="s">
        <v>89</v>
      </c>
      <c r="Q2" s="13" t="s">
        <v>90</v>
      </c>
      <c r="R2" s="13" t="s">
        <v>91</v>
      </c>
    </row>
    <row r="3" ht="20.25" spans="1:18">
      <c r="A3" s="5" t="s">
        <v>375</v>
      </c>
      <c r="B3" s="5" t="s">
        <v>376</v>
      </c>
      <c r="C3" s="5">
        <v>14727.528</v>
      </c>
      <c r="D3" s="5">
        <v>16273.39</v>
      </c>
      <c r="E3" s="5">
        <v>1</v>
      </c>
      <c r="F3" s="6">
        <v>0</v>
      </c>
      <c r="G3" s="6">
        <v>0</v>
      </c>
      <c r="H3" s="6">
        <v>1</v>
      </c>
      <c r="I3" s="6">
        <v>0.286</v>
      </c>
      <c r="J3" s="6">
        <v>9.758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6.897</v>
      </c>
      <c r="Q3" s="14">
        <v>0</v>
      </c>
      <c r="R3" s="14">
        <v>0</v>
      </c>
    </row>
    <row r="4" ht="20.25" spans="1:18">
      <c r="A4" s="5" t="s">
        <v>377</v>
      </c>
      <c r="B4" s="5" t="s">
        <v>378</v>
      </c>
      <c r="C4" s="5">
        <v>13263.61</v>
      </c>
      <c r="D4" s="5">
        <v>14603.268</v>
      </c>
      <c r="E4" s="5">
        <v>1</v>
      </c>
      <c r="F4" s="7">
        <v>0</v>
      </c>
      <c r="G4" s="7">
        <v>0</v>
      </c>
      <c r="H4" s="7">
        <v>1</v>
      </c>
      <c r="I4" s="7">
        <v>0.183</v>
      </c>
      <c r="J4" s="7">
        <v>9.34</v>
      </c>
      <c r="K4" s="14">
        <v>3</v>
      </c>
      <c r="L4" s="14">
        <v>1</v>
      </c>
      <c r="M4" s="14">
        <v>1</v>
      </c>
      <c r="N4" s="14">
        <v>-1</v>
      </c>
      <c r="O4" s="14">
        <v>0</v>
      </c>
      <c r="P4" s="14">
        <v>-3.395</v>
      </c>
      <c r="Q4" s="14">
        <v>0</v>
      </c>
      <c r="R4" s="14">
        <v>0</v>
      </c>
    </row>
    <row r="5" ht="20.25" spans="1:18">
      <c r="A5" s="5" t="s">
        <v>379</v>
      </c>
      <c r="B5" s="5" t="s">
        <v>380</v>
      </c>
      <c r="C5" s="5">
        <v>1628.4</v>
      </c>
      <c r="D5" s="5">
        <v>1784.927</v>
      </c>
      <c r="E5" s="5">
        <v>1</v>
      </c>
      <c r="F5" s="7">
        <v>0</v>
      </c>
      <c r="G5" s="7">
        <v>0</v>
      </c>
      <c r="H5" s="7">
        <v>1</v>
      </c>
      <c r="I5" s="7">
        <v>0.172</v>
      </c>
      <c r="J5" s="7">
        <v>8.926</v>
      </c>
      <c r="K5" s="14">
        <v>2</v>
      </c>
      <c r="L5" s="14">
        <v>0</v>
      </c>
      <c r="M5" s="14">
        <v>0</v>
      </c>
      <c r="N5" s="14">
        <v>0</v>
      </c>
      <c r="O5" s="14">
        <v>0</v>
      </c>
      <c r="P5" s="14">
        <v>0.733</v>
      </c>
      <c r="Q5" s="14">
        <v>0</v>
      </c>
      <c r="R5" s="14">
        <v>0</v>
      </c>
    </row>
    <row r="6" ht="20.25" spans="1:18">
      <c r="A6" s="5" t="s">
        <v>381</v>
      </c>
      <c r="B6" s="5" t="s">
        <v>382</v>
      </c>
      <c r="C6" s="5">
        <v>11884.594</v>
      </c>
      <c r="D6" s="5">
        <v>13199.264</v>
      </c>
      <c r="E6" s="5">
        <v>1</v>
      </c>
      <c r="F6" s="7">
        <v>0</v>
      </c>
      <c r="G6" s="7">
        <v>0</v>
      </c>
      <c r="H6" s="7">
        <v>1</v>
      </c>
      <c r="I6" s="7">
        <v>0.383</v>
      </c>
      <c r="J6" s="7">
        <v>10.305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5.332</v>
      </c>
      <c r="Q6" s="14">
        <v>0</v>
      </c>
      <c r="R6" s="14">
        <v>0</v>
      </c>
    </row>
    <row r="7" ht="20.25" spans="1:18">
      <c r="A7" s="8" t="s">
        <v>383</v>
      </c>
      <c r="B7" s="8" t="s">
        <v>384</v>
      </c>
      <c r="C7" s="8">
        <v>2907.385</v>
      </c>
      <c r="D7" s="8">
        <v>3307.388</v>
      </c>
      <c r="E7" s="8">
        <v>0</v>
      </c>
      <c r="F7" s="8">
        <v>1</v>
      </c>
      <c r="G7" s="7">
        <v>0</v>
      </c>
      <c r="H7" s="7">
        <v>0</v>
      </c>
      <c r="I7" s="7">
        <v>0</v>
      </c>
      <c r="J7" s="7">
        <v>0.056</v>
      </c>
      <c r="K7" s="14">
        <v>0</v>
      </c>
      <c r="L7" s="14">
        <v>1</v>
      </c>
      <c r="M7" s="14">
        <v>1</v>
      </c>
      <c r="N7" s="14">
        <v>-1</v>
      </c>
      <c r="O7" s="14">
        <v>0</v>
      </c>
      <c r="P7" s="14">
        <v>1.449</v>
      </c>
      <c r="Q7" s="14">
        <v>0</v>
      </c>
      <c r="R7" s="14">
        <v>0</v>
      </c>
    </row>
    <row r="8" ht="20.25" spans="1:18">
      <c r="A8" s="9" t="s">
        <v>385</v>
      </c>
      <c r="B8" s="9" t="s">
        <v>386</v>
      </c>
      <c r="C8" s="9">
        <v>879.396</v>
      </c>
      <c r="D8" s="9">
        <v>1071.759</v>
      </c>
      <c r="E8" s="9">
        <v>0</v>
      </c>
      <c r="F8" s="9">
        <v>0</v>
      </c>
      <c r="G8" s="9">
        <v>0</v>
      </c>
      <c r="H8" s="9">
        <v>1</v>
      </c>
      <c r="I8" s="6">
        <v>4.69</v>
      </c>
      <c r="J8" s="6">
        <v>21.797</v>
      </c>
      <c r="K8" s="14">
        <v>3</v>
      </c>
      <c r="L8" s="14">
        <v>0</v>
      </c>
      <c r="M8" s="14">
        <v>0</v>
      </c>
      <c r="N8" s="14">
        <v>0</v>
      </c>
      <c r="O8" s="14">
        <v>0</v>
      </c>
      <c r="P8" s="14">
        <v>1.15</v>
      </c>
      <c r="Q8" s="14">
        <v>0</v>
      </c>
      <c r="R8" s="14">
        <v>0</v>
      </c>
    </row>
    <row r="9" ht="20.25" spans="1:18">
      <c r="A9" s="9" t="s">
        <v>387</v>
      </c>
      <c r="B9" s="9" t="s">
        <v>388</v>
      </c>
      <c r="C9" s="9">
        <v>10055.657</v>
      </c>
      <c r="D9" s="9">
        <v>12380.943</v>
      </c>
      <c r="E9" s="9">
        <v>0</v>
      </c>
      <c r="F9" s="9">
        <v>0</v>
      </c>
      <c r="G9" s="9">
        <v>0</v>
      </c>
      <c r="H9" s="9">
        <v>1</v>
      </c>
      <c r="I9" s="6">
        <v>4.578</v>
      </c>
      <c r="J9" s="6">
        <v>22.5</v>
      </c>
      <c r="K9" s="14">
        <v>3</v>
      </c>
      <c r="L9" s="14">
        <v>0</v>
      </c>
      <c r="M9" s="14">
        <v>0</v>
      </c>
      <c r="N9" s="14">
        <v>-1</v>
      </c>
      <c r="O9" s="14">
        <v>0</v>
      </c>
      <c r="P9" s="14">
        <v>9.728</v>
      </c>
      <c r="Q9" s="14">
        <v>0</v>
      </c>
      <c r="R9" s="14">
        <v>0</v>
      </c>
    </row>
    <row r="10" ht="20.25" spans="1:18">
      <c r="A10" s="9" t="s">
        <v>389</v>
      </c>
      <c r="B10" s="9" t="s">
        <v>390</v>
      </c>
      <c r="C10" s="9">
        <v>83094.109</v>
      </c>
      <c r="D10" s="9">
        <v>101131.859</v>
      </c>
      <c r="E10" s="9">
        <v>0</v>
      </c>
      <c r="F10" s="9">
        <v>0</v>
      </c>
      <c r="G10" s="9">
        <v>0</v>
      </c>
      <c r="H10" s="9">
        <v>1</v>
      </c>
      <c r="I10" s="6">
        <v>0.909</v>
      </c>
      <c r="J10" s="6">
        <v>18.583</v>
      </c>
      <c r="K10" s="14">
        <v>2</v>
      </c>
      <c r="L10" s="14">
        <v>0</v>
      </c>
      <c r="M10" s="14">
        <v>1</v>
      </c>
      <c r="N10" s="14">
        <v>-1</v>
      </c>
      <c r="O10" s="14">
        <v>0</v>
      </c>
      <c r="P10" s="14">
        <v>137.685</v>
      </c>
      <c r="Q10" s="14">
        <v>0</v>
      </c>
      <c r="R10" s="14">
        <v>0</v>
      </c>
    </row>
    <row r="11" ht="20.25" spans="1:18">
      <c r="A11" s="9" t="s">
        <v>391</v>
      </c>
      <c r="B11" s="9" t="s">
        <v>392</v>
      </c>
      <c r="C11" s="9">
        <v>3993.948</v>
      </c>
      <c r="D11" s="9">
        <v>4338.96</v>
      </c>
      <c r="E11" s="9">
        <v>0</v>
      </c>
      <c r="F11" s="9">
        <v>0</v>
      </c>
      <c r="G11" s="9">
        <v>0</v>
      </c>
      <c r="H11" s="9">
        <v>1</v>
      </c>
      <c r="I11" s="6">
        <v>2.866</v>
      </c>
      <c r="J11" s="6">
        <v>10.59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0.841</v>
      </c>
      <c r="Q11" s="14">
        <v>0</v>
      </c>
      <c r="R11" s="14">
        <v>0</v>
      </c>
    </row>
    <row r="12" ht="20.25" spans="1:18">
      <c r="A12" s="9" t="s">
        <v>393</v>
      </c>
      <c r="B12" s="9" t="s">
        <v>394</v>
      </c>
      <c r="C12" s="9">
        <v>6309.398</v>
      </c>
      <c r="D12" s="9">
        <v>7355.986</v>
      </c>
      <c r="E12" s="9">
        <v>0</v>
      </c>
      <c r="F12" s="9">
        <v>0</v>
      </c>
      <c r="G12" s="9">
        <v>0</v>
      </c>
      <c r="H12" s="9">
        <v>1</v>
      </c>
      <c r="I12" s="7">
        <v>1.408</v>
      </c>
      <c r="J12" s="7">
        <v>15.435</v>
      </c>
      <c r="K12" s="14">
        <v>2</v>
      </c>
      <c r="L12" s="14">
        <v>1</v>
      </c>
      <c r="M12" s="14">
        <v>0</v>
      </c>
      <c r="N12" s="14">
        <v>-1</v>
      </c>
      <c r="O12" s="14">
        <v>0</v>
      </c>
      <c r="P12" s="14">
        <v>-17.981</v>
      </c>
      <c r="Q12" s="14">
        <v>0</v>
      </c>
      <c r="R12" s="14">
        <v>0</v>
      </c>
    </row>
    <row r="13" ht="20.25" spans="1:18">
      <c r="A13" s="9" t="s">
        <v>395</v>
      </c>
      <c r="B13" s="9" t="s">
        <v>396</v>
      </c>
      <c r="C13" s="9">
        <v>4518.627</v>
      </c>
      <c r="D13" s="9">
        <v>5177.246</v>
      </c>
      <c r="E13" s="9">
        <v>0</v>
      </c>
      <c r="F13" s="9">
        <v>0</v>
      </c>
      <c r="G13" s="9">
        <v>0</v>
      </c>
      <c r="H13" s="9">
        <v>1</v>
      </c>
      <c r="I13" s="7">
        <v>0.169</v>
      </c>
      <c r="J13" s="7">
        <v>12.869</v>
      </c>
      <c r="K13" s="14">
        <v>3</v>
      </c>
      <c r="L13" s="14">
        <v>1</v>
      </c>
      <c r="M13" s="14">
        <v>1</v>
      </c>
      <c r="N13" s="14">
        <v>0</v>
      </c>
      <c r="O13" s="14">
        <v>0</v>
      </c>
      <c r="P13" s="14">
        <v>3.389</v>
      </c>
      <c r="Q13" s="14">
        <v>0</v>
      </c>
      <c r="R13" s="14">
        <v>0</v>
      </c>
    </row>
    <row r="14" ht="20.25" spans="1:18">
      <c r="A14" s="9" t="s">
        <v>397</v>
      </c>
      <c r="B14" s="9" t="s">
        <v>398</v>
      </c>
      <c r="C14" s="9">
        <v>6587.014</v>
      </c>
      <c r="D14" s="9">
        <v>7859.045</v>
      </c>
      <c r="E14" s="9">
        <v>0</v>
      </c>
      <c r="F14" s="9">
        <v>0</v>
      </c>
      <c r="G14" s="9">
        <v>0</v>
      </c>
      <c r="H14" s="9">
        <v>1</v>
      </c>
      <c r="I14" s="7">
        <v>5.445</v>
      </c>
      <c r="J14" s="7">
        <v>20.749</v>
      </c>
      <c r="K14" s="14">
        <v>3</v>
      </c>
      <c r="L14" s="14">
        <v>1</v>
      </c>
      <c r="M14" s="14">
        <v>0</v>
      </c>
      <c r="N14" s="14">
        <v>0</v>
      </c>
      <c r="O14" s="14">
        <v>0</v>
      </c>
      <c r="P14" s="14">
        <v>17.413</v>
      </c>
      <c r="Q14" s="14">
        <v>0</v>
      </c>
      <c r="R14" s="14">
        <v>0</v>
      </c>
    </row>
    <row r="15" ht="20.25" spans="1:18">
      <c r="A15" s="9" t="s">
        <v>399</v>
      </c>
      <c r="B15" s="9" t="s">
        <v>400</v>
      </c>
      <c r="C15" s="9">
        <v>6760.65</v>
      </c>
      <c r="D15" s="9">
        <v>7824.799</v>
      </c>
      <c r="E15" s="9">
        <v>0</v>
      </c>
      <c r="F15" s="9">
        <v>0</v>
      </c>
      <c r="G15" s="9">
        <v>0</v>
      </c>
      <c r="H15" s="9">
        <v>1</v>
      </c>
      <c r="I15" s="7">
        <v>4.953</v>
      </c>
      <c r="J15" s="7">
        <v>17.88</v>
      </c>
      <c r="K15" s="14">
        <v>3</v>
      </c>
      <c r="L15" s="14">
        <v>2</v>
      </c>
      <c r="M15" s="14">
        <v>0</v>
      </c>
      <c r="N15" s="14">
        <v>0</v>
      </c>
      <c r="O15" s="14">
        <v>0</v>
      </c>
      <c r="P15" s="14">
        <v>18.645</v>
      </c>
      <c r="Q15" s="14">
        <v>0</v>
      </c>
      <c r="R15" s="14">
        <v>0</v>
      </c>
    </row>
    <row r="16" ht="20.25" spans="1:18">
      <c r="A16" s="10" t="s">
        <v>401</v>
      </c>
      <c r="B16" s="10" t="s">
        <v>402</v>
      </c>
      <c r="C16" s="10">
        <v>8805.173</v>
      </c>
      <c r="D16" s="10">
        <v>10995.578</v>
      </c>
      <c r="E16" s="10">
        <v>0</v>
      </c>
      <c r="F16" s="10">
        <v>0</v>
      </c>
      <c r="G16" s="10">
        <v>1</v>
      </c>
      <c r="H16" s="7">
        <v>0</v>
      </c>
      <c r="I16" s="7">
        <v>0</v>
      </c>
      <c r="J16" s="7">
        <v>0</v>
      </c>
      <c r="K16" s="14">
        <v>0</v>
      </c>
      <c r="L16" s="14">
        <v>1</v>
      </c>
      <c r="M16" s="14">
        <v>0</v>
      </c>
      <c r="N16" s="14">
        <v>-1</v>
      </c>
      <c r="O16" s="14">
        <v>0</v>
      </c>
      <c r="P16" s="14">
        <v>3.164</v>
      </c>
      <c r="Q16" s="14">
        <v>0</v>
      </c>
      <c r="R16" s="14">
        <v>0</v>
      </c>
    </row>
    <row r="17" ht="20.25" spans="1:18">
      <c r="A17" s="10" t="s">
        <v>403</v>
      </c>
      <c r="B17" s="10" t="s">
        <v>404</v>
      </c>
      <c r="C17" s="10">
        <v>2627.982</v>
      </c>
      <c r="D17" s="10">
        <v>3237.309</v>
      </c>
      <c r="E17" s="10">
        <v>0</v>
      </c>
      <c r="F17" s="10">
        <v>0</v>
      </c>
      <c r="G17" s="10">
        <v>1</v>
      </c>
      <c r="H17" s="7">
        <v>0</v>
      </c>
      <c r="I17" s="7">
        <v>0</v>
      </c>
      <c r="J17" s="7">
        <v>0</v>
      </c>
      <c r="K17" s="14">
        <v>2</v>
      </c>
      <c r="L17" s="14">
        <v>0</v>
      </c>
      <c r="M17" s="14">
        <v>1</v>
      </c>
      <c r="N17" s="14">
        <v>-1</v>
      </c>
      <c r="O17" s="14">
        <v>0</v>
      </c>
      <c r="P17" s="14">
        <v>7.748</v>
      </c>
      <c r="Q17" s="14">
        <v>0</v>
      </c>
      <c r="R17" s="14">
        <v>0</v>
      </c>
    </row>
    <row r="18" ht="20.25" spans="1:18">
      <c r="A18" s="10" t="s">
        <v>405</v>
      </c>
      <c r="B18" s="10" t="s">
        <v>406</v>
      </c>
      <c r="C18" s="10">
        <v>2544.073</v>
      </c>
      <c r="D18" s="10">
        <v>3003.527</v>
      </c>
      <c r="E18" s="10">
        <v>0</v>
      </c>
      <c r="F18" s="10">
        <v>0</v>
      </c>
      <c r="G18" s="10">
        <v>1</v>
      </c>
      <c r="H18" s="7">
        <v>0</v>
      </c>
      <c r="I18" s="7">
        <v>0</v>
      </c>
      <c r="J18" s="7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10" t="s">
        <v>407</v>
      </c>
      <c r="B19" s="10" t="s">
        <v>408</v>
      </c>
      <c r="C19" s="10">
        <v>2246.286</v>
      </c>
      <c r="D19" s="10">
        <v>2518.786</v>
      </c>
      <c r="E19" s="10">
        <v>0</v>
      </c>
      <c r="F19" s="10">
        <v>0</v>
      </c>
      <c r="G19" s="10">
        <v>1</v>
      </c>
      <c r="H19" s="7">
        <v>0</v>
      </c>
      <c r="I19" s="7">
        <v>0</v>
      </c>
      <c r="J19" s="7">
        <v>0</v>
      </c>
      <c r="K19" s="14">
        <v>0</v>
      </c>
      <c r="L19" s="14">
        <v>1</v>
      </c>
      <c r="M19" s="14">
        <v>1</v>
      </c>
      <c r="N19" s="14">
        <v>-1</v>
      </c>
      <c r="O19" s="14">
        <v>0</v>
      </c>
      <c r="P19" s="14">
        <v>-0.923</v>
      </c>
      <c r="Q19" s="14">
        <v>0</v>
      </c>
      <c r="R19" s="14">
        <v>0</v>
      </c>
    </row>
    <row r="20" ht="20.25" spans="1:18">
      <c r="A20" s="10" t="s">
        <v>409</v>
      </c>
      <c r="B20" s="10" t="s">
        <v>410</v>
      </c>
      <c r="C20" s="10">
        <v>2058.84</v>
      </c>
      <c r="D20" s="10">
        <v>2540.319</v>
      </c>
      <c r="E20" s="10">
        <v>0</v>
      </c>
      <c r="F20" s="10">
        <v>0</v>
      </c>
      <c r="G20" s="10">
        <v>1</v>
      </c>
      <c r="H20" s="7">
        <v>0</v>
      </c>
      <c r="I20" s="7">
        <v>0</v>
      </c>
      <c r="J20" s="7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5.426</v>
      </c>
      <c r="Q20" s="14">
        <v>0</v>
      </c>
      <c r="R20" s="14">
        <v>1</v>
      </c>
    </row>
    <row r="21" ht="20.25" spans="1:18">
      <c r="A21" s="10" t="s">
        <v>411</v>
      </c>
      <c r="B21" s="10" t="s">
        <v>412</v>
      </c>
      <c r="C21" s="10">
        <v>967.581</v>
      </c>
      <c r="D21" s="10">
        <v>1188.864</v>
      </c>
      <c r="E21" s="10">
        <v>0</v>
      </c>
      <c r="F21" s="10">
        <v>0</v>
      </c>
      <c r="G21" s="10">
        <v>1</v>
      </c>
      <c r="H21" s="7">
        <v>0</v>
      </c>
      <c r="I21" s="7">
        <v>0</v>
      </c>
      <c r="J21" s="7">
        <v>0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3.163</v>
      </c>
      <c r="Q21" s="14">
        <v>0</v>
      </c>
      <c r="R21" s="14">
        <v>1</v>
      </c>
    </row>
    <row r="22" ht="20.25" spans="1:18">
      <c r="A22" s="6" t="s">
        <v>413</v>
      </c>
      <c r="B22" s="6" t="s">
        <v>414</v>
      </c>
      <c r="C22" s="6">
        <v>20162.58</v>
      </c>
      <c r="D22" s="6">
        <v>22822.926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9.422</v>
      </c>
      <c r="K22" s="14">
        <v>1</v>
      </c>
      <c r="L22" s="14">
        <v>1</v>
      </c>
      <c r="M22" s="14">
        <v>1</v>
      </c>
      <c r="N22" s="14">
        <v>-1</v>
      </c>
      <c r="O22" s="14">
        <v>0</v>
      </c>
      <c r="P22" s="14">
        <v>29.874</v>
      </c>
      <c r="Q22" s="14">
        <v>0</v>
      </c>
      <c r="R22" s="14">
        <v>0</v>
      </c>
    </row>
    <row r="23" ht="20.25" spans="1:18">
      <c r="A23" s="6" t="s">
        <v>415</v>
      </c>
      <c r="B23" s="6" t="s">
        <v>416</v>
      </c>
      <c r="C23" s="6">
        <v>10719.454</v>
      </c>
      <c r="D23" s="6">
        <v>20722.529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47.814</v>
      </c>
      <c r="K23" s="14">
        <v>3</v>
      </c>
      <c r="L23" s="14">
        <v>2</v>
      </c>
      <c r="M23" s="14">
        <v>0</v>
      </c>
      <c r="N23" s="14">
        <v>0</v>
      </c>
      <c r="O23" s="14">
        <v>0</v>
      </c>
      <c r="P23" s="14">
        <v>-24.901</v>
      </c>
      <c r="Q23" s="14">
        <v>0</v>
      </c>
      <c r="R23" s="14">
        <v>0</v>
      </c>
    </row>
    <row r="24" ht="20.25" spans="1:18">
      <c r="A24" s="6" t="s">
        <v>417</v>
      </c>
      <c r="B24" s="6" t="s">
        <v>418</v>
      </c>
      <c r="C24" s="6">
        <v>21046.504</v>
      </c>
      <c r="D24" s="6">
        <v>23897.723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10.971</v>
      </c>
      <c r="K24" s="14">
        <v>2</v>
      </c>
      <c r="L24" s="14">
        <v>0</v>
      </c>
      <c r="M24" s="14">
        <v>1</v>
      </c>
      <c r="N24" s="14">
        <v>-1</v>
      </c>
      <c r="O24" s="14">
        <v>0</v>
      </c>
      <c r="P24" s="14">
        <v>26.082</v>
      </c>
      <c r="Q24" s="14">
        <v>0</v>
      </c>
      <c r="R24" s="14">
        <v>0</v>
      </c>
    </row>
    <row r="25" ht="20.25" spans="1:18">
      <c r="A25" s="6" t="s">
        <v>419</v>
      </c>
      <c r="B25" s="6" t="s">
        <v>420</v>
      </c>
      <c r="C25" s="6">
        <v>2596.804</v>
      </c>
      <c r="D25" s="6">
        <v>3055.993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9.075</v>
      </c>
      <c r="K25" s="14">
        <v>2</v>
      </c>
      <c r="L25" s="14">
        <v>2</v>
      </c>
      <c r="M25" s="14">
        <v>0</v>
      </c>
      <c r="N25" s="14">
        <v>0</v>
      </c>
      <c r="O25" s="14">
        <v>0</v>
      </c>
      <c r="P25" s="14">
        <v>1.677</v>
      </c>
      <c r="Q25" s="14">
        <v>1</v>
      </c>
      <c r="R25" s="14">
        <v>0</v>
      </c>
    </row>
    <row r="26" ht="20.25" spans="1:18">
      <c r="A26" s="6" t="s">
        <v>421</v>
      </c>
      <c r="B26" s="6" t="s">
        <v>422</v>
      </c>
      <c r="C26" s="6">
        <v>2887.856</v>
      </c>
      <c r="D26" s="6">
        <v>3388.9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13.641</v>
      </c>
      <c r="K26" s="14">
        <v>2</v>
      </c>
      <c r="L26" s="14">
        <v>1</v>
      </c>
      <c r="M26" s="14">
        <v>0</v>
      </c>
      <c r="N26" s="14">
        <v>0</v>
      </c>
      <c r="O26" s="14">
        <v>0</v>
      </c>
      <c r="P26" s="14">
        <v>-5.593</v>
      </c>
      <c r="Q26" s="14">
        <v>0</v>
      </c>
      <c r="R26" s="14">
        <v>0</v>
      </c>
    </row>
    <row r="27" ht="20.25" spans="1:18">
      <c r="A27" s="6" t="s">
        <v>423</v>
      </c>
      <c r="B27" s="6" t="s">
        <v>424</v>
      </c>
      <c r="C27" s="6">
        <v>2371.288</v>
      </c>
      <c r="D27" s="6">
        <v>2922.283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16.001</v>
      </c>
      <c r="K27" s="14">
        <v>2</v>
      </c>
      <c r="L27" s="14">
        <v>2</v>
      </c>
      <c r="M27" s="14">
        <v>0</v>
      </c>
      <c r="N27" s="14">
        <v>0</v>
      </c>
      <c r="O27" s="14">
        <v>0</v>
      </c>
      <c r="P27" s="14">
        <v>-2.766</v>
      </c>
      <c r="Q27" s="14">
        <v>0</v>
      </c>
      <c r="R27" s="14">
        <v>0</v>
      </c>
    </row>
    <row r="28" ht="20.25" spans="1:18">
      <c r="A28" s="6" t="s">
        <v>425</v>
      </c>
      <c r="B28" s="6" t="s">
        <v>426</v>
      </c>
      <c r="C28" s="6">
        <v>3195.312</v>
      </c>
      <c r="D28" s="6">
        <v>3373.481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1.074</v>
      </c>
      <c r="K28" s="15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-1.192</v>
      </c>
      <c r="Q28" s="14">
        <v>0</v>
      </c>
      <c r="R28" s="14">
        <v>0</v>
      </c>
    </row>
    <row r="29" ht="20.25" spans="1:18">
      <c r="A29" s="6" t="s">
        <v>427</v>
      </c>
      <c r="B29" s="6" t="s">
        <v>428</v>
      </c>
      <c r="C29" s="6">
        <v>113053.477</v>
      </c>
      <c r="D29" s="6">
        <v>138916.422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15.845</v>
      </c>
      <c r="K29" s="15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532.532</v>
      </c>
      <c r="Q29" s="14">
        <v>0</v>
      </c>
      <c r="R29" s="14">
        <v>0</v>
      </c>
    </row>
    <row r="30" ht="20.25" spans="1:18">
      <c r="A30" s="6" t="s">
        <v>429</v>
      </c>
      <c r="B30" s="6" t="s">
        <v>430</v>
      </c>
      <c r="C30" s="6">
        <v>3969.706</v>
      </c>
      <c r="D30" s="6">
        <v>4340.601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2.846</v>
      </c>
      <c r="K30" s="15">
        <v>0</v>
      </c>
      <c r="L30" s="14">
        <v>0</v>
      </c>
      <c r="M30" s="14">
        <v>0</v>
      </c>
      <c r="N30" s="14">
        <v>0</v>
      </c>
      <c r="O30" s="14">
        <v>0</v>
      </c>
      <c r="P30" s="14">
        <v>3.887</v>
      </c>
      <c r="Q30" s="14">
        <v>0</v>
      </c>
      <c r="R30" s="14">
        <v>0</v>
      </c>
    </row>
    <row r="31" ht="20.25" spans="1:18">
      <c r="A31" s="6" t="s">
        <v>431</v>
      </c>
      <c r="B31" s="6" t="s">
        <v>432</v>
      </c>
      <c r="C31" s="6">
        <v>15985.026</v>
      </c>
      <c r="D31" s="6">
        <v>17895.447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3.994</v>
      </c>
      <c r="K31" s="15">
        <v>0</v>
      </c>
      <c r="L31" s="14">
        <v>1</v>
      </c>
      <c r="M31" s="14">
        <v>1</v>
      </c>
      <c r="N31" s="14">
        <v>-1</v>
      </c>
      <c r="O31" s="14">
        <v>0</v>
      </c>
      <c r="P31" s="14">
        <v>22.108</v>
      </c>
      <c r="Q31" s="14">
        <v>0</v>
      </c>
      <c r="R31" s="14">
        <v>0</v>
      </c>
    </row>
    <row r="32" ht="20.25" spans="1:18">
      <c r="A32" s="6" t="s">
        <v>433</v>
      </c>
      <c r="B32" s="6" t="s">
        <v>434</v>
      </c>
      <c r="C32" s="6">
        <v>3034.43</v>
      </c>
      <c r="D32" s="6">
        <v>3207.985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0.673</v>
      </c>
      <c r="K32" s="15">
        <v>0</v>
      </c>
      <c r="L32" s="14">
        <v>1</v>
      </c>
      <c r="M32" s="14">
        <v>1</v>
      </c>
      <c r="N32" s="14">
        <v>-1</v>
      </c>
      <c r="O32" s="14">
        <v>0</v>
      </c>
      <c r="P32" s="14">
        <v>-2.429</v>
      </c>
      <c r="Q32" s="14">
        <v>0</v>
      </c>
      <c r="R32" s="14">
        <v>0</v>
      </c>
    </row>
    <row r="33" ht="20.25" spans="1:18">
      <c r="A33" s="6" t="s">
        <v>435</v>
      </c>
      <c r="B33" s="6" t="s">
        <v>436</v>
      </c>
      <c r="C33" s="6">
        <v>278675.344</v>
      </c>
      <c r="D33" s="6">
        <v>381293.719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26.886</v>
      </c>
      <c r="K33" s="15">
        <v>3</v>
      </c>
      <c r="L33" s="14">
        <v>1</v>
      </c>
      <c r="M33" s="14">
        <v>0</v>
      </c>
      <c r="N33" s="14">
        <v>0</v>
      </c>
      <c r="O33" s="14">
        <v>0</v>
      </c>
      <c r="P33" s="14">
        <v>1443.673</v>
      </c>
      <c r="Q33" s="14">
        <v>0</v>
      </c>
      <c r="R33" s="14">
        <v>0</v>
      </c>
    </row>
    <row r="34" ht="20.25" spans="1:18">
      <c r="A34" s="6" t="s">
        <v>437</v>
      </c>
      <c r="B34" s="6" t="s">
        <v>438</v>
      </c>
      <c r="C34" s="6">
        <v>5169.212</v>
      </c>
      <c r="D34" s="6">
        <v>5683.37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0.208</v>
      </c>
      <c r="K34" s="15">
        <v>0</v>
      </c>
      <c r="L34" s="14">
        <v>1</v>
      </c>
      <c r="M34" s="14">
        <v>1</v>
      </c>
      <c r="N34" s="14">
        <v>-1</v>
      </c>
      <c r="O34" s="14">
        <v>0</v>
      </c>
      <c r="P34" s="14">
        <v>-1.746</v>
      </c>
      <c r="Q34" s="14">
        <v>0</v>
      </c>
      <c r="R34" s="14">
        <v>0</v>
      </c>
    </row>
    <row r="35" ht="20.25" spans="1:18">
      <c r="A35" s="6" t="s">
        <v>439</v>
      </c>
      <c r="B35" s="6" t="s">
        <v>440</v>
      </c>
      <c r="C35" s="6">
        <v>12439.644</v>
      </c>
      <c r="D35" s="6">
        <v>13981.827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9.464</v>
      </c>
      <c r="K35" s="15">
        <v>0</v>
      </c>
      <c r="L35" s="14">
        <v>0</v>
      </c>
      <c r="M35" s="14">
        <v>1</v>
      </c>
      <c r="N35" s="14">
        <v>-1</v>
      </c>
      <c r="O35" s="14">
        <v>0</v>
      </c>
      <c r="P35" s="14">
        <v>19.732</v>
      </c>
      <c r="Q35" s="14">
        <v>0</v>
      </c>
      <c r="R35" s="14">
        <v>0</v>
      </c>
    </row>
    <row r="36" ht="20.25" spans="1:18">
      <c r="A36" s="6" t="s">
        <v>441</v>
      </c>
      <c r="B36" s="6" t="s">
        <v>442</v>
      </c>
      <c r="C36" s="6">
        <v>2953.352</v>
      </c>
      <c r="D36" s="6">
        <v>3440.113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11.972</v>
      </c>
      <c r="K36" s="15">
        <v>3</v>
      </c>
      <c r="L36" s="14">
        <v>0</v>
      </c>
      <c r="M36" s="14">
        <v>1</v>
      </c>
      <c r="N36" s="14">
        <v>-1</v>
      </c>
      <c r="O36" s="14">
        <v>0</v>
      </c>
      <c r="P36" s="14">
        <v>-4.047</v>
      </c>
      <c r="Q36" s="14">
        <v>0</v>
      </c>
      <c r="R36" s="14">
        <v>0</v>
      </c>
    </row>
    <row r="37" ht="20.25" spans="1:18">
      <c r="A37" s="6" t="s">
        <v>443</v>
      </c>
      <c r="B37" s="6" t="s">
        <v>444</v>
      </c>
      <c r="C37" s="6">
        <v>21976.168</v>
      </c>
      <c r="D37" s="6">
        <v>24564.395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10.283</v>
      </c>
      <c r="K37" s="15">
        <v>3</v>
      </c>
      <c r="L37" s="14">
        <v>0</v>
      </c>
      <c r="M37" s="14">
        <v>1</v>
      </c>
      <c r="N37" s="14">
        <v>-1</v>
      </c>
      <c r="O37" s="14">
        <v>0</v>
      </c>
      <c r="P37" s="14">
        <v>7.687</v>
      </c>
      <c r="Q37" s="14">
        <v>-1</v>
      </c>
      <c r="R37" s="14">
        <v>0</v>
      </c>
    </row>
    <row r="38" ht="20.25" spans="1:18">
      <c r="A38" s="7" t="s">
        <v>445</v>
      </c>
      <c r="B38" s="7" t="s">
        <v>446</v>
      </c>
      <c r="C38" s="7">
        <v>3322.307</v>
      </c>
      <c r="D38" s="7">
        <v>3553.364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4.422</v>
      </c>
      <c r="K38" s="15">
        <v>0</v>
      </c>
      <c r="L38" s="14">
        <v>1</v>
      </c>
      <c r="M38" s="14">
        <v>1</v>
      </c>
      <c r="N38" s="14">
        <v>-1</v>
      </c>
      <c r="O38" s="14">
        <v>0</v>
      </c>
      <c r="P38" s="14">
        <v>-0.561</v>
      </c>
      <c r="Q38" s="14">
        <v>0</v>
      </c>
      <c r="R38" s="14">
        <v>0</v>
      </c>
    </row>
    <row r="39" ht="20.25" spans="1:18">
      <c r="A39" s="7" t="s">
        <v>447</v>
      </c>
      <c r="B39" s="7" t="s">
        <v>448</v>
      </c>
      <c r="C39" s="7">
        <v>135.581</v>
      </c>
      <c r="D39" s="7">
        <v>152.455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7.453</v>
      </c>
      <c r="K39" s="15">
        <v>2</v>
      </c>
      <c r="L39" s="14">
        <v>0</v>
      </c>
      <c r="M39" s="14">
        <v>0</v>
      </c>
      <c r="N39" s="14">
        <v>0</v>
      </c>
      <c r="O39" s="14">
        <v>0</v>
      </c>
      <c r="P39" s="14">
        <v>0.027</v>
      </c>
      <c r="Q39" s="14">
        <v>0</v>
      </c>
      <c r="R39" s="14">
        <v>0</v>
      </c>
    </row>
    <row r="40" ht="20.25" spans="1:18">
      <c r="A40" s="7" t="s">
        <v>449</v>
      </c>
      <c r="B40" s="7" t="s">
        <v>450</v>
      </c>
      <c r="C40" s="7">
        <v>5333.855</v>
      </c>
      <c r="D40" s="7">
        <v>6030.618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11.339</v>
      </c>
      <c r="K40" s="15">
        <v>0</v>
      </c>
      <c r="L40" s="14">
        <v>1</v>
      </c>
      <c r="M40" s="14">
        <v>1</v>
      </c>
      <c r="N40" s="14">
        <v>-1</v>
      </c>
      <c r="O40" s="14">
        <v>0</v>
      </c>
      <c r="P40" s="14">
        <v>-1.206</v>
      </c>
      <c r="Q40" s="14">
        <v>0</v>
      </c>
      <c r="R40" s="14">
        <v>0</v>
      </c>
    </row>
    <row r="41" ht="20.25" spans="1:18">
      <c r="A41" s="7" t="s">
        <v>451</v>
      </c>
      <c r="B41" s="7" t="s">
        <v>452</v>
      </c>
      <c r="C41" s="7">
        <v>2108.799</v>
      </c>
      <c r="D41" s="7">
        <v>2299.837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7.346</v>
      </c>
      <c r="K41" s="15">
        <v>3</v>
      </c>
      <c r="L41" s="14">
        <v>1</v>
      </c>
      <c r="M41" s="14">
        <v>0</v>
      </c>
      <c r="N41" s="14">
        <v>0</v>
      </c>
      <c r="O41" s="14">
        <v>0</v>
      </c>
      <c r="P41" s="14">
        <v>0.454</v>
      </c>
      <c r="Q41" s="14">
        <v>0</v>
      </c>
      <c r="R41" s="14">
        <v>0</v>
      </c>
    </row>
    <row r="42" ht="20.25" spans="1:18">
      <c r="A42" s="7" t="s">
        <v>453</v>
      </c>
      <c r="B42" s="7" t="s">
        <v>454</v>
      </c>
      <c r="C42" s="7">
        <v>2397.919</v>
      </c>
      <c r="D42" s="7">
        <v>2585.068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5.557</v>
      </c>
      <c r="K42" s="15">
        <v>2</v>
      </c>
      <c r="L42" s="14">
        <v>2</v>
      </c>
      <c r="M42" s="14">
        <v>0</v>
      </c>
      <c r="N42" s="14">
        <v>0</v>
      </c>
      <c r="O42" s="14">
        <v>0</v>
      </c>
      <c r="P42" s="14">
        <v>2.119</v>
      </c>
      <c r="Q42" s="14">
        <v>0</v>
      </c>
      <c r="R42" s="14">
        <v>1</v>
      </c>
    </row>
    <row r="43" ht="20.25" spans="1:18">
      <c r="A43" s="7" t="s">
        <v>455</v>
      </c>
      <c r="B43" s="7" t="s">
        <v>456</v>
      </c>
      <c r="C43" s="7">
        <v>3672.967</v>
      </c>
      <c r="D43" s="7">
        <v>4258.461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1.687</v>
      </c>
      <c r="K43" s="15">
        <v>0</v>
      </c>
      <c r="L43" s="14">
        <v>0</v>
      </c>
      <c r="M43" s="14">
        <v>1</v>
      </c>
      <c r="N43" s="14">
        <v>-1</v>
      </c>
      <c r="O43" s="14">
        <v>0</v>
      </c>
      <c r="P43" s="14">
        <v>0.616</v>
      </c>
      <c r="Q43" s="14">
        <v>0</v>
      </c>
      <c r="R43" s="14">
        <v>0</v>
      </c>
    </row>
    <row r="44" ht="20.25" spans="1:18">
      <c r="A44" s="7" t="s">
        <v>457</v>
      </c>
      <c r="B44" s="7" t="s">
        <v>458</v>
      </c>
      <c r="C44" s="7">
        <v>1249.937</v>
      </c>
      <c r="D44" s="7">
        <v>1307.653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2.004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0.114</v>
      </c>
      <c r="Q44" s="14">
        <v>0</v>
      </c>
      <c r="R44" s="14">
        <v>0</v>
      </c>
    </row>
    <row r="45" ht="20.25" spans="1:18">
      <c r="A45" s="7" t="s">
        <v>459</v>
      </c>
      <c r="B45" s="7" t="s">
        <v>460</v>
      </c>
      <c r="C45" s="7">
        <v>6374.368</v>
      </c>
      <c r="D45" s="7">
        <v>7107.248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5.621</v>
      </c>
      <c r="K45" s="15">
        <v>0</v>
      </c>
      <c r="L45" s="14">
        <v>0</v>
      </c>
      <c r="M45" s="14">
        <v>1</v>
      </c>
      <c r="N45" s="14">
        <v>-1</v>
      </c>
      <c r="O45" s="14">
        <v>0</v>
      </c>
      <c r="P45" s="14">
        <v>-11.985</v>
      </c>
      <c r="Q45" s="14">
        <v>0</v>
      </c>
      <c r="R45" s="14">
        <v>0</v>
      </c>
    </row>
    <row r="46" ht="20.25" spans="1:18">
      <c r="A46" s="7" t="s">
        <v>461</v>
      </c>
      <c r="B46" s="7" t="s">
        <v>462</v>
      </c>
      <c r="C46" s="7">
        <v>6172.999</v>
      </c>
      <c r="D46" s="7">
        <v>6789.393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7.159</v>
      </c>
      <c r="K46" s="15">
        <v>1</v>
      </c>
      <c r="L46" s="14">
        <v>0</v>
      </c>
      <c r="M46" s="14">
        <v>1</v>
      </c>
      <c r="N46" s="14">
        <v>-1</v>
      </c>
      <c r="O46" s="14">
        <v>0</v>
      </c>
      <c r="P46" s="14">
        <v>-9.622</v>
      </c>
      <c r="Q46" s="14">
        <v>0</v>
      </c>
      <c r="R46" s="14">
        <v>0</v>
      </c>
    </row>
    <row r="47" ht="20.25" spans="1:18">
      <c r="A47" s="7" t="s">
        <v>463</v>
      </c>
      <c r="B47" s="7" t="s">
        <v>464</v>
      </c>
      <c r="C47" s="7">
        <v>4441.45</v>
      </c>
      <c r="D47" s="7">
        <v>5024.221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9.837</v>
      </c>
      <c r="K47" s="15">
        <v>2</v>
      </c>
      <c r="L47" s="14">
        <v>0</v>
      </c>
      <c r="M47" s="14">
        <v>0</v>
      </c>
      <c r="N47" s="14">
        <v>0</v>
      </c>
      <c r="O47" s="14">
        <v>0</v>
      </c>
      <c r="P47" s="14">
        <v>-10.71</v>
      </c>
      <c r="Q47" s="14">
        <v>0</v>
      </c>
      <c r="R47" s="14">
        <v>0</v>
      </c>
    </row>
    <row r="48" ht="20.25" spans="1:18">
      <c r="A48" s="7" t="s">
        <v>465</v>
      </c>
      <c r="B48" s="7" t="s">
        <v>466</v>
      </c>
      <c r="C48" s="7">
        <v>740.068</v>
      </c>
      <c r="D48" s="7">
        <v>813.545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3.132</v>
      </c>
      <c r="K48" s="15">
        <v>0</v>
      </c>
      <c r="L48" s="14">
        <v>0</v>
      </c>
      <c r="M48" s="14">
        <v>1</v>
      </c>
      <c r="N48" s="14">
        <v>-1</v>
      </c>
      <c r="O48" s="14">
        <v>0</v>
      </c>
      <c r="P48" s="14">
        <v>0.285</v>
      </c>
      <c r="Q48" s="14">
        <v>0</v>
      </c>
      <c r="R48" s="14">
        <v>0</v>
      </c>
    </row>
    <row r="49" ht="20.25" spans="1:18">
      <c r="A49" s="7" t="s">
        <v>467</v>
      </c>
      <c r="B49" s="7" t="s">
        <v>468</v>
      </c>
      <c r="C49" s="7">
        <v>1607.226</v>
      </c>
      <c r="D49" s="7">
        <v>1953.85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4.616</v>
      </c>
      <c r="K49" s="15">
        <v>0</v>
      </c>
      <c r="L49" s="14">
        <v>1</v>
      </c>
      <c r="M49" s="14">
        <v>0</v>
      </c>
      <c r="N49" s="14">
        <v>0</v>
      </c>
      <c r="O49" s="14">
        <v>0</v>
      </c>
      <c r="P49" s="14">
        <v>-3.168</v>
      </c>
      <c r="Q49" s="14">
        <v>0</v>
      </c>
      <c r="R49" s="14">
        <v>0</v>
      </c>
    </row>
    <row r="50" ht="20.25" spans="1:18">
      <c r="A50" s="7" t="s">
        <v>469</v>
      </c>
      <c r="B50" s="7" t="s">
        <v>470</v>
      </c>
      <c r="C50" s="7">
        <v>1037.608</v>
      </c>
      <c r="D50" s="7">
        <v>1403.115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7.891</v>
      </c>
      <c r="K50" s="15">
        <v>0</v>
      </c>
      <c r="L50" s="14">
        <v>0</v>
      </c>
      <c r="M50" s="14">
        <v>0</v>
      </c>
      <c r="N50" s="14">
        <v>0</v>
      </c>
      <c r="O50" s="14">
        <v>0</v>
      </c>
      <c r="P50" s="14">
        <v>-2.555</v>
      </c>
      <c r="Q50" s="14">
        <v>0</v>
      </c>
      <c r="R50" s="14">
        <v>0</v>
      </c>
    </row>
    <row r="51" ht="20.25" spans="1:18">
      <c r="A51" s="7" t="s">
        <v>471</v>
      </c>
      <c r="B51" s="7" t="s">
        <v>472</v>
      </c>
      <c r="C51" s="7">
        <v>6363.134</v>
      </c>
      <c r="D51" s="7">
        <v>7147.513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5.759</v>
      </c>
      <c r="K51" s="15">
        <v>0</v>
      </c>
      <c r="L51" s="14">
        <v>0</v>
      </c>
      <c r="M51" s="14">
        <v>1</v>
      </c>
      <c r="N51" s="14">
        <v>-1</v>
      </c>
      <c r="O51" s="14">
        <v>0</v>
      </c>
      <c r="P51" s="14">
        <v>-9.486</v>
      </c>
      <c r="Q51" s="14">
        <v>0</v>
      </c>
      <c r="R51" s="14">
        <v>0</v>
      </c>
    </row>
    <row r="52" ht="20.25" spans="1:18">
      <c r="A52" s="7" t="s">
        <v>473</v>
      </c>
      <c r="B52" s="7" t="s">
        <v>474</v>
      </c>
      <c r="C52" s="7">
        <v>754.709</v>
      </c>
      <c r="D52" s="7">
        <v>842.474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2.618</v>
      </c>
      <c r="K52" s="15">
        <v>0</v>
      </c>
      <c r="L52" s="14">
        <v>2</v>
      </c>
      <c r="M52" s="14">
        <v>0</v>
      </c>
      <c r="N52" s="14">
        <v>-1</v>
      </c>
      <c r="O52" s="14">
        <v>0</v>
      </c>
      <c r="P52" s="14">
        <v>-2.576</v>
      </c>
      <c r="Q52" s="14">
        <v>0</v>
      </c>
      <c r="R52" s="14">
        <v>-1</v>
      </c>
    </row>
    <row r="53" ht="20.25" spans="1:18">
      <c r="A53" s="7" t="s">
        <v>475</v>
      </c>
      <c r="B53" s="7" t="s">
        <v>476</v>
      </c>
      <c r="C53" s="7">
        <v>11436.741</v>
      </c>
      <c r="D53" s="7">
        <v>13320.691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1.109</v>
      </c>
      <c r="K53" s="15">
        <v>0</v>
      </c>
      <c r="L53" s="14">
        <v>0</v>
      </c>
      <c r="M53" s="14">
        <v>0</v>
      </c>
      <c r="N53" s="14">
        <v>0</v>
      </c>
      <c r="O53" s="14">
        <v>0</v>
      </c>
      <c r="P53" s="14">
        <v>4.15</v>
      </c>
      <c r="Q53" s="14">
        <v>0</v>
      </c>
      <c r="R53" s="14">
        <v>0</v>
      </c>
    </row>
    <row r="54" ht="20.25" spans="1:18">
      <c r="A54" s="7" t="s">
        <v>477</v>
      </c>
      <c r="B54" s="7" t="s">
        <v>478</v>
      </c>
      <c r="C54" s="7">
        <v>2684.699</v>
      </c>
      <c r="D54" s="7">
        <v>2900.599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1.731</v>
      </c>
      <c r="K54" s="15">
        <v>0</v>
      </c>
      <c r="L54" s="14">
        <v>1</v>
      </c>
      <c r="M54" s="14">
        <v>1</v>
      </c>
      <c r="N54" s="14">
        <v>-1</v>
      </c>
      <c r="O54" s="14">
        <v>0</v>
      </c>
      <c r="P54" s="14">
        <v>0.12</v>
      </c>
      <c r="Q54" s="14">
        <v>0</v>
      </c>
      <c r="R54" s="14">
        <v>0</v>
      </c>
    </row>
    <row r="55" ht="20.25" spans="1:18">
      <c r="A55" s="7" t="s">
        <v>479</v>
      </c>
      <c r="B55" s="7" t="s">
        <v>480</v>
      </c>
      <c r="C55" s="7">
        <v>8254.66</v>
      </c>
      <c r="D55" s="7">
        <v>9390.432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8.016</v>
      </c>
      <c r="K55" s="15">
        <v>2</v>
      </c>
      <c r="L55" s="14">
        <v>1</v>
      </c>
      <c r="M55" s="14">
        <v>1</v>
      </c>
      <c r="N55" s="14">
        <v>-1</v>
      </c>
      <c r="O55" s="14">
        <v>0</v>
      </c>
      <c r="P55" s="14">
        <v>-14.487</v>
      </c>
      <c r="Q55" s="14">
        <v>0</v>
      </c>
      <c r="R55" s="14">
        <v>0</v>
      </c>
    </row>
    <row r="56" ht="20.25" spans="1:18">
      <c r="A56" s="7" t="s">
        <v>481</v>
      </c>
      <c r="B56" s="7" t="s">
        <v>482</v>
      </c>
      <c r="C56" s="7">
        <v>3762.337</v>
      </c>
      <c r="D56" s="7">
        <v>4266.684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10.142</v>
      </c>
      <c r="K56" s="15">
        <v>1</v>
      </c>
      <c r="L56" s="14">
        <v>0</v>
      </c>
      <c r="M56" s="14">
        <v>0</v>
      </c>
      <c r="N56" s="14">
        <v>0</v>
      </c>
      <c r="O56" s="14">
        <v>0</v>
      </c>
      <c r="P56" s="14">
        <v>0.12</v>
      </c>
      <c r="Q56" s="14">
        <v>0</v>
      </c>
      <c r="R56" s="14">
        <v>0</v>
      </c>
    </row>
    <row r="57" ht="20.25" spans="1:18">
      <c r="A57" s="7" t="s">
        <v>483</v>
      </c>
      <c r="B57" s="7" t="s">
        <v>484</v>
      </c>
      <c r="C57" s="7">
        <v>6154.03</v>
      </c>
      <c r="D57" s="7">
        <v>6891.674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7.444</v>
      </c>
      <c r="K57" s="15">
        <v>1</v>
      </c>
      <c r="L57" s="14">
        <v>0</v>
      </c>
      <c r="M57" s="14">
        <v>1</v>
      </c>
      <c r="N57" s="14">
        <v>-1</v>
      </c>
      <c r="O57" s="14">
        <v>0</v>
      </c>
      <c r="P57" s="14">
        <v>-11.939</v>
      </c>
      <c r="Q57" s="14">
        <v>0</v>
      </c>
      <c r="R57" s="14">
        <v>0</v>
      </c>
    </row>
    <row r="58" ht="20.25" spans="1:18">
      <c r="A58" s="7" t="s">
        <v>485</v>
      </c>
      <c r="B58" s="7" t="s">
        <v>486</v>
      </c>
      <c r="C58" s="7">
        <v>3527.039</v>
      </c>
      <c r="D58" s="7">
        <v>3627.912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2.514</v>
      </c>
      <c r="K58" s="15">
        <v>3</v>
      </c>
      <c r="L58" s="14">
        <v>0</v>
      </c>
      <c r="M58" s="14">
        <v>0</v>
      </c>
      <c r="N58" s="14">
        <v>0</v>
      </c>
      <c r="O58" s="14">
        <v>0</v>
      </c>
      <c r="P58" s="14">
        <v>1.512</v>
      </c>
      <c r="Q58" s="14">
        <v>0</v>
      </c>
      <c r="R58" s="14">
        <v>0</v>
      </c>
    </row>
    <row r="59" ht="20.25" spans="1:18">
      <c r="A59" s="7" t="s">
        <v>487</v>
      </c>
      <c r="B59" s="7" t="s">
        <v>488</v>
      </c>
      <c r="C59" s="7">
        <v>4512.804</v>
      </c>
      <c r="D59" s="7">
        <v>5171.78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9.181</v>
      </c>
      <c r="K59" s="15">
        <v>4</v>
      </c>
      <c r="L59" s="14">
        <v>0</v>
      </c>
      <c r="M59" s="14">
        <v>0</v>
      </c>
      <c r="N59" s="14">
        <v>0</v>
      </c>
      <c r="O59" s="14">
        <v>0</v>
      </c>
      <c r="P59" s="14">
        <v>-12.228</v>
      </c>
      <c r="Q59" s="14">
        <v>0</v>
      </c>
      <c r="R59" s="14">
        <v>1</v>
      </c>
    </row>
    <row r="60" ht="20.25" spans="1:18">
      <c r="A60" s="7" t="s">
        <v>489</v>
      </c>
      <c r="B60" s="7" t="s">
        <v>490</v>
      </c>
      <c r="C60" s="7">
        <v>7724.122</v>
      </c>
      <c r="D60" s="7">
        <v>8256.612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4.852</v>
      </c>
      <c r="K60" s="15">
        <v>0</v>
      </c>
      <c r="L60" s="14">
        <v>1</v>
      </c>
      <c r="M60" s="14">
        <v>1</v>
      </c>
      <c r="N60" s="14">
        <v>-1</v>
      </c>
      <c r="O60" s="14">
        <v>0</v>
      </c>
      <c r="P60" s="14">
        <v>-3.554</v>
      </c>
      <c r="Q60" s="14">
        <v>-1</v>
      </c>
      <c r="R60" s="14">
        <v>0</v>
      </c>
    </row>
    <row r="61" ht="20.25" spans="1:18">
      <c r="A61" s="7" t="s">
        <v>491</v>
      </c>
      <c r="B61" s="7" t="s">
        <v>492</v>
      </c>
      <c r="C61" s="7">
        <v>8640.413</v>
      </c>
      <c r="D61" s="7">
        <v>9911.223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9.211</v>
      </c>
      <c r="K61" s="15">
        <v>4</v>
      </c>
      <c r="L61" s="14">
        <v>2</v>
      </c>
      <c r="M61" s="14">
        <v>0</v>
      </c>
      <c r="N61" s="14">
        <v>0</v>
      </c>
      <c r="O61" s="14">
        <v>0</v>
      </c>
      <c r="P61" s="14">
        <v>-5.508</v>
      </c>
      <c r="Q61" s="14">
        <v>0</v>
      </c>
      <c r="R61" s="14">
        <v>-1</v>
      </c>
    </row>
    <row r="62" ht="20.25" spans="1:18">
      <c r="A62" s="7" t="s">
        <v>493</v>
      </c>
      <c r="B62" s="7" t="s">
        <v>494</v>
      </c>
      <c r="C62" s="7">
        <v>19527.02</v>
      </c>
      <c r="D62" s="7">
        <v>20811.531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4.256</v>
      </c>
      <c r="K62" s="15">
        <v>0</v>
      </c>
      <c r="L62" s="14">
        <v>1</v>
      </c>
      <c r="M62" s="14">
        <v>1</v>
      </c>
      <c r="N62" s="14">
        <v>-1</v>
      </c>
      <c r="O62" s="14">
        <v>0</v>
      </c>
      <c r="P62" s="14">
        <v>15.583</v>
      </c>
      <c r="Q62" s="14">
        <v>0</v>
      </c>
      <c r="R62" s="14">
        <v>0</v>
      </c>
    </row>
    <row r="63" ht="20.25" spans="1:18">
      <c r="A63" s="7" t="s">
        <v>495</v>
      </c>
      <c r="B63" s="7" t="s">
        <v>496</v>
      </c>
      <c r="C63" s="7">
        <v>1027.201</v>
      </c>
      <c r="D63" s="7">
        <v>1295.424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5.065</v>
      </c>
      <c r="K63" s="15">
        <v>0</v>
      </c>
      <c r="L63" s="14">
        <v>2</v>
      </c>
      <c r="M63" s="14">
        <v>0</v>
      </c>
      <c r="N63" s="14">
        <v>0</v>
      </c>
      <c r="O63" s="14">
        <v>0</v>
      </c>
      <c r="P63" s="14">
        <v>0.098</v>
      </c>
      <c r="Q63" s="14">
        <v>0</v>
      </c>
      <c r="R63" s="14">
        <v>0</v>
      </c>
    </row>
    <row r="64" ht="20.25" spans="1:18">
      <c r="A64" s="7" t="s">
        <v>497</v>
      </c>
      <c r="B64" s="7" t="s">
        <v>498</v>
      </c>
      <c r="C64" s="7">
        <v>2395.6</v>
      </c>
      <c r="D64" s="7">
        <v>3103.491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13.14</v>
      </c>
      <c r="K64" s="15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7" t="s">
        <v>499</v>
      </c>
      <c r="B65" s="7" t="s">
        <v>500</v>
      </c>
      <c r="C65" s="7">
        <v>2036.523</v>
      </c>
      <c r="D65" s="7">
        <v>2401.34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9.003</v>
      </c>
      <c r="K65" s="15">
        <v>1</v>
      </c>
      <c r="L65" s="14">
        <v>1</v>
      </c>
      <c r="M65" s="14">
        <v>1</v>
      </c>
      <c r="N65" s="14">
        <v>-1</v>
      </c>
      <c r="O65" s="14">
        <v>0</v>
      </c>
      <c r="P65" s="14">
        <v>-1.166</v>
      </c>
      <c r="Q65" s="14">
        <v>0</v>
      </c>
      <c r="R65" s="14">
        <v>0</v>
      </c>
    </row>
    <row r="66" ht="20.25" spans="1:18">
      <c r="A66" s="7" t="s">
        <v>501</v>
      </c>
      <c r="B66" s="7" t="s">
        <v>502</v>
      </c>
      <c r="C66" s="7">
        <v>8811.376</v>
      </c>
      <c r="D66" s="7">
        <v>9810.322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3.638</v>
      </c>
      <c r="K66" s="15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-13.891</v>
      </c>
      <c r="Q66" s="14">
        <v>0</v>
      </c>
      <c r="R66" s="14">
        <v>-1</v>
      </c>
    </row>
    <row r="67" ht="20.25" spans="1:18">
      <c r="A67" s="7" t="s">
        <v>503</v>
      </c>
      <c r="B67" s="7" t="s">
        <v>504</v>
      </c>
      <c r="C67" s="7">
        <v>6132.352</v>
      </c>
      <c r="D67" s="7">
        <v>6722.399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7.057</v>
      </c>
      <c r="K67" s="15">
        <v>3</v>
      </c>
      <c r="L67" s="14">
        <v>1</v>
      </c>
      <c r="M67" s="14">
        <v>1</v>
      </c>
      <c r="N67" s="14">
        <v>0</v>
      </c>
      <c r="O67" s="14">
        <v>0</v>
      </c>
      <c r="P67" s="14">
        <v>0.587</v>
      </c>
      <c r="Q67" s="14">
        <v>0</v>
      </c>
      <c r="R67" s="14">
        <v>0</v>
      </c>
    </row>
    <row r="68" ht="20.25" spans="1:18">
      <c r="A68" s="7" t="s">
        <v>505</v>
      </c>
      <c r="B68" s="7" t="s">
        <v>506</v>
      </c>
      <c r="C68" s="7">
        <v>7701.229</v>
      </c>
      <c r="D68" s="7">
        <v>8197.624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4.261</v>
      </c>
      <c r="K68" s="15">
        <v>3</v>
      </c>
      <c r="L68" s="14">
        <v>0</v>
      </c>
      <c r="M68" s="14">
        <v>0</v>
      </c>
      <c r="N68" s="14">
        <v>0</v>
      </c>
      <c r="O68" s="14">
        <v>0</v>
      </c>
      <c r="P68" s="14">
        <v>-2.418</v>
      </c>
      <c r="Q68" s="14">
        <v>0</v>
      </c>
      <c r="R68" s="14">
        <v>0</v>
      </c>
    </row>
    <row r="69" ht="20.25" spans="1:18">
      <c r="A69" s="7" t="s">
        <v>507</v>
      </c>
      <c r="B69" s="7" t="s">
        <v>508</v>
      </c>
      <c r="C69" s="7">
        <v>5753.688</v>
      </c>
      <c r="D69" s="7">
        <v>6506.967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6.475</v>
      </c>
      <c r="K69" s="15">
        <v>1</v>
      </c>
      <c r="L69" s="14">
        <v>0</v>
      </c>
      <c r="M69" s="14">
        <v>1</v>
      </c>
      <c r="N69" s="14">
        <v>-1</v>
      </c>
      <c r="O69" s="14">
        <v>0</v>
      </c>
      <c r="P69" s="14">
        <v>-13.457</v>
      </c>
      <c r="Q69" s="14">
        <v>0</v>
      </c>
      <c r="R69" s="14">
        <v>0</v>
      </c>
    </row>
    <row r="70" ht="20.25" spans="1:18">
      <c r="A70" s="7" t="s">
        <v>509</v>
      </c>
      <c r="B70" s="7" t="s">
        <v>510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7" t="s">
        <v>511</v>
      </c>
      <c r="B71" s="7" t="s">
        <v>512</v>
      </c>
      <c r="C71" s="7">
        <v>5601.65</v>
      </c>
      <c r="D71" s="7">
        <v>6172.629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8.857</v>
      </c>
      <c r="K71" s="15">
        <v>3</v>
      </c>
      <c r="L71" s="14">
        <v>2</v>
      </c>
      <c r="M71" s="14">
        <v>1</v>
      </c>
      <c r="N71" s="14">
        <v>0</v>
      </c>
      <c r="O71" s="14">
        <v>0</v>
      </c>
      <c r="P71" s="14">
        <v>-1.286</v>
      </c>
      <c r="Q71" s="14">
        <v>0</v>
      </c>
      <c r="R71" s="14">
        <v>0</v>
      </c>
    </row>
    <row r="72" ht="20.25" spans="1:18">
      <c r="A72" s="7" t="s">
        <v>513</v>
      </c>
      <c r="B72" s="7" t="s">
        <v>514</v>
      </c>
      <c r="C72" s="7">
        <v>6542.273</v>
      </c>
      <c r="D72" s="7">
        <v>7484.296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10.158</v>
      </c>
      <c r="K72" s="15">
        <v>2</v>
      </c>
      <c r="L72" s="14">
        <v>2</v>
      </c>
      <c r="M72" s="14">
        <v>0</v>
      </c>
      <c r="N72" s="14">
        <v>0</v>
      </c>
      <c r="O72" s="14">
        <v>0</v>
      </c>
      <c r="P72" s="14">
        <v>6.803</v>
      </c>
      <c r="Q72" s="14">
        <v>0</v>
      </c>
      <c r="R72" s="14">
        <v>0</v>
      </c>
    </row>
    <row r="73" ht="20.25" spans="1:18">
      <c r="A73" s="7" t="s">
        <v>515</v>
      </c>
      <c r="B73" s="7" t="s">
        <v>516</v>
      </c>
      <c r="C73" s="7">
        <v>4824.109</v>
      </c>
      <c r="D73" s="7">
        <v>5701.073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12.065</v>
      </c>
      <c r="K73" s="15">
        <v>0</v>
      </c>
      <c r="L73" s="14">
        <v>2</v>
      </c>
      <c r="M73" s="14">
        <v>0</v>
      </c>
      <c r="N73" s="14">
        <v>-1</v>
      </c>
      <c r="O73" s="14">
        <v>0</v>
      </c>
      <c r="P73" s="14">
        <v>-33.016</v>
      </c>
      <c r="Q73" s="14">
        <v>-1</v>
      </c>
      <c r="R73" s="14">
        <v>0</v>
      </c>
    </row>
    <row r="74" ht="20.25" spans="1:18">
      <c r="A74" s="7" t="s">
        <v>517</v>
      </c>
      <c r="B74" s="7" t="s">
        <v>518</v>
      </c>
      <c r="C74" s="7">
        <v>1133.241</v>
      </c>
      <c r="D74" s="7">
        <v>1325.386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3.636</v>
      </c>
      <c r="K74" s="15">
        <v>0</v>
      </c>
      <c r="L74" s="14">
        <v>1</v>
      </c>
      <c r="M74" s="14">
        <v>0</v>
      </c>
      <c r="N74" s="14">
        <v>0</v>
      </c>
      <c r="O74" s="14">
        <v>0</v>
      </c>
      <c r="P74" s="14">
        <v>-1.728</v>
      </c>
      <c r="Q74" s="14">
        <v>0</v>
      </c>
      <c r="R74" s="14">
        <v>0</v>
      </c>
    </row>
    <row r="75" ht="20.25" spans="1:18">
      <c r="A75" s="7" t="s">
        <v>519</v>
      </c>
      <c r="B75" s="7" t="s">
        <v>520</v>
      </c>
      <c r="C75" s="7">
        <v>5343.526</v>
      </c>
      <c r="D75" s="7">
        <v>5845.689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4.478</v>
      </c>
      <c r="K75" s="15">
        <v>2</v>
      </c>
      <c r="L75" s="14">
        <v>2</v>
      </c>
      <c r="M75" s="14">
        <v>0</v>
      </c>
      <c r="N75" s="14">
        <v>0</v>
      </c>
      <c r="O75" s="14">
        <v>0</v>
      </c>
      <c r="P75" s="14">
        <v>-2.815</v>
      </c>
      <c r="Q75" s="14">
        <v>0</v>
      </c>
      <c r="R75" s="14">
        <v>-1</v>
      </c>
    </row>
    <row r="76" ht="20.25" spans="1:18">
      <c r="A76" s="7" t="s">
        <v>521</v>
      </c>
      <c r="B76" s="7" t="s">
        <v>522</v>
      </c>
      <c r="C76" s="7">
        <v>5648.505</v>
      </c>
      <c r="D76" s="7">
        <v>6071.173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2.813</v>
      </c>
      <c r="K76" s="15">
        <v>0</v>
      </c>
      <c r="L76" s="14">
        <v>2</v>
      </c>
      <c r="M76" s="14">
        <v>0</v>
      </c>
      <c r="N76" s="14">
        <v>0</v>
      </c>
      <c r="O76" s="14">
        <v>0</v>
      </c>
      <c r="P76" s="14">
        <v>-4.582</v>
      </c>
      <c r="Q76" s="14">
        <v>0</v>
      </c>
      <c r="R76" s="14">
        <v>-1</v>
      </c>
    </row>
    <row r="77" ht="20.25" spans="1:18">
      <c r="A77" s="7" t="s">
        <v>523</v>
      </c>
      <c r="B77" s="7" t="s">
        <v>524</v>
      </c>
      <c r="C77" s="7">
        <v>5116.451</v>
      </c>
      <c r="D77" s="7">
        <v>5420.189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3.262</v>
      </c>
      <c r="K77" s="15">
        <v>2</v>
      </c>
      <c r="L77" s="14">
        <v>2</v>
      </c>
      <c r="M77" s="14">
        <v>0</v>
      </c>
      <c r="N77" s="14">
        <v>1</v>
      </c>
      <c r="O77" s="14">
        <v>0</v>
      </c>
      <c r="P77" s="14">
        <v>5.35</v>
      </c>
      <c r="Q77" s="14">
        <v>0</v>
      </c>
      <c r="R77" s="14">
        <v>0</v>
      </c>
    </row>
    <row r="78" ht="20.25" spans="1:18">
      <c r="A78" s="7" t="s">
        <v>525</v>
      </c>
      <c r="B78" s="7" t="s">
        <v>526</v>
      </c>
      <c r="C78" s="7">
        <v>2972.018</v>
      </c>
      <c r="D78" s="7">
        <v>3698.927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2.557</v>
      </c>
      <c r="K78" s="15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7" t="s">
        <v>527</v>
      </c>
      <c r="B79" s="7" t="s">
        <v>528</v>
      </c>
      <c r="C79" s="7">
        <v>4347.355</v>
      </c>
      <c r="D79" s="7">
        <v>4753.023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7.918</v>
      </c>
      <c r="K79" s="15">
        <v>3</v>
      </c>
      <c r="L79" s="14">
        <v>1</v>
      </c>
      <c r="M79" s="14">
        <v>0</v>
      </c>
      <c r="N79" s="14">
        <v>0</v>
      </c>
      <c r="O79" s="14">
        <v>0</v>
      </c>
      <c r="P79" s="14">
        <v>10.264</v>
      </c>
      <c r="Q79" s="14">
        <v>0</v>
      </c>
      <c r="R79" s="14">
        <v>0</v>
      </c>
    </row>
    <row r="80" ht="20.25" spans="1:18">
      <c r="A80" s="7" t="s">
        <v>529</v>
      </c>
      <c r="B80" s="7" t="s">
        <v>530</v>
      </c>
      <c r="C80" s="7">
        <v>2908.044</v>
      </c>
      <c r="D80" s="7">
        <v>3120.16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5.705</v>
      </c>
      <c r="K80" s="15">
        <v>4</v>
      </c>
      <c r="L80" s="14">
        <v>1</v>
      </c>
      <c r="M80" s="14">
        <v>0</v>
      </c>
      <c r="N80" s="14">
        <v>0</v>
      </c>
      <c r="O80" s="14">
        <v>0</v>
      </c>
      <c r="P80" s="14">
        <v>5.994</v>
      </c>
      <c r="Q80" s="14">
        <v>0</v>
      </c>
      <c r="R80" s="14">
        <v>0</v>
      </c>
    </row>
    <row r="81" ht="20.25" spans="1:18">
      <c r="A81" s="7" t="s">
        <v>531</v>
      </c>
      <c r="B81" s="7" t="s">
        <v>532</v>
      </c>
      <c r="C81" s="7">
        <v>107.409</v>
      </c>
      <c r="D81" s="7">
        <v>108.547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0.996</v>
      </c>
      <c r="K81" s="15">
        <v>4</v>
      </c>
      <c r="L81" s="14">
        <v>2</v>
      </c>
      <c r="M81" s="14">
        <v>-1</v>
      </c>
      <c r="N81" s="14">
        <v>1</v>
      </c>
      <c r="O81" s="14">
        <v>0</v>
      </c>
      <c r="P81" s="14">
        <v>0.015</v>
      </c>
      <c r="Q81" s="14">
        <v>0</v>
      </c>
      <c r="R81" s="14">
        <v>0</v>
      </c>
    </row>
    <row r="82" ht="20.25" spans="1:18">
      <c r="A82" s="7" t="s">
        <v>533</v>
      </c>
      <c r="B82" s="7" t="s">
        <v>534</v>
      </c>
      <c r="C82" s="7">
        <v>105.483</v>
      </c>
      <c r="D82" s="7">
        <v>106.209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0.511</v>
      </c>
      <c r="K82" s="15">
        <v>4</v>
      </c>
      <c r="L82" s="14">
        <v>1</v>
      </c>
      <c r="M82" s="14">
        <v>-1</v>
      </c>
      <c r="N82" s="14">
        <v>1</v>
      </c>
      <c r="O82" s="14">
        <v>0</v>
      </c>
      <c r="P82" s="14">
        <v>0.009</v>
      </c>
      <c r="Q82" s="14">
        <v>0</v>
      </c>
      <c r="R82" s="14">
        <v>0</v>
      </c>
    </row>
    <row r="83" ht="20.25" spans="1:18">
      <c r="A83" s="7" t="s">
        <v>535</v>
      </c>
      <c r="B83" s="7" t="s">
        <v>536</v>
      </c>
      <c r="C83" s="7">
        <v>111.251</v>
      </c>
      <c r="D83" s="7">
        <v>116.716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1.312</v>
      </c>
      <c r="K83" s="15">
        <v>1</v>
      </c>
      <c r="L83" s="14">
        <v>2</v>
      </c>
      <c r="M83" s="14">
        <v>0</v>
      </c>
      <c r="N83" s="14">
        <v>0</v>
      </c>
      <c r="O83" s="14">
        <v>0</v>
      </c>
      <c r="P83" s="14">
        <v>0.04</v>
      </c>
      <c r="Q83" s="14">
        <v>0</v>
      </c>
      <c r="R83" s="14">
        <v>1</v>
      </c>
    </row>
    <row r="84" ht="20.25" spans="1:18">
      <c r="A84" s="7" t="s">
        <v>537</v>
      </c>
      <c r="B84" s="7" t="s">
        <v>538</v>
      </c>
      <c r="C84" s="7">
        <v>102.264</v>
      </c>
      <c r="D84" s="7">
        <v>102.561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0.215</v>
      </c>
      <c r="K84" s="15">
        <v>2</v>
      </c>
      <c r="L84" s="14">
        <v>0</v>
      </c>
      <c r="M84" s="14">
        <v>-1</v>
      </c>
      <c r="N84" s="14">
        <v>1</v>
      </c>
      <c r="O84" s="14">
        <v>0</v>
      </c>
      <c r="P84" s="14">
        <v>0.01</v>
      </c>
      <c r="Q84" s="14">
        <v>0</v>
      </c>
      <c r="R84" s="14">
        <v>0</v>
      </c>
    </row>
    <row r="85" ht="20.25" spans="1:18">
      <c r="A85" s="7" t="s">
        <v>539</v>
      </c>
      <c r="B85" s="7" t="s">
        <v>540</v>
      </c>
      <c r="C85" s="7">
        <v>73204.539</v>
      </c>
      <c r="D85" s="7">
        <v>91222.117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19.2</v>
      </c>
      <c r="K85" s="15">
        <v>3</v>
      </c>
      <c r="L85" s="14">
        <v>0</v>
      </c>
      <c r="M85" s="14">
        <v>1</v>
      </c>
      <c r="N85" s="14">
        <v>-1</v>
      </c>
      <c r="O85" s="14">
        <v>0</v>
      </c>
      <c r="P85" s="14">
        <v>138.041</v>
      </c>
      <c r="Q85" s="14">
        <v>0</v>
      </c>
      <c r="R85" s="14">
        <v>0</v>
      </c>
    </row>
    <row r="86" ht="20.25" spans="1:18">
      <c r="A86" s="7" t="s">
        <v>541</v>
      </c>
      <c r="B86" s="7" t="s">
        <v>542</v>
      </c>
      <c r="C86" s="7">
        <v>902.561</v>
      </c>
      <c r="D86" s="7">
        <v>1275.461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27.095</v>
      </c>
      <c r="K86" s="15">
        <v>3</v>
      </c>
      <c r="L86" s="14">
        <v>2</v>
      </c>
      <c r="M86" s="14">
        <v>0</v>
      </c>
      <c r="N86" s="14">
        <v>0</v>
      </c>
      <c r="O86" s="14">
        <v>0</v>
      </c>
      <c r="P86" s="14">
        <v>0.08</v>
      </c>
      <c r="Q86" s="14">
        <v>0</v>
      </c>
      <c r="R86" s="14">
        <v>0</v>
      </c>
    </row>
    <row r="87" ht="20.25" spans="1:18">
      <c r="A87" s="7" t="s">
        <v>543</v>
      </c>
      <c r="B87" s="7" t="s">
        <v>544</v>
      </c>
      <c r="C87" s="7">
        <v>2876.975</v>
      </c>
      <c r="D87" s="7">
        <v>3418.445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12.394</v>
      </c>
      <c r="K87" s="15">
        <v>2</v>
      </c>
      <c r="L87" s="14">
        <v>1</v>
      </c>
      <c r="M87" s="14">
        <v>0</v>
      </c>
      <c r="N87" s="14">
        <v>0</v>
      </c>
      <c r="O87" s="14">
        <v>0</v>
      </c>
      <c r="P87" s="14">
        <v>-3.033</v>
      </c>
      <c r="Q87" s="14">
        <v>0</v>
      </c>
      <c r="R87" s="14">
        <v>0</v>
      </c>
    </row>
    <row r="88" ht="20.25" spans="1:18">
      <c r="A88" s="7" t="s">
        <v>545</v>
      </c>
      <c r="B88" s="7" t="s">
        <v>546</v>
      </c>
      <c r="C88" s="7">
        <v>425.3</v>
      </c>
      <c r="D88" s="7">
        <v>495.57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9.989</v>
      </c>
      <c r="K88" s="15">
        <v>1</v>
      </c>
      <c r="L88" s="14">
        <v>1</v>
      </c>
      <c r="M88" s="14">
        <v>0</v>
      </c>
      <c r="N88" s="14">
        <v>0</v>
      </c>
      <c r="O88" s="14">
        <v>0</v>
      </c>
      <c r="P88" s="14">
        <v>-0.081</v>
      </c>
      <c r="Q88" s="14">
        <v>0</v>
      </c>
      <c r="R88" s="14">
        <v>0</v>
      </c>
    </row>
    <row r="89" ht="20.25" spans="1:18">
      <c r="A89" s="7" t="s">
        <v>547</v>
      </c>
      <c r="B89" s="7" t="s">
        <v>548</v>
      </c>
      <c r="C89" s="7">
        <v>77240.82</v>
      </c>
      <c r="D89" s="7">
        <v>141342.531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43.62</v>
      </c>
      <c r="K89" s="15">
        <v>2</v>
      </c>
      <c r="L89" s="14">
        <v>2</v>
      </c>
      <c r="M89" s="14">
        <v>1</v>
      </c>
      <c r="N89" s="14">
        <v>-1</v>
      </c>
      <c r="O89" s="14">
        <v>0</v>
      </c>
      <c r="P89" s="14">
        <v>820.576</v>
      </c>
      <c r="Q89" s="14">
        <v>0</v>
      </c>
      <c r="R89" s="14">
        <v>0</v>
      </c>
    </row>
    <row r="90" ht="20.25" spans="1:18">
      <c r="A90" s="7" t="s">
        <v>549</v>
      </c>
      <c r="B90" s="7" t="s">
        <v>550</v>
      </c>
      <c r="C90" s="7">
        <v>48339.883</v>
      </c>
      <c r="D90" s="7">
        <v>60706.977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2.087</v>
      </c>
      <c r="K90" s="15">
        <v>2</v>
      </c>
      <c r="L90" s="14">
        <v>0</v>
      </c>
      <c r="M90" s="14">
        <v>0</v>
      </c>
      <c r="N90" s="14">
        <v>0</v>
      </c>
      <c r="O90" s="14">
        <v>0</v>
      </c>
      <c r="P90" s="14">
        <v>70.848</v>
      </c>
      <c r="Q90" s="14">
        <v>0</v>
      </c>
      <c r="R90" s="14">
        <v>0</v>
      </c>
    </row>
    <row r="91" ht="20.25" spans="1:18">
      <c r="A91" s="7" t="s">
        <v>551</v>
      </c>
      <c r="B91" s="7" t="s">
        <v>552</v>
      </c>
      <c r="C91" s="7">
        <v>8247.949</v>
      </c>
      <c r="D91" s="7">
        <v>9534.947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2.391</v>
      </c>
      <c r="K91" s="15">
        <v>0</v>
      </c>
      <c r="L91" s="14">
        <v>2</v>
      </c>
      <c r="M91" s="14">
        <v>1</v>
      </c>
      <c r="N91" s="14">
        <v>-1</v>
      </c>
      <c r="O91" s="14">
        <v>0</v>
      </c>
      <c r="P91" s="14">
        <v>-23.017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2026-02-09T15:23:05Z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1547B418B29A4FFFA39BB407BB245F30_13</vt:lpwstr>
  </property>
  <property fmtid="{D5CDD505-2E9C-101B-9397-08002B2CF9AE}" pid="3" name="KSOProductBuildVer">
    <vt:lpwstr>2052-12.1.0.15712</vt:lpwstr>
  </property>
</Properties>
</file>