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<sst xmlns="http://schemas.openxmlformats.org/spreadsheetml/2006/main" count="632" uniqueCount="589">
  <si>
    <t>强转弱</t>
  </si>
  <si>
    <t>弱转强</t>
  </si>
  <si>
    <t>代码</t>
  </si>
  <si>
    <t>简称</t>
  </si>
  <si>
    <t>总市值</t>
  </si>
  <si>
    <t>银行</t>
  </si>
  <si>
    <t>102536.99亿</t>
  </si>
  <si>
    <t>破净资产</t>
  </si>
  <si>
    <t>156730.86亿</t>
  </si>
  <si>
    <t>全指医药</t>
  </si>
  <si>
    <t>41378.74亿</t>
  </si>
  <si>
    <t>低市净率</t>
  </si>
  <si>
    <t>140455.56亿</t>
  </si>
  <si>
    <t>次新预增</t>
  </si>
  <si>
    <t>694.86亿</t>
  </si>
  <si>
    <t>红利指数</t>
  </si>
  <si>
    <t>120644.95亿</t>
  </si>
  <si>
    <t>深证Ｂ指</t>
  </si>
  <si>
    <t>428.73亿</t>
  </si>
  <si>
    <t>跨境支付CIPS</t>
  </si>
  <si>
    <t>89515.45亿</t>
  </si>
  <si>
    <t>成份Ｂ指</t>
  </si>
  <si>
    <t>306.97亿</t>
  </si>
  <si>
    <t>持续增长</t>
  </si>
  <si>
    <t>76218.33亿</t>
  </si>
  <si>
    <t>全指可选</t>
  </si>
  <si>
    <t>54494.16亿</t>
  </si>
  <si>
    <t>医药</t>
  </si>
  <si>
    <t>42925.59亿</t>
  </si>
  <si>
    <t>定增股</t>
  </si>
  <si>
    <t>37965.20亿</t>
  </si>
  <si>
    <t>证券</t>
  </si>
  <si>
    <t>34445.44亿</t>
  </si>
  <si>
    <t>电力</t>
  </si>
  <si>
    <t>33612.62亿</t>
  </si>
  <si>
    <t>医疗保健</t>
  </si>
  <si>
    <t>20060.64亿</t>
  </si>
  <si>
    <t>操作系统</t>
  </si>
  <si>
    <t>16963.45亿</t>
  </si>
  <si>
    <t>食品饮料</t>
  </si>
  <si>
    <t>16906.68亿</t>
  </si>
  <si>
    <t>国资云</t>
  </si>
  <si>
    <t>15358.08亿</t>
  </si>
  <si>
    <t>重庆板块</t>
  </si>
  <si>
    <t>12106.14亿</t>
  </si>
  <si>
    <t>农林牧渔</t>
  </si>
  <si>
    <t>11525.72亿</t>
  </si>
  <si>
    <t>含B股</t>
  </si>
  <si>
    <t>11441.30亿</t>
  </si>
  <si>
    <t>商业连锁</t>
  </si>
  <si>
    <t>9963.73亿</t>
  </si>
  <si>
    <t>科创板次新</t>
  </si>
  <si>
    <t>9549.96亿</t>
  </si>
  <si>
    <t>信托重仓</t>
  </si>
  <si>
    <t>9299.96亿</t>
  </si>
  <si>
    <t>维生素</t>
  </si>
  <si>
    <t>8060.90亿</t>
  </si>
  <si>
    <t>山西板块</t>
  </si>
  <si>
    <t>8016.10亿</t>
  </si>
  <si>
    <t>仓储物流</t>
  </si>
  <si>
    <t>7357.15亿</t>
  </si>
  <si>
    <t>风险提示</t>
  </si>
  <si>
    <t>5245.72亿</t>
  </si>
  <si>
    <t>鸡肉</t>
  </si>
  <si>
    <t>3044.94亿</t>
  </si>
  <si>
    <t>Ｂ股指数</t>
  </si>
  <si>
    <t>680.67亿</t>
  </si>
  <si>
    <t>公共交通</t>
  </si>
  <si>
    <t>375.00亿</t>
  </si>
  <si>
    <t>珠三角</t>
  </si>
  <si>
    <t>--</t>
  </si>
  <si>
    <t>国证红利</t>
  </si>
  <si>
    <t>创医药</t>
  </si>
  <si>
    <t>基金指数</t>
  </si>
  <si>
    <t>中证煤炭</t>
  </si>
  <si>
    <t>高铁产业</t>
  </si>
  <si>
    <t>金融科技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</si>
  <si>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</si>
  <si>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</si>
  <si>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</si>
  <si>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</si>
  <si>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</si>
  <si>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</si>
  <si>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</si>
  <si>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</si>
  <si>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</si>
  <si>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</si>
  <si>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</si>
  <si>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</si>
  <si>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</si>
  <si>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</si>
  <si>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</si>
  <si>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</si>
  <si>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</si>
  <si>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</si>
  <si>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</si>
  <si>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</si>
  <si>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</si>
  <si>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</si>
  <si>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</si>
  <si>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</si>
  <si>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</si>
  <si>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治理指数</t>
  </si>
  <si>
    <t>180治理</t>
  </si>
  <si>
    <t>上证能源</t>
  </si>
  <si>
    <t>上证全指</t>
  </si>
  <si>
    <t>上证地企</t>
  </si>
  <si>
    <t>上证国企</t>
  </si>
  <si>
    <t>全指成长</t>
  </si>
  <si>
    <t>沪企债30</t>
  </si>
  <si>
    <t>能源等权</t>
  </si>
  <si>
    <t>工业等权</t>
  </si>
  <si>
    <t>上证中游</t>
  </si>
  <si>
    <t>380能源</t>
  </si>
  <si>
    <t>180高贝</t>
  </si>
  <si>
    <t>380低贝</t>
  </si>
  <si>
    <t>上证环保</t>
  </si>
  <si>
    <t>科创新能</t>
  </si>
  <si>
    <t>CSSW丝路</t>
  </si>
  <si>
    <t>结构调整</t>
  </si>
  <si>
    <t>HK银行</t>
  </si>
  <si>
    <t>上证收益</t>
  </si>
  <si>
    <t>中证800</t>
  </si>
  <si>
    <t>300能源</t>
  </si>
  <si>
    <t>中证央企</t>
  </si>
  <si>
    <t>800工业</t>
  </si>
  <si>
    <t>中小300</t>
  </si>
  <si>
    <t>SME创新</t>
  </si>
  <si>
    <t>建筑指数</t>
  </si>
  <si>
    <t>综企指数</t>
  </si>
  <si>
    <t>国证1000</t>
  </si>
  <si>
    <t>深证央企</t>
  </si>
  <si>
    <t>1000工业</t>
  </si>
  <si>
    <t>投资时钟</t>
  </si>
  <si>
    <t>绩效指数</t>
  </si>
  <si>
    <t>中盘低波</t>
  </si>
  <si>
    <t>小盘低波</t>
  </si>
  <si>
    <t>央视50</t>
  </si>
  <si>
    <t>央视成长</t>
  </si>
  <si>
    <t>央视治理</t>
  </si>
  <si>
    <t>深证公用</t>
  </si>
  <si>
    <t>中小基础</t>
  </si>
  <si>
    <t>中创500</t>
  </si>
  <si>
    <t>1000成长</t>
  </si>
  <si>
    <t>深证装备</t>
  </si>
  <si>
    <t>创业基础</t>
  </si>
  <si>
    <t>深证时钟</t>
  </si>
  <si>
    <t>中小红利</t>
  </si>
  <si>
    <t>中小绩效</t>
  </si>
  <si>
    <t>深证低波</t>
  </si>
  <si>
    <t>中小低波</t>
  </si>
  <si>
    <t>深成工业</t>
  </si>
  <si>
    <t>深成公用</t>
  </si>
  <si>
    <t>深证节能</t>
  </si>
  <si>
    <t>深证F120</t>
  </si>
  <si>
    <t>深证F200</t>
  </si>
  <si>
    <t>深证中游</t>
  </si>
  <si>
    <t>环境治理</t>
  </si>
  <si>
    <t>国企改革</t>
  </si>
  <si>
    <t>创业板指（美元）（CNH988007</t>
  </si>
  <si>
    <t>创业板R（美元）（CNH?88107</t>
  </si>
  <si>
    <t>商业指数</t>
  </si>
  <si>
    <t>上证医药</t>
  </si>
  <si>
    <t>消费80</t>
  </si>
  <si>
    <t>医药等权</t>
  </si>
  <si>
    <t>沪消费品</t>
  </si>
  <si>
    <t>医药主题</t>
  </si>
  <si>
    <t>180稳定</t>
  </si>
  <si>
    <t>消费50</t>
  </si>
  <si>
    <t>180低贝</t>
  </si>
  <si>
    <t>优势消费</t>
  </si>
  <si>
    <t>科创生物</t>
  </si>
  <si>
    <t>医药生物</t>
  </si>
  <si>
    <t>细分医药</t>
  </si>
  <si>
    <t>800医药</t>
  </si>
  <si>
    <t>300可选</t>
  </si>
  <si>
    <t>300医药</t>
  </si>
  <si>
    <t>基本面50</t>
  </si>
  <si>
    <t>中证消费</t>
  </si>
  <si>
    <t>中证医药</t>
  </si>
  <si>
    <t>中证金融</t>
  </si>
  <si>
    <t>内地消费</t>
  </si>
  <si>
    <t>800金融</t>
  </si>
  <si>
    <t>中证超大</t>
  </si>
  <si>
    <t>全指消费</t>
  </si>
  <si>
    <t>全指金融</t>
  </si>
  <si>
    <t>农林指数</t>
  </si>
  <si>
    <t>运输指数</t>
  </si>
  <si>
    <t>生物50</t>
  </si>
  <si>
    <t>国证服务</t>
  </si>
  <si>
    <t>1000消费</t>
  </si>
  <si>
    <t>1000医药</t>
  </si>
  <si>
    <t>1000金融</t>
  </si>
  <si>
    <t>国证医药</t>
  </si>
  <si>
    <t>深证医药</t>
  </si>
  <si>
    <t>深医药50</t>
  </si>
  <si>
    <t>深成医药</t>
  </si>
  <si>
    <t>300 医药</t>
  </si>
  <si>
    <t>疫苗生科</t>
  </si>
  <si>
    <t>工业指数</t>
  </si>
  <si>
    <t>上证380</t>
  </si>
  <si>
    <t>企债指数</t>
  </si>
  <si>
    <t>沪公司债</t>
  </si>
  <si>
    <t>180资源</t>
  </si>
  <si>
    <t>上证材料</t>
  </si>
  <si>
    <t>上证电信</t>
  </si>
  <si>
    <t>上证小盘</t>
  </si>
  <si>
    <t>上证中小</t>
  </si>
  <si>
    <t>上证商品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</si>
  <si>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</si>
  <si>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</si>
  <si>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</si>
  <si>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</si>
  <si>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</si>
  <si>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</si>
  <si>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</si>
  <si>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</si>
  <si>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</si>
  <si>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</si>
  <si>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</si>
  <si>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</si>
  <si>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</si>
  <si>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</si>
  <si>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</si>
  <si>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</si>
  <si>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</si>
  <si>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</si>
  <si>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</si>
  <si>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</si>
  <si>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</si>
  <si>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380基本</t>
  </si>
  <si>
    <t>上证100</t>
  </si>
  <si>
    <t>上证150</t>
  </si>
  <si>
    <t>380高贝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</si>
  <si>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</si>
  <si>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</si>
  <si>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</si>
  <si>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</si>
  <si>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</si>
  <si>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</si>
  <si>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</si>
  <si>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</si>
  <si>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</si>
  <si>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</si>
  <si>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科创高装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</si>
  <si>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</si>
  <si>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</si>
  <si>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</si>
  <si>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</si>
  <si>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</si>
  <si>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</si>
  <si>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</si>
  <si>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</si>
  <si>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</si>
  <si>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</si>
  <si>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</si>
  <si>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</si>
  <si>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</si>
  <si>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</si>
  <si>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</si>
  <si>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500信息</t>
  </si>
  <si>
    <t>国企一带一路</t>
  </si>
  <si>
    <t>央企创新</t>
  </si>
  <si>
    <t>新兴综指</t>
  </si>
  <si>
    <t>中证流通</t>
  </si>
  <si>
    <t>中证200</t>
  </si>
  <si>
    <t>中证500</t>
  </si>
  <si>
    <t>中证700</t>
  </si>
  <si>
    <t>300材料</t>
  </si>
  <si>
    <t>公司债指</t>
  </si>
  <si>
    <t>中证能源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</si>
  <si>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</si>
  <si>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</si>
  <si>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</si>
  <si>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</si>
  <si>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</si>
  <si>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</si>
  <si>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</si>
  <si>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</si>
  <si>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</si>
  <si>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</si>
  <si>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</si>
  <si>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</si>
  <si>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</si>
  <si>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</si>
  <si>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深证200</t>
  </si>
  <si>
    <t>深证700</t>
  </si>
  <si>
    <t>深证1000</t>
  </si>
  <si>
    <t>深市精选</t>
  </si>
  <si>
    <t>中小创新</t>
  </si>
  <si>
    <t>深证创新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</si>
  <si>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</si>
  <si>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</si>
  <si>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</si>
  <si>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</si>
  <si>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</si>
  <si>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</si>
  <si>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</si>
  <si>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</si>
  <si>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</si>
  <si>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</si>
  <si>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</si>
  <si>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商务指数</t>
  </si>
  <si>
    <t>创业数字</t>
  </si>
  <si>
    <t>专精特新</t>
  </si>
  <si>
    <t>深小巨人</t>
  </si>
  <si>
    <t>创科技</t>
  </si>
  <si>
    <t>长江100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</si>
  <si>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</si>
  <si>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</si>
  <si>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</si>
  <si>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</si>
  <si>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</si>
  <si>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</si>
  <si>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</si>
  <si>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</si>
  <si>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</si>
  <si>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</si>
  <si>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</si>
  <si>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</si>
  <si>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</si>
  <si>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</si>
  <si>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</si>
  <si>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</si>
  <si>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深证红利</t>
  </si>
  <si>
    <t>成长40</t>
  </si>
  <si>
    <t>深证价值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</si>
  <si>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</si>
  <si>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</si>
  <si>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</si>
  <si>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</si>
  <si>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</si>
  <si>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</si>
  <si>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</si>
  <si>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</si>
  <si>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1000能源</t>
  </si>
  <si>
    <t>1000材料</t>
  </si>
  <si>
    <t>国证通信</t>
  </si>
  <si>
    <t>国证有色</t>
  </si>
  <si>
    <t>国证文化</t>
  </si>
  <si>
    <t>中小盘</t>
  </si>
  <si>
    <t>大盘低波</t>
  </si>
  <si>
    <t>中盘高贝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</si>
  <si>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</si>
  <si>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</si>
  <si>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</si>
  <si>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</si>
  <si>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</si>
  <si>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</si>
  <si>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</si>
  <si>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</si>
  <si>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</si>
  <si>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</si>
  <si>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央视创新</t>
  </si>
  <si>
    <t>央视文化</t>
  </si>
  <si>
    <t>中小价值</t>
  </si>
  <si>
    <t>深证能源</t>
  </si>
  <si>
    <t>深证材料</t>
  </si>
  <si>
    <t>深证工业</t>
  </si>
  <si>
    <t>深证电信</t>
  </si>
  <si>
    <t>中创400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</si>
  <si>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</si>
  <si>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</si>
  <si>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</si>
  <si>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</si>
  <si>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</si>
  <si>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</si>
  <si>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</si>
  <si>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深证GDP</t>
  </si>
  <si>
    <t>深证文化</t>
  </si>
  <si>
    <t>深证绩效</t>
  </si>
  <si>
    <t>300绩效</t>
  </si>
  <si>
    <t>深成指EW</t>
  </si>
  <si>
    <t>深证高贝</t>
  </si>
  <si>
    <t>中创低波</t>
  </si>
  <si>
    <t>中创高贝</t>
  </si>
  <si>
    <t>深次新股</t>
  </si>
  <si>
    <t>深证200R</t>
  </si>
  <si>
    <t>深成能源</t>
  </si>
  <si>
    <t>深成材料</t>
  </si>
  <si>
    <t>创业高贝</t>
  </si>
  <si>
    <t>深证创投</t>
  </si>
  <si>
    <t>中关村60</t>
  </si>
  <si>
    <t>优势成长</t>
  </si>
  <si>
    <t>深证上游</t>
  </si>
  <si>
    <t>500深市</t>
  </si>
  <si>
    <t>中证国安</t>
  </si>
  <si>
    <t>中证 500</t>
  </si>
  <si>
    <t>军工指数</t>
  </si>
  <si>
    <t>中证军工</t>
  </si>
  <si>
    <t>中证传媒</t>
  </si>
  <si>
    <t>中证国防</t>
  </si>
  <si>
    <t>一带一路</t>
  </si>
  <si>
    <t>CSWD并购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</si>
  <si>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</si>
  <si>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</si>
  <si>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</si>
  <si>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</si>
  <si>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</si>
  <si>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</si>
  <si>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创业板R(港币)(CNH)</t>
  </si>
  <si>
    <t>180基建</t>
  </si>
  <si>
    <t>上证银行</t>
  </si>
  <si>
    <t>300公用</t>
  </si>
  <si>
    <t>国证基建</t>
  </si>
  <si>
    <t>国证银行</t>
  </si>
  <si>
    <t>深证消费</t>
  </si>
  <si>
    <t>深成消费</t>
  </si>
  <si>
    <t>中证银行</t>
  </si>
  <si>
    <t>医疗健康</t>
  </si>
  <si>
    <t>【数据引擎：奇衡DK阿赖耶识系统】情绪值</t>
  </si>
  <si>
    <t>UR00</t>
  </si>
  <si>
    <t>尿素连续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</si>
  <si>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</si>
  <si>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</si>
  <si>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</si>
  <si>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</si>
  <si>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</si>
  <si>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</si>
  <si>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</si>
  <si>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</si>
  <si>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</si>
  <si>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</si>
  <si>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RU00</t>
  </si>
  <si>
    <t>橡胶连续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</si>
  <si>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</si>
  <si>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</si>
  <si>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</si>
  <si>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</si>
  <si>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</si>
  <si>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</si>
  <si>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</si>
  <si>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</si>
  <si>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</si>
  <si>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</si>
  <si>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</si>
  <si>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</si>
  <si>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F_V00</t>
  </si>
  <si>
    <t>F聚氯乙烯连续</t>
  </si>
  <si>
    <t>CF00</t>
  </si>
  <si>
    <t>棉花连续</t>
  </si>
  <si>
    <t>RS00</t>
  </si>
  <si>
    <t>菜籽连续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</si>
  <si>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</si>
  <si>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</si>
  <si>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</si>
  <si>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</si>
  <si>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</si>
  <si>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</si>
  <si>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</si>
  <si>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</si>
  <si>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</si>
  <si>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</si>
  <si>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</si>
  <si>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</si>
  <si>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</si>
  <si>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</si>
  <si>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</si>
  <si>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</si>
  <si>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</si>
  <si>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</si>
  <si>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</si>
  <si>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</si>
  <si>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</si>
  <si>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</si>
  <si>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AD00</t>
  </si>
  <si>
    <t>铝合金连续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</si>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</sst>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"880471"</f>
        <v>880471</v>
      </c>
      <c r="B3" s="37" t="s">
        <v>5</v>
      </c>
      <c r="C3" s="36" t="s">
        <v>6</v>
      </c>
      <c r="D3" s="38" t="str">
        <f>"880846"</f>
        <v>880846</v>
      </c>
      <c r="E3" s="38" t="s">
        <v>7</v>
      </c>
      <c r="F3" s="38" t="s">
        <v>8</v>
      </c>
    </row>
    <row r="4" ht="13.5" spans="1:6">
      <c r="A4" s="36" t="str">
        <f>"000991"</f>
        <v>000991</v>
      </c>
      <c r="B4" s="37" t="s">
        <v>9</v>
      </c>
      <c r="C4" s="36" t="s">
        <v>10</v>
      </c>
      <c r="D4" s="38" t="str">
        <f>"880829"</f>
        <v>880829</v>
      </c>
      <c r="E4" s="38" t="s">
        <v>11</v>
      </c>
      <c r="F4" s="38" t="s">
        <v>12</v>
      </c>
    </row>
    <row r="5" ht="13.5" spans="1:6">
      <c r="A5" s="36" t="str">
        <f>"880778"</f>
        <v>880778</v>
      </c>
      <c r="B5" s="36" t="s">
        <v>13</v>
      </c>
      <c r="C5" s="36" t="s">
        <v>14</v>
      </c>
      <c r="D5" s="38" t="str">
        <f>"000015"</f>
        <v>000015</v>
      </c>
      <c r="E5" s="38" t="s">
        <v>15</v>
      </c>
      <c r="F5" s="38" t="s">
        <v>16</v>
      </c>
    </row>
    <row r="6" ht="13.5" spans="1:6">
      <c r="A6" s="36" t="str">
        <f>"399108"</f>
        <v>399108</v>
      </c>
      <c r="B6" s="36" t="s">
        <v>17</v>
      </c>
      <c r="C6" s="36" t="s">
        <v>18</v>
      </c>
      <c r="D6" s="38" t="str">
        <f>"880609"</f>
        <v>880609</v>
      </c>
      <c r="E6" s="38" t="s">
        <v>19</v>
      </c>
      <c r="F6" s="38" t="s">
        <v>20</v>
      </c>
    </row>
    <row r="7" ht="13.5" spans="1:6">
      <c r="A7" s="36" t="str">
        <f>"399003"</f>
        <v>399003</v>
      </c>
      <c r="B7" s="36" t="s">
        <v>21</v>
      </c>
      <c r="C7" s="36" t="s">
        <v>22</v>
      </c>
      <c r="D7" s="38" t="str">
        <f>"880895"</f>
        <v>880895</v>
      </c>
      <c r="E7" s="38" t="s">
        <v>23</v>
      </c>
      <c r="F7" s="38" t="s">
        <v>24</v>
      </c>
    </row>
    <row r="8" ht="13.5" spans="1:6">
      <c r="A8" s="39"/>
      <c r="B8" s="39"/>
      <c r="C8" s="39"/>
      <c r="D8" s="38" t="str">
        <f>"000989"</f>
        <v>000989</v>
      </c>
      <c r="E8" s="38" t="s">
        <v>25</v>
      </c>
      <c r="F8" s="38" t="s">
        <v>26</v>
      </c>
    </row>
    <row r="9" ht="13.5" spans="1:6">
      <c r="A9" s="39"/>
      <c r="B9" s="39"/>
      <c r="C9" s="39"/>
      <c r="D9" s="38" t="str">
        <f>"880400"</f>
        <v>880400</v>
      </c>
      <c r="E9" s="40" t="s">
        <v>27</v>
      </c>
      <c r="F9" s="38" t="s">
        <v>28</v>
      </c>
    </row>
    <row r="10" ht="13.5" spans="1:6">
      <c r="A10" s="39"/>
      <c r="B10" s="39"/>
      <c r="C10" s="39"/>
      <c r="D10" s="38" t="str">
        <f>"880856"</f>
        <v>880856</v>
      </c>
      <c r="E10" s="38" t="s">
        <v>29</v>
      </c>
      <c r="F10" s="38" t="s">
        <v>30</v>
      </c>
    </row>
    <row r="11" ht="13.5" spans="1:6">
      <c r="A11" s="39"/>
      <c r="B11" s="39"/>
      <c r="C11" s="39"/>
      <c r="D11" s="38" t="str">
        <f>"880472"</f>
        <v>880472</v>
      </c>
      <c r="E11" s="38" t="s">
        <v>31</v>
      </c>
      <c r="F11" s="38" t="s">
        <v>32</v>
      </c>
    </row>
    <row r="12" ht="13.5" spans="1:6">
      <c r="A12" s="39"/>
      <c r="B12" s="39"/>
      <c r="C12" s="39"/>
      <c r="D12" s="38" t="str">
        <f>"880305"</f>
        <v>880305</v>
      </c>
      <c r="E12" s="38" t="s">
        <v>33</v>
      </c>
      <c r="F12" s="38" t="s">
        <v>34</v>
      </c>
    </row>
    <row r="13" ht="13.5" spans="1:6">
      <c r="A13" s="39"/>
      <c r="B13" s="39"/>
      <c r="C13" s="39"/>
      <c r="D13" s="38" t="str">
        <f>"880398"</f>
        <v>880398</v>
      </c>
      <c r="E13" s="38" t="s">
        <v>35</v>
      </c>
      <c r="F13" s="38" t="s">
        <v>36</v>
      </c>
    </row>
    <row r="14" ht="13.5" spans="1:6">
      <c r="A14" s="39"/>
      <c r="B14" s="39"/>
      <c r="C14" s="39"/>
      <c r="D14" s="38" t="str">
        <f>"880711"</f>
        <v>880711</v>
      </c>
      <c r="E14" s="38" t="s">
        <v>37</v>
      </c>
      <c r="F14" s="38" t="s">
        <v>38</v>
      </c>
    </row>
    <row r="15" ht="13.5" spans="1:6">
      <c r="A15" s="41"/>
      <c r="B15" s="41"/>
      <c r="C15" s="41"/>
      <c r="D15" s="38" t="str">
        <f>"880372"</f>
        <v>880372</v>
      </c>
      <c r="E15" s="38" t="s">
        <v>39</v>
      </c>
      <c r="F15" s="38" t="s">
        <v>40</v>
      </c>
    </row>
    <row r="16" ht="16.5" spans="1:6">
      <c r="A16" s="25"/>
      <c r="B16" s="25"/>
      <c r="C16" s="25"/>
      <c r="D16" s="38" t="str">
        <f>"880746"</f>
        <v>880746</v>
      </c>
      <c r="E16" s="38" t="s">
        <v>41</v>
      </c>
      <c r="F16" s="38" t="s">
        <v>42</v>
      </c>
    </row>
    <row r="17" ht="16.5" spans="1:6">
      <c r="A17" s="25"/>
      <c r="B17" s="25"/>
      <c r="C17" s="25"/>
      <c r="D17" s="38" t="str">
        <f>"880225"</f>
        <v>880225</v>
      </c>
      <c r="E17" s="38" t="s">
        <v>43</v>
      </c>
      <c r="F17" s="38" t="s">
        <v>44</v>
      </c>
    </row>
    <row r="18" ht="16.5" spans="1:6">
      <c r="A18" s="25"/>
      <c r="B18" s="25"/>
      <c r="C18" s="25"/>
      <c r="D18" s="38" t="str">
        <f>"880360"</f>
        <v>880360</v>
      </c>
      <c r="E18" s="38" t="s">
        <v>45</v>
      </c>
      <c r="F18" s="38" t="s">
        <v>46</v>
      </c>
    </row>
    <row r="19" ht="16.5" spans="1:6">
      <c r="A19" s="25"/>
      <c r="B19" s="25"/>
      <c r="C19" s="25"/>
      <c r="D19" s="38" t="str">
        <f>"880502"</f>
        <v>880502</v>
      </c>
      <c r="E19" s="38" t="s">
        <v>47</v>
      </c>
      <c r="F19" s="38" t="s">
        <v>48</v>
      </c>
    </row>
    <row r="20" ht="16.5" spans="1:6">
      <c r="A20" s="25"/>
      <c r="B20" s="25"/>
      <c r="C20" s="25"/>
      <c r="D20" s="38" t="str">
        <f>"880406"</f>
        <v>880406</v>
      </c>
      <c r="E20" s="38" t="s">
        <v>49</v>
      </c>
      <c r="F20" s="38" t="s">
        <v>50</v>
      </c>
    </row>
    <row r="21" ht="16.5" spans="1:6">
      <c r="A21" s="25"/>
      <c r="B21" s="25"/>
      <c r="C21" s="25"/>
      <c r="D21" s="38" t="str">
        <f>"880554"</f>
        <v>880554</v>
      </c>
      <c r="E21" s="38" t="s">
        <v>51</v>
      </c>
      <c r="F21" s="38" t="s">
        <v>52</v>
      </c>
    </row>
    <row r="22" ht="16.5" spans="1:6">
      <c r="A22" s="25"/>
      <c r="B22" s="25"/>
      <c r="C22" s="25"/>
      <c r="D22" s="38" t="str">
        <f>"880804"</f>
        <v>880804</v>
      </c>
      <c r="E22" s="38" t="s">
        <v>53</v>
      </c>
      <c r="F22" s="38" t="s">
        <v>54</v>
      </c>
    </row>
    <row r="23" ht="16.5" spans="1:6">
      <c r="A23" s="25"/>
      <c r="B23" s="25"/>
      <c r="C23" s="25"/>
      <c r="D23" s="38" t="str">
        <f>"880929"</f>
        <v>880929</v>
      </c>
      <c r="E23" s="38" t="s">
        <v>55</v>
      </c>
      <c r="F23" s="38" t="s">
        <v>56</v>
      </c>
    </row>
    <row r="24" ht="16.5" spans="1:6">
      <c r="A24" s="25"/>
      <c r="B24" s="25"/>
      <c r="C24" s="25"/>
      <c r="D24" s="38" t="str">
        <f>"880217"</f>
        <v>880217</v>
      </c>
      <c r="E24" s="38" t="s">
        <v>57</v>
      </c>
      <c r="F24" s="38" t="s">
        <v>58</v>
      </c>
    </row>
    <row r="25" ht="16.5" spans="1:6">
      <c r="A25" s="25"/>
      <c r="B25" s="25"/>
      <c r="C25" s="25"/>
      <c r="D25" s="38" t="str">
        <f>"880464"</f>
        <v>880464</v>
      </c>
      <c r="E25" s="38" t="s">
        <v>59</v>
      </c>
      <c r="F25" s="38" t="s">
        <v>60</v>
      </c>
    </row>
    <row r="26" ht="16.5" spans="1:6">
      <c r="A26" s="25"/>
      <c r="B26" s="25"/>
      <c r="C26" s="25"/>
      <c r="D26" s="38" t="str">
        <f>"880896"</f>
        <v>880896</v>
      </c>
      <c r="E26" s="38" t="s">
        <v>61</v>
      </c>
      <c r="F26" s="38" t="s">
        <v>62</v>
      </c>
    </row>
    <row r="27" ht="16.5" spans="1:6">
      <c r="A27" s="25"/>
      <c r="B27" s="25"/>
      <c r="C27" s="25"/>
      <c r="D27" s="38" t="str">
        <f>"880764"</f>
        <v>880764</v>
      </c>
      <c r="E27" s="38" t="s">
        <v>63</v>
      </c>
      <c r="F27" s="38" t="s">
        <v>64</v>
      </c>
    </row>
    <row r="28" ht="16.5" spans="1:6">
      <c r="A28" s="25"/>
      <c r="B28" s="25"/>
      <c r="C28" s="25"/>
      <c r="D28" s="38" t="str">
        <f>"000003"</f>
        <v>000003</v>
      </c>
      <c r="E28" s="38" t="s">
        <v>65</v>
      </c>
      <c r="F28" s="38" t="s">
        <v>66</v>
      </c>
    </row>
    <row r="29" ht="16.5" spans="1:6">
      <c r="A29" s="25"/>
      <c r="B29" s="25"/>
      <c r="C29" s="25"/>
      <c r="D29" s="38" t="str">
        <f>"880453"</f>
        <v>880453</v>
      </c>
      <c r="E29" s="38" t="s">
        <v>67</v>
      </c>
      <c r="F29" s="38" t="s">
        <v>68</v>
      </c>
    </row>
    <row r="30" ht="16.5" spans="1:6">
      <c r="A30" s="25"/>
      <c r="B30" s="25"/>
      <c r="C30" s="25"/>
      <c r="D30" s="38" t="str">
        <f>"399356"</f>
        <v>399356</v>
      </c>
      <c r="E30" s="38" t="s">
        <v>69</v>
      </c>
      <c r="F30" s="38" t="s">
        <v>70</v>
      </c>
    </row>
    <row r="31" ht="16.5" spans="1:6">
      <c r="A31" s="25"/>
      <c r="B31" s="25"/>
      <c r="C31" s="25"/>
      <c r="D31" s="38" t="str">
        <f>"399321"</f>
        <v>399321</v>
      </c>
      <c r="E31" s="38" t="s">
        <v>71</v>
      </c>
      <c r="F31" s="38" t="s">
        <v>70</v>
      </c>
    </row>
    <row r="32" ht="16.5" spans="1:6">
      <c r="A32" s="25"/>
      <c r="B32" s="25"/>
      <c r="C32" s="25"/>
      <c r="D32" s="38" t="str">
        <f>"399275"</f>
        <v>399275</v>
      </c>
      <c r="E32" s="38" t="s">
        <v>72</v>
      </c>
      <c r="F32" s="38" t="s">
        <v>70</v>
      </c>
    </row>
    <row r="33" ht="16.5" spans="1:6">
      <c r="A33" s="25"/>
      <c r="B33" s="25"/>
      <c r="C33" s="25"/>
      <c r="D33" s="38" t="str">
        <f>"000011"</f>
        <v>000011</v>
      </c>
      <c r="E33" s="38" t="s">
        <v>73</v>
      </c>
      <c r="F33" s="38" t="s">
        <v>70</v>
      </c>
    </row>
    <row r="34" ht="16.5" spans="1:6">
      <c r="A34" s="25"/>
      <c r="B34" s="25"/>
      <c r="C34" s="25"/>
      <c r="D34" s="38" t="str">
        <f>"999997"</f>
        <v>999997</v>
      </c>
      <c r="E34" s="38" t="s">
        <v>65</v>
      </c>
      <c r="F34" s="38" t="s">
        <v>70</v>
      </c>
    </row>
    <row r="35" ht="16.5" spans="1:6">
      <c r="A35" s="25"/>
      <c r="B35" s="25"/>
      <c r="C35" s="25"/>
      <c r="D35" s="38" t="str">
        <f>"399998"</f>
        <v>399998</v>
      </c>
      <c r="E35" s="38" t="s">
        <v>74</v>
      </c>
      <c r="F35" s="38" t="s">
        <v>70</v>
      </c>
    </row>
    <row r="36" ht="16.5" spans="1:6">
      <c r="A36" s="25"/>
      <c r="B36" s="25"/>
      <c r="C36" s="25"/>
      <c r="D36" s="38" t="str">
        <f>"399807"</f>
        <v>399807</v>
      </c>
      <c r="E36" s="38" t="s">
        <v>75</v>
      </c>
      <c r="F36" s="38" t="s">
        <v>70</v>
      </c>
    </row>
    <row r="37" ht="16.5" spans="1:6">
      <c r="A37" s="25"/>
      <c r="B37" s="25"/>
      <c r="C37" s="25"/>
      <c r="D37" s="38" t="str">
        <f>"399699"</f>
        <v>399699</v>
      </c>
      <c r="E37" s="38" t="s">
        <v>76</v>
      </c>
      <c r="F37" s="38" t="s">
        <v>70</v>
      </c>
    </row>
    <row r="38" ht="16.5" spans="1:6">
      <c r="A38" s="25"/>
      <c r="B38" s="25"/>
      <c r="C38" s="25"/>
      <c r="D38" s="38" t="str">
        <f>"399438"</f>
        <v>399438</v>
      </c>
      <c r="E38" s="38" t="s">
        <v>77</v>
      </c>
      <c r="F38" s="38" t="s">
        <v>70</v>
      </c>
    </row>
    <row r="39" ht="16.5" spans="1:6">
      <c r="A39" s="25"/>
      <c r="B39" s="25"/>
      <c r="C39" s="25"/>
      <c r="D39" s="38" t="str">
        <f>"399373"</f>
        <v>399373</v>
      </c>
      <c r="E39" s="38" t="s">
        <v>78</v>
      </c>
      <c r="F39" s="38" t="s">
        <v>70</v>
      </c>
    </row>
    <row r="40" ht="16.5" spans="1:6">
      <c r="A40" s="25"/>
      <c r="B40" s="25"/>
      <c r="C40" s="25"/>
      <c r="D40" s="41"/>
      <c r="E40" s="41"/>
      <c r="F40" s="41"/>
    </row>
    <row r="41" ht="16.5" spans="1:6">
      <c r="A41" s="25"/>
      <c r="B41" s="25"/>
      <c r="C41" s="25"/>
      <c r="D41" s="41"/>
      <c r="E41" s="41"/>
      <c r="F41" s="41"/>
    </row>
    <row r="42" ht="16.5" spans="1:6">
      <c r="A42" s="25"/>
      <c r="B42" s="25"/>
      <c r="C42" s="25"/>
      <c r="D42" s="41"/>
      <c r="E42" s="41"/>
      <c r="F42" s="41"/>
    </row>
    <row r="43" ht="16.5" spans="1:6">
      <c r="A43" s="25"/>
      <c r="B43" s="25"/>
      <c r="C43" s="25"/>
      <c r="D43" s="41"/>
      <c r="E43" s="41"/>
      <c r="F43" s="41"/>
    </row>
    <row r="44" ht="16.5" spans="1:6">
      <c r="A44" s="25"/>
      <c r="B44" s="25"/>
      <c r="C44" s="25"/>
      <c r="D44" s="41"/>
      <c r="E44" s="41"/>
      <c r="F44" s="41"/>
    </row>
    <row r="45" ht="16.5" spans="1:6">
      <c r="A45" s="25"/>
      <c r="B45" s="25"/>
      <c r="C45" s="25"/>
      <c r="D45" s="41"/>
      <c r="E45" s="41"/>
      <c r="F45" s="41"/>
    </row>
    <row r="46" ht="16.5" spans="1:6">
      <c r="A46" s="25"/>
      <c r="B46" s="25"/>
      <c r="C46" s="25"/>
      <c r="D46" s="41"/>
      <c r="E46" s="41"/>
      <c r="F46" s="41"/>
    </row>
    <row r="47" ht="16.5" spans="1:6">
      <c r="A47" s="25"/>
      <c r="B47" s="25"/>
      <c r="C47" s="25"/>
      <c r="D47" s="41"/>
      <c r="E47" s="41"/>
      <c r="F47" s="41"/>
    </row>
    <row r="48" ht="16.5" spans="1:6">
      <c r="A48" s="25"/>
      <c r="B48" s="25"/>
      <c r="C48" s="25"/>
      <c r="D48" s="41"/>
      <c r="E48" s="41"/>
      <c r="F48" s="41"/>
    </row>
    <row r="49" ht="16.5" spans="1:6">
      <c r="A49" s="25"/>
      <c r="B49" s="25"/>
      <c r="C49" s="25"/>
      <c r="D49" s="41"/>
      <c r="E49" s="41"/>
      <c r="F49" s="41"/>
    </row>
    <row r="50" ht="16.5" spans="1:6">
      <c r="A50" s="25"/>
      <c r="B50" s="25"/>
      <c r="C50" s="25"/>
      <c r="D50" s="41"/>
      <c r="E50" s="41"/>
      <c r="F50" s="41"/>
    </row>
    <row r="51" ht="16.5" spans="1:6">
      <c r="A51" s="25"/>
      <c r="B51" s="25"/>
      <c r="C51" s="25"/>
      <c r="D51" s="41"/>
      <c r="E51" s="41"/>
      <c r="F51" s="41"/>
    </row>
    <row r="52" ht="16.5" spans="1:6">
      <c r="A52" s="25"/>
      <c r="B52" s="25"/>
      <c r="C52" s="25"/>
      <c r="D52" s="41"/>
      <c r="E52" s="41"/>
      <c r="F52" s="41"/>
    </row>
    <row r="53" ht="16.5" spans="1:6">
      <c r="A53" s="25"/>
      <c r="B53" s="25"/>
      <c r="C53" s="25"/>
      <c r="D53" s="41"/>
      <c r="E53" s="41"/>
      <c r="F53" s="41"/>
    </row>
    <row r="54" ht="16.5" spans="1:6">
      <c r="A54" s="25"/>
      <c r="B54" s="25"/>
      <c r="C54" s="25"/>
      <c r="D54" s="41"/>
      <c r="E54" s="41"/>
      <c r="F54" s="41"/>
    </row>
    <row r="55" ht="16.5" spans="1:6">
      <c r="A55" s="25"/>
      <c r="B55" s="25"/>
      <c r="C55" s="25"/>
      <c r="D55" s="41"/>
      <c r="E55" s="41"/>
      <c r="F55" s="41"/>
    </row>
    <row r="56" ht="16.5" spans="1:6">
      <c r="A56" s="25"/>
      <c r="B56" s="25"/>
      <c r="C56" s="25"/>
      <c r="D56" s="41"/>
      <c r="E56" s="41"/>
      <c r="F56" s="41"/>
    </row>
    <row r="57" ht="16.5" spans="1:6">
      <c r="A57" s="25"/>
      <c r="B57" s="25"/>
      <c r="C57" s="25"/>
      <c r="D57" s="41"/>
      <c r="E57" s="41"/>
      <c r="F57" s="41"/>
    </row>
    <row r="58" ht="16.5" spans="1:6">
      <c r="A58" s="25"/>
      <c r="B58" s="25"/>
      <c r="C58" s="25"/>
      <c r="D58" s="41"/>
      <c r="E58" s="41"/>
      <c r="F58" s="41"/>
    </row>
    <row r="59" ht="16.5" spans="1:6">
      <c r="A59" s="25"/>
      <c r="B59" s="25"/>
      <c r="C59" s="25"/>
      <c r="D59" s="41"/>
      <c r="E59" s="41"/>
      <c r="F59" s="41"/>
    </row>
    <row r="60" ht="16.5" spans="1:6">
      <c r="A60" s="25"/>
      <c r="B60" s="25"/>
      <c r="C60" s="25"/>
      <c r="D60" s="41"/>
      <c r="E60" s="41"/>
      <c r="F60" s="41"/>
    </row>
    <row r="61" ht="16.5" spans="1:6">
      <c r="A61" s="25"/>
      <c r="B61" s="25"/>
      <c r="C61" s="25"/>
      <c r="D61" s="41"/>
      <c r="E61" s="41"/>
      <c r="F61" s="41"/>
    </row>
    <row r="62" ht="16.5" spans="1:6">
      <c r="A62" s="25"/>
      <c r="B62" s="25"/>
      <c r="C62" s="25"/>
      <c r="D62" s="41"/>
      <c r="E62" s="41"/>
      <c r="F62" s="41"/>
    </row>
    <row r="63" ht="16.5" spans="1:6">
      <c r="A63" s="25"/>
      <c r="B63" s="25"/>
      <c r="C63" s="25"/>
      <c r="D63" s="41"/>
      <c r="E63" s="41"/>
      <c r="F63" s="41"/>
    </row>
    <row r="64" ht="16.5" spans="1:6">
      <c r="A64" s="25"/>
      <c r="B64" s="25"/>
      <c r="C64" s="25"/>
      <c r="D64" s="41"/>
      <c r="E64" s="41"/>
      <c r="F64" s="41"/>
    </row>
    <row r="65" ht="16.5" spans="1:6">
      <c r="A65" s="25"/>
      <c r="B65" s="25"/>
      <c r="C65" s="25"/>
      <c r="D65" s="41"/>
      <c r="E65" s="41"/>
      <c r="F65" s="41"/>
    </row>
    <row r="66" ht="16.5" spans="1:6">
      <c r="A66" s="25"/>
      <c r="B66" s="25"/>
      <c r="C66" s="25"/>
      <c r="D66" s="41"/>
      <c r="E66" s="41"/>
      <c r="F66" s="41"/>
    </row>
    <row r="67" ht="16.5" spans="1:6">
      <c r="A67" s="25"/>
      <c r="B67" s="25"/>
      <c r="C67" s="25"/>
      <c r="D67" s="41"/>
      <c r="E67" s="41"/>
      <c r="F67" s="41"/>
    </row>
    <row r="68" ht="16.5" spans="1:6">
      <c r="A68" s="25"/>
      <c r="B68" s="25"/>
      <c r="C68" s="25"/>
      <c r="D68" s="41"/>
      <c r="E68" s="41"/>
      <c r="F68" s="41"/>
    </row>
    <row r="69" ht="16.5" spans="1:6">
      <c r="A69" s="25"/>
      <c r="B69" s="25"/>
      <c r="C69" s="25"/>
      <c r="D69" s="41"/>
      <c r="E69" s="41"/>
      <c r="F69" s="41"/>
    </row>
    <row r="70" ht="16.5" spans="1:6">
      <c r="A70" s="25"/>
      <c r="B70" s="25"/>
      <c r="C70" s="25"/>
      <c r="D70" s="41"/>
      <c r="E70" s="41"/>
      <c r="F70" s="41"/>
    </row>
    <row r="71" ht="16.5" spans="1:6">
      <c r="A71" s="25"/>
      <c r="B71" s="25"/>
      <c r="C71" s="25"/>
      <c r="D71" s="41"/>
      <c r="E71" s="41"/>
      <c r="F71" s="41"/>
    </row>
    <row r="72" ht="16.5" spans="1:6">
      <c r="A72" s="25"/>
      <c r="B72" s="25"/>
      <c r="C72" s="25"/>
      <c r="D72" s="41"/>
      <c r="E72" s="41"/>
      <c r="F72" s="41"/>
    </row>
    <row r="73" ht="16.5" spans="1:6">
      <c r="A73" s="25"/>
      <c r="B73" s="25"/>
      <c r="C73" s="25"/>
      <c r="D73" s="41"/>
      <c r="E73" s="41"/>
      <c r="F73" s="41"/>
    </row>
    <row r="74" ht="16.5" spans="1:6">
      <c r="A74" s="25"/>
      <c r="B74" s="25"/>
      <c r="C74" s="25"/>
      <c r="D74" s="41"/>
      <c r="E74" s="41"/>
      <c r="F74" s="41"/>
    </row>
    <row r="75" ht="16.5" spans="1:6">
      <c r="A75" s="25"/>
      <c r="B75" s="25"/>
      <c r="C75" s="25"/>
      <c r="D75" s="41"/>
      <c r="E75" s="41"/>
      <c r="F75" s="41"/>
    </row>
    <row r="76" ht="16.5" spans="1:6">
      <c r="A76" s="25"/>
      <c r="B76" s="25"/>
      <c r="C76" s="25"/>
      <c r="D76" s="41"/>
      <c r="E76" s="41"/>
      <c r="F76" s="41"/>
    </row>
    <row r="77" ht="16.5" spans="1:6">
      <c r="A77" s="25"/>
      <c r="B77" s="25"/>
      <c r="C77" s="25"/>
      <c r="D77" s="41"/>
      <c r="E77" s="41"/>
      <c r="F77" s="41"/>
    </row>
    <row r="78" ht="16.5" spans="1:6">
      <c r="A78" s="25"/>
      <c r="B78" s="25"/>
      <c r="C78" s="25"/>
      <c r="D78" s="41"/>
      <c r="E78" s="41"/>
      <c r="F78" s="41"/>
    </row>
    <row r="79" ht="16.5" spans="1:6">
      <c r="A79" s="25"/>
      <c r="B79" s="25"/>
      <c r="C79" s="25"/>
      <c r="D79" s="41"/>
      <c r="E79" s="41"/>
      <c r="F79" s="41"/>
    </row>
    <row r="80" ht="16.5" spans="1:6">
      <c r="A80" s="25"/>
      <c r="B80" s="25"/>
      <c r="C80" s="25"/>
      <c r="D80" s="41"/>
      <c r="E80" s="41"/>
      <c r="F80" s="41"/>
    </row>
    <row r="81" ht="16.5" spans="1:6">
      <c r="A81" s="25"/>
      <c r="B81" s="25"/>
      <c r="C81" s="25"/>
      <c r="D81" s="41"/>
      <c r="E81" s="41"/>
      <c r="F81" s="41"/>
    </row>
    <row r="82" ht="16.5" spans="1:6">
      <c r="A82" s="25"/>
      <c r="B82" s="25"/>
      <c r="C82" s="25"/>
      <c r="D82" s="41"/>
      <c r="E82" s="41"/>
      <c r="F82" s="41"/>
    </row>
    <row r="83" ht="16.5" spans="1:6">
      <c r="A83" s="25"/>
      <c r="B83" s="25"/>
      <c r="C83" s="25"/>
      <c r="D83" s="41"/>
      <c r="E83" s="41"/>
      <c r="F83" s="41"/>
    </row>
    <row r="84" ht="16.5" spans="1:6">
      <c r="A84" s="25"/>
      <c r="B84" s="25"/>
      <c r="C84" s="25"/>
      <c r="D84" s="41"/>
      <c r="E84" s="41"/>
      <c r="F84" s="41"/>
    </row>
    <row r="85" ht="16.5" spans="1:6">
      <c r="A85" s="25"/>
      <c r="B85" s="25"/>
      <c r="C85" s="25"/>
      <c r="D85" s="41"/>
      <c r="E85" s="41"/>
      <c r="F85" s="41"/>
    </row>
    <row r="86" ht="16.5" spans="1:6">
      <c r="A86" s="25"/>
      <c r="B86" s="25"/>
      <c r="C86" s="25"/>
      <c r="D86" s="41"/>
      <c r="E86" s="41"/>
      <c r="F86" s="41"/>
    </row>
    <row r="87" ht="16.5" spans="1:6">
      <c r="A87" s="25"/>
      <c r="B87" s="25"/>
      <c r="C87" s="25"/>
      <c r="D87" s="41"/>
      <c r="E87" s="41"/>
      <c r="F87" s="41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2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1" t="s">
        <v>80</v>
      </c>
      <c r="L1" s="1"/>
      <c r="M1" s="1"/>
      <c r="N1" s="1"/>
      <c r="O1" s="1"/>
      <c r="P1" s="1"/>
      <c r="Q1" s="1"/>
      <c r="R1" s="1"/>
    </row>
    <row r="2" ht="22.5" spans="1:18">
      <c r="A2" s="3" t="s">
        <v>81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4" t="s">
        <v>89</v>
      </c>
      <c r="J2" s="4" t="s">
        <v>90</v>
      </c>
      <c r="K2" s="12" t="s">
        <v>91</v>
      </c>
      <c r="L2" s="12" t="s">
        <v>92</v>
      </c>
      <c r="M2" s="12" t="s">
        <v>93</v>
      </c>
      <c r="N2" s="12" t="s">
        <v>94</v>
      </c>
      <c r="O2" s="12" t="s">
        <v>95</v>
      </c>
      <c r="P2" s="12" t="s">
        <v>96</v>
      </c>
      <c r="Q2" s="12" t="s">
        <v>97</v>
      </c>
      <c r="R2" s="12" t="s">
        <v>98</v>
      </c>
    </row>
    <row r="3" ht="16.5" spans="1:23">
      <c r="A3" s="17">
        <v>1</v>
      </c>
      <c r="B3" s="18" t="s">
        <v>99</v>
      </c>
      <c r="C3" s="18">
        <v>3791.185</v>
      </c>
      <c r="D3" s="18">
        <v>4089.627</v>
      </c>
      <c r="E3" s="18">
        <v>1</v>
      </c>
      <c r="F3" s="19">
        <v>0</v>
      </c>
      <c r="G3" s="19">
        <v>0</v>
      </c>
      <c r="H3" s="19">
        <v>1</v>
      </c>
      <c r="I3" s="19">
        <v>0.307</v>
      </c>
      <c r="J3" s="19">
        <v>7.582</v>
      </c>
      <c r="K3" s="20">
        <v>3</v>
      </c>
      <c r="L3" s="20">
        <v>0</v>
      </c>
      <c r="M3" s="20">
        <v>0</v>
      </c>
      <c r="N3" s="20">
        <v>0</v>
      </c>
      <c r="O3" s="20">
        <v>0</v>
      </c>
      <c r="P3" s="20">
        <v>3.664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2</v>
      </c>
      <c r="B4" s="18" t="s">
        <v>100</v>
      </c>
      <c r="C4" s="18">
        <v>3974.5</v>
      </c>
      <c r="D4" s="18">
        <v>4287.985</v>
      </c>
      <c r="E4" s="18">
        <v>1</v>
      </c>
      <c r="F4" s="19">
        <v>0</v>
      </c>
      <c r="G4" s="19">
        <v>0</v>
      </c>
      <c r="H4" s="19">
        <v>1</v>
      </c>
      <c r="I4" s="19">
        <v>0.314</v>
      </c>
      <c r="J4" s="19">
        <v>7.602</v>
      </c>
      <c r="K4" s="20">
        <v>3</v>
      </c>
      <c r="L4" s="20">
        <v>0</v>
      </c>
      <c r="M4" s="20">
        <v>0</v>
      </c>
      <c r="N4" s="20">
        <v>0</v>
      </c>
      <c r="O4" s="20">
        <v>0</v>
      </c>
      <c r="P4" s="20">
        <v>3.853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17</v>
      </c>
      <c r="B5" s="18" t="s">
        <v>101</v>
      </c>
      <c r="C5" s="18">
        <v>3204.465</v>
      </c>
      <c r="D5" s="18">
        <v>3456.936</v>
      </c>
      <c r="E5" s="18">
        <v>1</v>
      </c>
      <c r="F5" s="19">
        <v>0</v>
      </c>
      <c r="G5" s="19">
        <v>0</v>
      </c>
      <c r="H5" s="19">
        <v>1</v>
      </c>
      <c r="I5" s="19">
        <v>0.305</v>
      </c>
      <c r="J5" s="19">
        <v>7.586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0.04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8">
        <v>19</v>
      </c>
      <c r="B6" s="18" t="s">
        <v>102</v>
      </c>
      <c r="C6" s="18">
        <v>1189.284</v>
      </c>
      <c r="D6" s="18">
        <v>1267.94</v>
      </c>
      <c r="E6" s="18">
        <v>1</v>
      </c>
      <c r="F6" s="19">
        <v>0</v>
      </c>
      <c r="G6" s="19">
        <v>0</v>
      </c>
      <c r="H6" s="19">
        <v>1</v>
      </c>
      <c r="I6" s="19">
        <v>0.738</v>
      </c>
      <c r="J6" s="19">
        <v>6.895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1.413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21</v>
      </c>
      <c r="B7" s="18" t="s">
        <v>103</v>
      </c>
      <c r="C7" s="18">
        <v>1040.828</v>
      </c>
      <c r="D7" s="18">
        <v>1107.385</v>
      </c>
      <c r="E7" s="18">
        <v>1</v>
      </c>
      <c r="F7" s="19">
        <v>0</v>
      </c>
      <c r="G7" s="19">
        <v>0</v>
      </c>
      <c r="H7" s="19">
        <v>1</v>
      </c>
      <c r="I7" s="19">
        <v>0.358</v>
      </c>
      <c r="J7" s="19">
        <v>6.347</v>
      </c>
      <c r="K7" s="20">
        <v>2</v>
      </c>
      <c r="L7" s="20">
        <v>0</v>
      </c>
      <c r="M7" s="20">
        <v>0</v>
      </c>
      <c r="N7" s="20">
        <v>0</v>
      </c>
      <c r="O7" s="20">
        <v>0</v>
      </c>
      <c r="P7" s="20">
        <v>3.279</v>
      </c>
      <c r="Q7" s="20">
        <v>-1</v>
      </c>
      <c r="R7" s="20">
        <v>0</v>
      </c>
      <c r="S7" s="21"/>
      <c r="T7" s="21"/>
      <c r="U7" s="21"/>
      <c r="V7" s="21"/>
      <c r="W7" s="21"/>
    </row>
    <row r="8" ht="16.5" spans="1:23">
      <c r="A8" s="18">
        <v>32</v>
      </c>
      <c r="B8" s="18" t="s">
        <v>104</v>
      </c>
      <c r="C8" s="18">
        <v>1827.169</v>
      </c>
      <c r="D8" s="18">
        <v>2081.755</v>
      </c>
      <c r="E8" s="18">
        <v>1</v>
      </c>
      <c r="F8" s="19">
        <v>0</v>
      </c>
      <c r="G8" s="19">
        <v>0</v>
      </c>
      <c r="H8" s="19">
        <v>1</v>
      </c>
      <c r="I8" s="19">
        <v>3.531</v>
      </c>
      <c r="J8" s="19">
        <v>15.329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16.963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47</v>
      </c>
      <c r="B9" s="18" t="s">
        <v>105</v>
      </c>
      <c r="C9" s="18">
        <v>3761.713</v>
      </c>
      <c r="D9" s="18">
        <v>4082.524</v>
      </c>
      <c r="E9" s="18">
        <v>1</v>
      </c>
      <c r="F9" s="19">
        <v>0</v>
      </c>
      <c r="G9" s="19">
        <v>0</v>
      </c>
      <c r="H9" s="19">
        <v>1</v>
      </c>
      <c r="I9" s="19">
        <v>0.364</v>
      </c>
      <c r="J9" s="19">
        <v>8.194</v>
      </c>
      <c r="K9" s="20">
        <v>3</v>
      </c>
      <c r="L9" s="20">
        <v>0</v>
      </c>
      <c r="M9" s="20">
        <v>0</v>
      </c>
      <c r="N9" s="20">
        <v>0</v>
      </c>
      <c r="O9" s="20">
        <v>0</v>
      </c>
      <c r="P9" s="20">
        <v>11.308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55</v>
      </c>
      <c r="B10" s="18" t="s">
        <v>106</v>
      </c>
      <c r="C10" s="18">
        <v>1496.138</v>
      </c>
      <c r="D10" s="18">
        <v>1623.817</v>
      </c>
      <c r="E10" s="18">
        <v>1</v>
      </c>
      <c r="F10" s="19">
        <v>0</v>
      </c>
      <c r="G10" s="19">
        <v>0</v>
      </c>
      <c r="H10" s="19">
        <v>1</v>
      </c>
      <c r="I10" s="19">
        <v>1.214</v>
      </c>
      <c r="J10" s="19">
        <v>8.982</v>
      </c>
      <c r="K10" s="20">
        <v>2</v>
      </c>
      <c r="L10" s="20">
        <v>0</v>
      </c>
      <c r="M10" s="20">
        <v>0</v>
      </c>
      <c r="N10" s="20">
        <v>-1</v>
      </c>
      <c r="O10" s="20">
        <v>0</v>
      </c>
      <c r="P10" s="20">
        <v>5.933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56</v>
      </c>
      <c r="B11" s="18" t="s">
        <v>107</v>
      </c>
      <c r="C11" s="18">
        <v>1184.805</v>
      </c>
      <c r="D11" s="18">
        <v>1284.4</v>
      </c>
      <c r="E11" s="18">
        <v>1</v>
      </c>
      <c r="F11" s="19">
        <v>0</v>
      </c>
      <c r="G11" s="19">
        <v>0</v>
      </c>
      <c r="H11" s="19">
        <v>1</v>
      </c>
      <c r="I11" s="19">
        <v>0.549</v>
      </c>
      <c r="J11" s="19">
        <v>8.261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-0.673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57</v>
      </c>
      <c r="B12" s="18" t="s">
        <v>108</v>
      </c>
      <c r="C12" s="18">
        <v>3642.51</v>
      </c>
      <c r="D12" s="18">
        <v>4062.67</v>
      </c>
      <c r="E12" s="18">
        <v>1</v>
      </c>
      <c r="F12" s="19">
        <v>0</v>
      </c>
      <c r="G12" s="19">
        <v>0</v>
      </c>
      <c r="H12" s="19">
        <v>1</v>
      </c>
      <c r="I12" s="19">
        <v>0.218</v>
      </c>
      <c r="J12" s="19">
        <v>10.538</v>
      </c>
      <c r="K12" s="20">
        <v>3</v>
      </c>
      <c r="L12" s="20">
        <v>0</v>
      </c>
      <c r="M12" s="20">
        <v>0</v>
      </c>
      <c r="N12" s="20">
        <v>0</v>
      </c>
      <c r="O12" s="20">
        <v>0</v>
      </c>
      <c r="P12" s="20">
        <v>15.811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61</v>
      </c>
      <c r="B13" s="18" t="s">
        <v>109</v>
      </c>
      <c r="C13" s="18">
        <v>177.599</v>
      </c>
      <c r="D13" s="18">
        <v>178.274</v>
      </c>
      <c r="E13" s="18">
        <v>1</v>
      </c>
      <c r="F13" s="19">
        <v>0</v>
      </c>
      <c r="G13" s="19">
        <v>0</v>
      </c>
      <c r="H13" s="19">
        <v>1</v>
      </c>
      <c r="I13" s="19">
        <v>0.004</v>
      </c>
      <c r="J13" s="19">
        <v>0.383</v>
      </c>
      <c r="K13" s="20">
        <v>3</v>
      </c>
      <c r="L13" s="20">
        <v>2</v>
      </c>
      <c r="M13" s="20">
        <v>0</v>
      </c>
      <c r="N13" s="20">
        <v>0</v>
      </c>
      <c r="O13" s="20">
        <v>0</v>
      </c>
      <c r="P13" s="20">
        <v>0.54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70</v>
      </c>
      <c r="B14" s="18" t="s">
        <v>110</v>
      </c>
      <c r="C14" s="18">
        <v>2538.189</v>
      </c>
      <c r="D14" s="18">
        <v>2925.462</v>
      </c>
      <c r="E14" s="18">
        <v>1</v>
      </c>
      <c r="F14" s="19">
        <v>0</v>
      </c>
      <c r="G14" s="19">
        <v>0</v>
      </c>
      <c r="H14" s="19">
        <v>1</v>
      </c>
      <c r="I14" s="19">
        <v>3.983</v>
      </c>
      <c r="J14" s="19">
        <v>16.694</v>
      </c>
      <c r="K14" s="20">
        <v>1</v>
      </c>
      <c r="L14" s="20">
        <v>2</v>
      </c>
      <c r="M14" s="20">
        <v>0</v>
      </c>
      <c r="N14" s="20">
        <v>-1</v>
      </c>
      <c r="O14" s="20">
        <v>0</v>
      </c>
      <c r="P14" s="20">
        <v>-0.014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72</v>
      </c>
      <c r="B15" s="18" t="s">
        <v>111</v>
      </c>
      <c r="C15" s="18">
        <v>2885.422</v>
      </c>
      <c r="D15" s="18">
        <v>3199.823</v>
      </c>
      <c r="E15" s="18">
        <v>1</v>
      </c>
      <c r="F15" s="19">
        <v>0</v>
      </c>
      <c r="G15" s="19">
        <v>0</v>
      </c>
      <c r="H15" s="19">
        <v>1</v>
      </c>
      <c r="I15" s="19">
        <v>0.951</v>
      </c>
      <c r="J15" s="19">
        <v>10.683</v>
      </c>
      <c r="K15" s="20">
        <v>1</v>
      </c>
      <c r="L15" s="20">
        <v>0</v>
      </c>
      <c r="M15" s="20">
        <v>0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95</v>
      </c>
      <c r="B16" s="18" t="s">
        <v>112</v>
      </c>
      <c r="C16" s="18">
        <v>3541.121</v>
      </c>
      <c r="D16" s="18">
        <v>4181.313</v>
      </c>
      <c r="E16" s="18">
        <v>1</v>
      </c>
      <c r="F16" s="19">
        <v>0</v>
      </c>
      <c r="G16" s="19">
        <v>0</v>
      </c>
      <c r="H16" s="19">
        <v>1</v>
      </c>
      <c r="I16" s="19">
        <v>0.434</v>
      </c>
      <c r="J16" s="19">
        <v>15.679</v>
      </c>
      <c r="K16" s="20">
        <v>3</v>
      </c>
      <c r="L16" s="20">
        <v>0</v>
      </c>
      <c r="M16" s="20">
        <v>0</v>
      </c>
      <c r="N16" s="20">
        <v>-1</v>
      </c>
      <c r="O16" s="20">
        <v>0</v>
      </c>
      <c r="P16" s="20">
        <v>5.356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104</v>
      </c>
      <c r="B17" s="18" t="s">
        <v>113</v>
      </c>
      <c r="C17" s="18">
        <v>1247.573</v>
      </c>
      <c r="D17" s="18">
        <v>1437.617</v>
      </c>
      <c r="E17" s="18">
        <v>1</v>
      </c>
      <c r="F17" s="19">
        <v>0</v>
      </c>
      <c r="G17" s="19">
        <v>0</v>
      </c>
      <c r="H17" s="19">
        <v>1</v>
      </c>
      <c r="I17" s="19">
        <v>3.845</v>
      </c>
      <c r="J17" s="19">
        <v>16.556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>
        <v>6.185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135</v>
      </c>
      <c r="B18" s="18" t="s">
        <v>114</v>
      </c>
      <c r="C18" s="18">
        <v>5868.642</v>
      </c>
      <c r="D18" s="18">
        <v>6615.629</v>
      </c>
      <c r="E18" s="18">
        <v>1</v>
      </c>
      <c r="F18" s="19">
        <v>0</v>
      </c>
      <c r="G18" s="19">
        <v>0</v>
      </c>
      <c r="H18" s="19">
        <v>1</v>
      </c>
      <c r="I18" s="19">
        <v>0.642</v>
      </c>
      <c r="J18" s="19">
        <v>11.861</v>
      </c>
      <c r="K18" s="20">
        <v>3</v>
      </c>
      <c r="L18" s="20">
        <v>0</v>
      </c>
      <c r="M18" s="20">
        <v>0</v>
      </c>
      <c r="N18" s="20">
        <v>0</v>
      </c>
      <c r="O18" s="20">
        <v>0</v>
      </c>
      <c r="P18" s="20">
        <v>3.1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138</v>
      </c>
      <c r="B19" s="18" t="s">
        <v>115</v>
      </c>
      <c r="C19" s="18">
        <v>7918.813</v>
      </c>
      <c r="D19" s="18">
        <v>8488.858</v>
      </c>
      <c r="E19" s="18">
        <v>1</v>
      </c>
      <c r="F19" s="19">
        <v>0</v>
      </c>
      <c r="G19" s="19">
        <v>0</v>
      </c>
      <c r="H19" s="19">
        <v>1</v>
      </c>
      <c r="I19" s="19">
        <v>1.29</v>
      </c>
      <c r="J19" s="19">
        <v>7.918</v>
      </c>
      <c r="K19" s="20">
        <v>1</v>
      </c>
      <c r="L19" s="20">
        <v>0</v>
      </c>
      <c r="M19" s="20">
        <v>0</v>
      </c>
      <c r="N19" s="20">
        <v>-1</v>
      </c>
      <c r="O19" s="20">
        <v>0</v>
      </c>
      <c r="P19" s="20">
        <v>13.382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158</v>
      </c>
      <c r="B20" s="18" t="s">
        <v>116</v>
      </c>
      <c r="C20" s="18">
        <v>1246.236</v>
      </c>
      <c r="D20" s="18">
        <v>1496.622</v>
      </c>
      <c r="E20" s="18">
        <v>1</v>
      </c>
      <c r="F20" s="19">
        <v>0</v>
      </c>
      <c r="G20" s="19">
        <v>0</v>
      </c>
      <c r="H20" s="19">
        <v>1</v>
      </c>
      <c r="I20" s="19">
        <v>1.548</v>
      </c>
      <c r="J20" s="19">
        <v>18.019</v>
      </c>
      <c r="K20" s="20">
        <v>3</v>
      </c>
      <c r="L20" s="20">
        <v>0</v>
      </c>
      <c r="M20" s="20">
        <v>0</v>
      </c>
      <c r="N20" s="20">
        <v>0</v>
      </c>
      <c r="O20" s="20">
        <v>0</v>
      </c>
      <c r="P20" s="20">
        <v>2.321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692</v>
      </c>
      <c r="B21" s="18" t="s">
        <v>117</v>
      </c>
      <c r="C21" s="18">
        <v>1071.27</v>
      </c>
      <c r="D21" s="18">
        <v>1340.491</v>
      </c>
      <c r="E21" s="18">
        <v>1</v>
      </c>
      <c r="F21" s="19">
        <v>0</v>
      </c>
      <c r="G21" s="19">
        <v>0</v>
      </c>
      <c r="H21" s="19">
        <v>1</v>
      </c>
      <c r="I21" s="19">
        <v>2.805</v>
      </c>
      <c r="J21" s="19">
        <v>22.325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-1.704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853</v>
      </c>
      <c r="B22" s="18" t="s">
        <v>118</v>
      </c>
      <c r="C22" s="18">
        <v>1532.011</v>
      </c>
      <c r="D22" s="18">
        <v>1681.205</v>
      </c>
      <c r="E22" s="18">
        <v>1</v>
      </c>
      <c r="F22" s="19">
        <v>0</v>
      </c>
      <c r="G22" s="19">
        <v>0</v>
      </c>
      <c r="H22" s="19">
        <v>1</v>
      </c>
      <c r="I22" s="19">
        <v>0.383</v>
      </c>
      <c r="J22" s="19">
        <v>9.224</v>
      </c>
      <c r="K22" s="20">
        <v>2</v>
      </c>
      <c r="L22" s="20">
        <v>0</v>
      </c>
      <c r="M22" s="20">
        <v>0</v>
      </c>
      <c r="N22" s="20">
        <v>0</v>
      </c>
      <c r="O22" s="20">
        <v>0</v>
      </c>
      <c r="P22" s="20">
        <v>2.298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8">
        <v>860</v>
      </c>
      <c r="B23" s="18" t="s">
        <v>119</v>
      </c>
      <c r="C23" s="18">
        <v>1172.203</v>
      </c>
      <c r="D23" s="18">
        <v>1282.397</v>
      </c>
      <c r="E23" s="18">
        <v>1</v>
      </c>
      <c r="F23" s="19">
        <v>0</v>
      </c>
      <c r="G23" s="19">
        <v>0</v>
      </c>
      <c r="H23" s="19">
        <v>1</v>
      </c>
      <c r="I23" s="19">
        <v>0.716</v>
      </c>
      <c r="J23" s="19">
        <v>9.247</v>
      </c>
      <c r="K23" s="20">
        <v>0</v>
      </c>
      <c r="L23" s="20">
        <v>2</v>
      </c>
      <c r="M23" s="20">
        <v>0</v>
      </c>
      <c r="N23" s="20">
        <v>1</v>
      </c>
      <c r="O23" s="20">
        <v>0</v>
      </c>
      <c r="P23" s="20">
        <v>0.001</v>
      </c>
      <c r="Q23" s="20">
        <v>0</v>
      </c>
      <c r="R23" s="20">
        <v>1</v>
      </c>
      <c r="S23" s="21"/>
      <c r="T23" s="21"/>
      <c r="U23" s="21"/>
      <c r="V23" s="21"/>
      <c r="W23" s="21"/>
    </row>
    <row r="24" ht="16.5" spans="1:23">
      <c r="A24" s="18">
        <v>869</v>
      </c>
      <c r="B24" s="18" t="s">
        <v>120</v>
      </c>
      <c r="C24" s="18">
        <v>4014.952</v>
      </c>
      <c r="D24" s="18">
        <v>4520.874</v>
      </c>
      <c r="E24" s="18">
        <v>1</v>
      </c>
      <c r="F24" s="19">
        <v>0</v>
      </c>
      <c r="G24" s="19">
        <v>0</v>
      </c>
      <c r="H24" s="19">
        <v>1</v>
      </c>
      <c r="I24" s="19">
        <v>0.514</v>
      </c>
      <c r="J24" s="19">
        <v>11.647</v>
      </c>
      <c r="K24" s="20">
        <v>0</v>
      </c>
      <c r="L24" s="20">
        <v>0</v>
      </c>
      <c r="M24" s="20">
        <v>0</v>
      </c>
      <c r="N24" s="20">
        <v>-1</v>
      </c>
      <c r="O24" s="20">
        <v>0</v>
      </c>
      <c r="P24" s="20">
        <v>3.445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888</v>
      </c>
      <c r="B25" s="18" t="s">
        <v>121</v>
      </c>
      <c r="C25" s="18">
        <v>4325.003</v>
      </c>
      <c r="D25" s="18">
        <v>4676.008</v>
      </c>
      <c r="E25" s="18">
        <v>1</v>
      </c>
      <c r="F25" s="19">
        <v>0</v>
      </c>
      <c r="G25" s="19">
        <v>0</v>
      </c>
      <c r="H25" s="19">
        <v>1</v>
      </c>
      <c r="I25" s="19">
        <v>0.565</v>
      </c>
      <c r="J25" s="19">
        <v>8.03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-2.094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906</v>
      </c>
      <c r="B26" s="18" t="s">
        <v>122</v>
      </c>
      <c r="C26" s="18">
        <v>4799.987</v>
      </c>
      <c r="D26" s="18">
        <v>5291.472</v>
      </c>
      <c r="E26" s="18">
        <v>1</v>
      </c>
      <c r="F26" s="19">
        <v>0</v>
      </c>
      <c r="G26" s="19">
        <v>0</v>
      </c>
      <c r="H26" s="19">
        <v>1</v>
      </c>
      <c r="I26" s="19">
        <v>0.519</v>
      </c>
      <c r="J26" s="19">
        <v>9.759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3.402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908</v>
      </c>
      <c r="B27" s="18" t="s">
        <v>123</v>
      </c>
      <c r="C27" s="18">
        <v>2176.074</v>
      </c>
      <c r="D27" s="18">
        <v>2474.997</v>
      </c>
      <c r="E27" s="18">
        <v>1</v>
      </c>
      <c r="F27" s="19">
        <v>0</v>
      </c>
      <c r="G27" s="19">
        <v>0</v>
      </c>
      <c r="H27" s="19">
        <v>1</v>
      </c>
      <c r="I27" s="19">
        <v>1.798</v>
      </c>
      <c r="J27" s="19">
        <v>13.659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2.749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926</v>
      </c>
      <c r="B28" s="18" t="s">
        <v>124</v>
      </c>
      <c r="C28" s="18">
        <v>2247.482</v>
      </c>
      <c r="D28" s="18">
        <v>2432.871</v>
      </c>
      <c r="E28" s="18">
        <v>1</v>
      </c>
      <c r="F28" s="19">
        <v>0</v>
      </c>
      <c r="G28" s="19">
        <v>0</v>
      </c>
      <c r="H28" s="19">
        <v>1</v>
      </c>
      <c r="I28" s="19">
        <v>0.839</v>
      </c>
      <c r="J28" s="19">
        <v>8.395</v>
      </c>
      <c r="K28" s="20">
        <v>1</v>
      </c>
      <c r="L28" s="20">
        <v>0</v>
      </c>
      <c r="M28" s="20">
        <v>0</v>
      </c>
      <c r="N28" s="20">
        <v>-1</v>
      </c>
      <c r="O28" s="20">
        <v>0</v>
      </c>
      <c r="P28" s="20">
        <v>10.153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8">
        <v>930</v>
      </c>
      <c r="B29" s="18" t="s">
        <v>125</v>
      </c>
      <c r="C29" s="18">
        <v>3270.477</v>
      </c>
      <c r="D29" s="18">
        <v>3692.698</v>
      </c>
      <c r="E29" s="18">
        <v>1</v>
      </c>
      <c r="F29" s="19">
        <v>0</v>
      </c>
      <c r="G29" s="19">
        <v>0</v>
      </c>
      <c r="H29" s="19">
        <v>1</v>
      </c>
      <c r="I29" s="19">
        <v>1.992</v>
      </c>
      <c r="J29" s="19">
        <v>13.198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2.36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399008</v>
      </c>
      <c r="B30" s="18" t="s">
        <v>126</v>
      </c>
      <c r="C30" s="18">
        <v>1514.07</v>
      </c>
      <c r="D30" s="18">
        <v>1729.642</v>
      </c>
      <c r="E30" s="18">
        <v>1</v>
      </c>
      <c r="F30" s="19">
        <v>0</v>
      </c>
      <c r="G30" s="19">
        <v>0</v>
      </c>
      <c r="H30" s="19">
        <v>1</v>
      </c>
      <c r="I30" s="19">
        <v>0.065</v>
      </c>
      <c r="J30" s="19">
        <v>12.521</v>
      </c>
      <c r="K30" s="20">
        <v>1</v>
      </c>
      <c r="L30" s="20">
        <v>0</v>
      </c>
      <c r="M30" s="20">
        <v>0</v>
      </c>
      <c r="N30" s="20">
        <v>0</v>
      </c>
      <c r="O30" s="20">
        <v>0</v>
      </c>
      <c r="P30" s="20">
        <v>7.343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399017</v>
      </c>
      <c r="B31" s="18" t="s">
        <v>127</v>
      </c>
      <c r="C31" s="18">
        <v>4429.422</v>
      </c>
      <c r="D31" s="18">
        <v>5189.357</v>
      </c>
      <c r="E31" s="18">
        <v>1</v>
      </c>
      <c r="F31" s="19">
        <v>0</v>
      </c>
      <c r="G31" s="19">
        <v>0</v>
      </c>
      <c r="H31" s="19">
        <v>1</v>
      </c>
      <c r="I31" s="19">
        <v>0.596</v>
      </c>
      <c r="J31" s="19">
        <v>15.153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4.739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399235</v>
      </c>
      <c r="B32" s="18" t="s">
        <v>128</v>
      </c>
      <c r="C32" s="18">
        <v>1018.507</v>
      </c>
      <c r="D32" s="18">
        <v>1136.073</v>
      </c>
      <c r="E32" s="18">
        <v>1</v>
      </c>
      <c r="F32" s="19">
        <v>0</v>
      </c>
      <c r="G32" s="19">
        <v>0</v>
      </c>
      <c r="H32" s="19">
        <v>1</v>
      </c>
      <c r="I32" s="19">
        <v>0.83</v>
      </c>
      <c r="J32" s="19">
        <v>11.092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-9.558</v>
      </c>
      <c r="Q32" s="20">
        <v>0</v>
      </c>
      <c r="R32" s="20">
        <v>1</v>
      </c>
      <c r="S32" s="21"/>
      <c r="T32" s="21"/>
      <c r="U32" s="21"/>
      <c r="V32" s="21"/>
      <c r="W32" s="21"/>
    </row>
    <row r="33" ht="16.5" spans="1:23">
      <c r="A33" s="18">
        <v>399249</v>
      </c>
      <c r="B33" s="18" t="s">
        <v>129</v>
      </c>
      <c r="C33" s="18">
        <v>2365.72</v>
      </c>
      <c r="D33" s="18">
        <v>3203.439</v>
      </c>
      <c r="E33" s="18">
        <v>1</v>
      </c>
      <c r="F33" s="19">
        <v>0</v>
      </c>
      <c r="G33" s="19">
        <v>0</v>
      </c>
      <c r="H33" s="19">
        <v>1</v>
      </c>
      <c r="I33" s="19">
        <v>0.588</v>
      </c>
      <c r="J33" s="19">
        <v>26.585</v>
      </c>
      <c r="K33" s="20">
        <v>3</v>
      </c>
      <c r="L33" s="20">
        <v>0</v>
      </c>
      <c r="M33" s="20">
        <v>0</v>
      </c>
      <c r="N33" s="20">
        <v>0</v>
      </c>
      <c r="O33" s="20">
        <v>0</v>
      </c>
      <c r="P33" s="20">
        <v>10.203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8">
        <v>399311</v>
      </c>
      <c r="B34" s="18" t="s">
        <v>130</v>
      </c>
      <c r="C34" s="18">
        <v>4653.374</v>
      </c>
      <c r="D34" s="18">
        <v>5131.662</v>
      </c>
      <c r="E34" s="18">
        <v>1</v>
      </c>
      <c r="F34" s="19">
        <v>0</v>
      </c>
      <c r="G34" s="19">
        <v>0</v>
      </c>
      <c r="H34" s="19">
        <v>1</v>
      </c>
      <c r="I34" s="19">
        <v>0.66</v>
      </c>
      <c r="J34" s="19">
        <v>9.918</v>
      </c>
      <c r="K34" s="20">
        <v>1</v>
      </c>
      <c r="L34" s="20">
        <v>0</v>
      </c>
      <c r="M34" s="20">
        <v>0</v>
      </c>
      <c r="N34" s="20">
        <v>0</v>
      </c>
      <c r="O34" s="20">
        <v>0</v>
      </c>
      <c r="P34" s="20">
        <v>9.398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399335</v>
      </c>
      <c r="B35" s="18" t="s">
        <v>131</v>
      </c>
      <c r="C35" s="18">
        <v>4024.334</v>
      </c>
      <c r="D35" s="18">
        <v>4561.736</v>
      </c>
      <c r="E35" s="18">
        <v>1</v>
      </c>
      <c r="F35" s="19">
        <v>0</v>
      </c>
      <c r="G35" s="19">
        <v>0</v>
      </c>
      <c r="H35" s="19">
        <v>1</v>
      </c>
      <c r="I35" s="19">
        <v>0.715</v>
      </c>
      <c r="J35" s="19">
        <v>12.411</v>
      </c>
      <c r="K35" s="20">
        <v>2</v>
      </c>
      <c r="L35" s="20">
        <v>0</v>
      </c>
      <c r="M35" s="20">
        <v>0</v>
      </c>
      <c r="N35" s="20">
        <v>0</v>
      </c>
      <c r="O35" s="20">
        <v>0</v>
      </c>
      <c r="P35" s="20">
        <v>40.372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399383</v>
      </c>
      <c r="B36" s="18" t="s">
        <v>132</v>
      </c>
      <c r="C36" s="18">
        <v>2770.567</v>
      </c>
      <c r="D36" s="18">
        <v>3133.137</v>
      </c>
      <c r="E36" s="18">
        <v>1</v>
      </c>
      <c r="F36" s="19">
        <v>0</v>
      </c>
      <c r="G36" s="19">
        <v>0</v>
      </c>
      <c r="H36" s="19">
        <v>1</v>
      </c>
      <c r="I36" s="19">
        <v>1.96</v>
      </c>
      <c r="J36" s="19">
        <v>13.305</v>
      </c>
      <c r="K36" s="20">
        <v>1</v>
      </c>
      <c r="L36" s="20">
        <v>0</v>
      </c>
      <c r="M36" s="20">
        <v>0</v>
      </c>
      <c r="N36" s="20">
        <v>0</v>
      </c>
      <c r="O36" s="20">
        <v>0</v>
      </c>
      <c r="P36" s="20">
        <v>18.846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399391</v>
      </c>
      <c r="B37" s="18" t="s">
        <v>133</v>
      </c>
      <c r="C37" s="18">
        <v>3278.121</v>
      </c>
      <c r="D37" s="18">
        <v>3471.401</v>
      </c>
      <c r="E37" s="18">
        <v>1</v>
      </c>
      <c r="F37" s="19">
        <v>0</v>
      </c>
      <c r="G37" s="19">
        <v>0</v>
      </c>
      <c r="H37" s="19">
        <v>1</v>
      </c>
      <c r="I37" s="19">
        <v>1.011</v>
      </c>
      <c r="J37" s="19">
        <v>6.522</v>
      </c>
      <c r="K37" s="20">
        <v>1</v>
      </c>
      <c r="L37" s="20">
        <v>0</v>
      </c>
      <c r="M37" s="20">
        <v>0</v>
      </c>
      <c r="N37" s="20">
        <v>-1</v>
      </c>
      <c r="O37" s="20">
        <v>0</v>
      </c>
      <c r="P37" s="20">
        <v>14.441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399398</v>
      </c>
      <c r="B38" s="18" t="s">
        <v>134</v>
      </c>
      <c r="C38" s="18">
        <v>10504.671</v>
      </c>
      <c r="D38" s="18">
        <v>11217.406</v>
      </c>
      <c r="E38" s="18">
        <v>1</v>
      </c>
      <c r="F38" s="19">
        <v>0</v>
      </c>
      <c r="G38" s="19">
        <v>0</v>
      </c>
      <c r="H38" s="19">
        <v>1</v>
      </c>
      <c r="I38" s="19">
        <v>0.723</v>
      </c>
      <c r="J38" s="19">
        <v>7.031</v>
      </c>
      <c r="K38" s="20">
        <v>3</v>
      </c>
      <c r="L38" s="20">
        <v>0</v>
      </c>
      <c r="M38" s="20">
        <v>0</v>
      </c>
      <c r="N38" s="20">
        <v>0</v>
      </c>
      <c r="O38" s="20">
        <v>0</v>
      </c>
      <c r="P38" s="20">
        <v>-17.099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399406</v>
      </c>
      <c r="B39" s="18" t="s">
        <v>135</v>
      </c>
      <c r="C39" s="18">
        <v>12992.694</v>
      </c>
      <c r="D39" s="18">
        <v>14187.478</v>
      </c>
      <c r="E39" s="18">
        <v>1</v>
      </c>
      <c r="F39" s="19">
        <v>0</v>
      </c>
      <c r="G39" s="19">
        <v>0</v>
      </c>
      <c r="H39" s="19">
        <v>1</v>
      </c>
      <c r="I39" s="19">
        <v>0.773</v>
      </c>
      <c r="J39" s="19">
        <v>9.129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2.171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399408</v>
      </c>
      <c r="B40" s="18" t="s">
        <v>136</v>
      </c>
      <c r="C40" s="18">
        <v>14736.909</v>
      </c>
      <c r="D40" s="18">
        <v>16135.357</v>
      </c>
      <c r="E40" s="18">
        <v>1</v>
      </c>
      <c r="F40" s="19">
        <v>0</v>
      </c>
      <c r="G40" s="19">
        <v>0</v>
      </c>
      <c r="H40" s="19">
        <v>1</v>
      </c>
      <c r="I40" s="19">
        <v>0.97</v>
      </c>
      <c r="J40" s="19">
        <v>9.553</v>
      </c>
      <c r="K40" s="20">
        <v>1</v>
      </c>
      <c r="L40" s="20">
        <v>0</v>
      </c>
      <c r="M40" s="20">
        <v>0</v>
      </c>
      <c r="N40" s="20">
        <v>-1</v>
      </c>
      <c r="O40" s="20">
        <v>0</v>
      </c>
      <c r="P40" s="20">
        <v>3.519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399550</v>
      </c>
      <c r="B41" s="18" t="s">
        <v>137</v>
      </c>
      <c r="C41" s="18">
        <v>7798.69</v>
      </c>
      <c r="D41" s="18">
        <v>8308.11</v>
      </c>
      <c r="E41" s="18">
        <v>1</v>
      </c>
      <c r="F41" s="19">
        <v>0</v>
      </c>
      <c r="G41" s="19">
        <v>0</v>
      </c>
      <c r="H41" s="19">
        <v>1</v>
      </c>
      <c r="I41" s="19">
        <v>0.813</v>
      </c>
      <c r="J41" s="19">
        <v>6.895</v>
      </c>
      <c r="K41" s="20">
        <v>2</v>
      </c>
      <c r="L41" s="20">
        <v>0</v>
      </c>
      <c r="M41" s="20">
        <v>0</v>
      </c>
      <c r="N41" s="20">
        <v>0</v>
      </c>
      <c r="O41" s="20">
        <v>0</v>
      </c>
      <c r="P41" s="20">
        <v>2.957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399552</v>
      </c>
      <c r="B42" s="18" t="s">
        <v>138</v>
      </c>
      <c r="C42" s="18">
        <v>8017.952</v>
      </c>
      <c r="D42" s="18">
        <v>8455.325</v>
      </c>
      <c r="E42" s="18">
        <v>1</v>
      </c>
      <c r="F42" s="19">
        <v>0</v>
      </c>
      <c r="G42" s="19">
        <v>0</v>
      </c>
      <c r="H42" s="19">
        <v>1</v>
      </c>
      <c r="I42" s="19">
        <v>0.131</v>
      </c>
      <c r="J42" s="19">
        <v>5.297</v>
      </c>
      <c r="K42" s="20">
        <v>2</v>
      </c>
      <c r="L42" s="20">
        <v>0</v>
      </c>
      <c r="M42" s="20">
        <v>0</v>
      </c>
      <c r="N42" s="20">
        <v>0</v>
      </c>
      <c r="O42" s="20">
        <v>0</v>
      </c>
      <c r="P42" s="20">
        <v>3.977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399554</v>
      </c>
      <c r="B43" s="18" t="s">
        <v>139</v>
      </c>
      <c r="C43" s="18">
        <v>7395.285</v>
      </c>
      <c r="D43" s="18">
        <v>7896.144</v>
      </c>
      <c r="E43" s="18">
        <v>1</v>
      </c>
      <c r="F43" s="19">
        <v>0</v>
      </c>
      <c r="G43" s="19">
        <v>0</v>
      </c>
      <c r="H43" s="19">
        <v>1</v>
      </c>
      <c r="I43" s="19">
        <v>0.75</v>
      </c>
      <c r="J43" s="19">
        <v>7.045</v>
      </c>
      <c r="K43" s="20">
        <v>3</v>
      </c>
      <c r="L43" s="20">
        <v>0</v>
      </c>
      <c r="M43" s="20">
        <v>0</v>
      </c>
      <c r="N43" s="20">
        <v>0</v>
      </c>
      <c r="O43" s="20">
        <v>0</v>
      </c>
      <c r="P43" s="20">
        <v>4.183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399622</v>
      </c>
      <c r="B44" s="18" t="s">
        <v>140</v>
      </c>
      <c r="C44" s="18">
        <v>1664.516</v>
      </c>
      <c r="D44" s="18">
        <v>1843.686</v>
      </c>
      <c r="E44" s="18">
        <v>1</v>
      </c>
      <c r="F44" s="19">
        <v>0</v>
      </c>
      <c r="G44" s="19">
        <v>0</v>
      </c>
      <c r="H44" s="19">
        <v>1</v>
      </c>
      <c r="I44" s="19">
        <v>0.259</v>
      </c>
      <c r="J44" s="19">
        <v>9.952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-0.576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399623</v>
      </c>
      <c r="B45" s="18" t="s">
        <v>141</v>
      </c>
      <c r="C45" s="18">
        <v>8262.318</v>
      </c>
      <c r="D45" s="18">
        <v>9432.598</v>
      </c>
      <c r="E45" s="18">
        <v>1</v>
      </c>
      <c r="F45" s="19">
        <v>0</v>
      </c>
      <c r="G45" s="19">
        <v>0</v>
      </c>
      <c r="H45" s="19">
        <v>1</v>
      </c>
      <c r="I45" s="19">
        <v>0.28</v>
      </c>
      <c r="J45" s="19">
        <v>12.652</v>
      </c>
      <c r="K45" s="20">
        <v>3</v>
      </c>
      <c r="L45" s="20">
        <v>0</v>
      </c>
      <c r="M45" s="20">
        <v>0</v>
      </c>
      <c r="N45" s="20">
        <v>0</v>
      </c>
      <c r="O45" s="20">
        <v>0</v>
      </c>
      <c r="P45" s="20">
        <v>2.16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399625</v>
      </c>
      <c r="B46" s="18" t="s">
        <v>142</v>
      </c>
      <c r="C46" s="18">
        <v>2205.746</v>
      </c>
      <c r="D46" s="18">
        <v>2545.611</v>
      </c>
      <c r="E46" s="18">
        <v>1</v>
      </c>
      <c r="F46" s="19">
        <v>0</v>
      </c>
      <c r="G46" s="19">
        <v>0</v>
      </c>
      <c r="H46" s="19">
        <v>1</v>
      </c>
      <c r="I46" s="19">
        <v>0.001</v>
      </c>
      <c r="J46" s="19">
        <v>13.352</v>
      </c>
      <c r="K46" s="20">
        <v>3</v>
      </c>
      <c r="L46" s="20">
        <v>0</v>
      </c>
      <c r="M46" s="20">
        <v>0</v>
      </c>
      <c r="N46" s="20">
        <v>0</v>
      </c>
      <c r="O46" s="20">
        <v>0</v>
      </c>
      <c r="P46" s="20">
        <v>4.427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399630</v>
      </c>
      <c r="B47" s="18" t="s">
        <v>143</v>
      </c>
      <c r="C47" s="18">
        <v>1606.578</v>
      </c>
      <c r="D47" s="18">
        <v>1854.625</v>
      </c>
      <c r="E47" s="18">
        <v>1</v>
      </c>
      <c r="F47" s="19">
        <v>0</v>
      </c>
      <c r="G47" s="19">
        <v>0</v>
      </c>
      <c r="H47" s="19">
        <v>1</v>
      </c>
      <c r="I47" s="19">
        <v>0.103</v>
      </c>
      <c r="J47" s="19">
        <v>13.464</v>
      </c>
      <c r="K47" s="20">
        <v>2</v>
      </c>
      <c r="L47" s="20">
        <v>0</v>
      </c>
      <c r="M47" s="20">
        <v>0</v>
      </c>
      <c r="N47" s="20">
        <v>0</v>
      </c>
      <c r="O47" s="20">
        <v>0</v>
      </c>
      <c r="P47" s="20">
        <v>3.811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399636</v>
      </c>
      <c r="B48" s="18" t="s">
        <v>144</v>
      </c>
      <c r="C48" s="18">
        <v>6981.958</v>
      </c>
      <c r="D48" s="18">
        <v>8385.473</v>
      </c>
      <c r="E48" s="18">
        <v>1</v>
      </c>
      <c r="F48" s="19">
        <v>0</v>
      </c>
      <c r="G48" s="19">
        <v>0</v>
      </c>
      <c r="H48" s="19">
        <v>1</v>
      </c>
      <c r="I48" s="19">
        <v>0.041</v>
      </c>
      <c r="J48" s="19">
        <v>16.772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1.653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399640</v>
      </c>
      <c r="B49" s="18" t="s">
        <v>145</v>
      </c>
      <c r="C49" s="18">
        <v>2679.689</v>
      </c>
      <c r="D49" s="18">
        <v>3094.311</v>
      </c>
      <c r="E49" s="18">
        <v>1</v>
      </c>
      <c r="F49" s="19">
        <v>0</v>
      </c>
      <c r="G49" s="19">
        <v>0</v>
      </c>
      <c r="H49" s="19">
        <v>1</v>
      </c>
      <c r="I49" s="19">
        <v>0.241</v>
      </c>
      <c r="J49" s="19">
        <v>13.608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4.492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399644</v>
      </c>
      <c r="B50" s="18" t="s">
        <v>146</v>
      </c>
      <c r="C50" s="18">
        <v>3425.6</v>
      </c>
      <c r="D50" s="18">
        <v>3700.469</v>
      </c>
      <c r="E50" s="18">
        <v>1</v>
      </c>
      <c r="F50" s="19">
        <v>0</v>
      </c>
      <c r="G50" s="19">
        <v>0</v>
      </c>
      <c r="H50" s="19">
        <v>1</v>
      </c>
      <c r="I50" s="19">
        <v>1.174</v>
      </c>
      <c r="J50" s="19">
        <v>8.514</v>
      </c>
      <c r="K50" s="20">
        <v>3</v>
      </c>
      <c r="L50" s="20">
        <v>0</v>
      </c>
      <c r="M50" s="20">
        <v>0</v>
      </c>
      <c r="N50" s="20">
        <v>0</v>
      </c>
      <c r="O50" s="20">
        <v>0</v>
      </c>
      <c r="P50" s="20">
        <v>14.994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399649</v>
      </c>
      <c r="B51" s="18" t="s">
        <v>147</v>
      </c>
      <c r="C51" s="18">
        <v>3084.833</v>
      </c>
      <c r="D51" s="18">
        <v>3395.583</v>
      </c>
      <c r="E51" s="18">
        <v>1</v>
      </c>
      <c r="F51" s="19">
        <v>0</v>
      </c>
      <c r="G51" s="19">
        <v>0</v>
      </c>
      <c r="H51" s="19">
        <v>1</v>
      </c>
      <c r="I51" s="19">
        <v>0.475</v>
      </c>
      <c r="J51" s="19">
        <v>9.583</v>
      </c>
      <c r="K51" s="20">
        <v>1</v>
      </c>
      <c r="L51" s="20">
        <v>0</v>
      </c>
      <c r="M51" s="20">
        <v>0</v>
      </c>
      <c r="N51" s="20">
        <v>0</v>
      </c>
      <c r="O51" s="20">
        <v>0</v>
      </c>
      <c r="P51" s="20">
        <v>8.928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399658</v>
      </c>
      <c r="B52" s="18" t="s">
        <v>148</v>
      </c>
      <c r="C52" s="18">
        <v>4485.391</v>
      </c>
      <c r="D52" s="18">
        <v>5086.996</v>
      </c>
      <c r="E52" s="18">
        <v>1</v>
      </c>
      <c r="F52" s="19">
        <v>0</v>
      </c>
      <c r="G52" s="19">
        <v>0</v>
      </c>
      <c r="H52" s="19">
        <v>1</v>
      </c>
      <c r="I52" s="19">
        <v>0.465</v>
      </c>
      <c r="J52" s="19">
        <v>12.236</v>
      </c>
      <c r="K52" s="20">
        <v>2</v>
      </c>
      <c r="L52" s="20">
        <v>0</v>
      </c>
      <c r="M52" s="20">
        <v>0</v>
      </c>
      <c r="N52" s="20">
        <v>0</v>
      </c>
      <c r="O52" s="20">
        <v>0</v>
      </c>
      <c r="P52" s="20">
        <v>30.159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399661</v>
      </c>
      <c r="B53" s="18" t="s">
        <v>149</v>
      </c>
      <c r="C53" s="18">
        <v>5693.158</v>
      </c>
      <c r="D53" s="18">
        <v>6172.128</v>
      </c>
      <c r="E53" s="18">
        <v>1</v>
      </c>
      <c r="F53" s="19">
        <v>0</v>
      </c>
      <c r="G53" s="19">
        <v>0</v>
      </c>
      <c r="H53" s="19">
        <v>1</v>
      </c>
      <c r="I53" s="19">
        <v>0.936</v>
      </c>
      <c r="J53" s="19">
        <v>8.624</v>
      </c>
      <c r="K53" s="20">
        <v>2</v>
      </c>
      <c r="L53" s="20">
        <v>0</v>
      </c>
      <c r="M53" s="20">
        <v>0</v>
      </c>
      <c r="N53" s="20">
        <v>0</v>
      </c>
      <c r="O53" s="20">
        <v>0</v>
      </c>
      <c r="P53" s="20">
        <v>2.953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399663</v>
      </c>
      <c r="B54" s="18" t="s">
        <v>150</v>
      </c>
      <c r="C54" s="18">
        <v>1898.595</v>
      </c>
      <c r="D54" s="18">
        <v>2054.37</v>
      </c>
      <c r="E54" s="18">
        <v>1</v>
      </c>
      <c r="F54" s="19">
        <v>0</v>
      </c>
      <c r="G54" s="19">
        <v>0</v>
      </c>
      <c r="H54" s="19">
        <v>1</v>
      </c>
      <c r="I54" s="19">
        <v>0.663</v>
      </c>
      <c r="J54" s="19">
        <v>8.195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2.611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399682</v>
      </c>
      <c r="B55" s="18" t="s">
        <v>151</v>
      </c>
      <c r="C55" s="18">
        <v>1735.848</v>
      </c>
      <c r="D55" s="18">
        <v>2008.53</v>
      </c>
      <c r="E55" s="18">
        <v>1</v>
      </c>
      <c r="F55" s="19">
        <v>0</v>
      </c>
      <c r="G55" s="19">
        <v>0</v>
      </c>
      <c r="H55" s="19">
        <v>1</v>
      </c>
      <c r="I55" s="19">
        <v>0.72</v>
      </c>
      <c r="J55" s="19">
        <v>14.198</v>
      </c>
      <c r="K55" s="20">
        <v>3</v>
      </c>
      <c r="L55" s="20">
        <v>0</v>
      </c>
      <c r="M55" s="20">
        <v>0</v>
      </c>
      <c r="N55" s="20">
        <v>0</v>
      </c>
      <c r="O55" s="20">
        <v>0</v>
      </c>
      <c r="P55" s="20">
        <v>2.18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399689</v>
      </c>
      <c r="B56" s="18" t="s">
        <v>152</v>
      </c>
      <c r="C56" s="18">
        <v>825.326</v>
      </c>
      <c r="D56" s="18">
        <v>914.503</v>
      </c>
      <c r="E56" s="18">
        <v>1</v>
      </c>
      <c r="F56" s="19">
        <v>0</v>
      </c>
      <c r="G56" s="19">
        <v>0</v>
      </c>
      <c r="H56" s="19">
        <v>1</v>
      </c>
      <c r="I56" s="19">
        <v>0.046</v>
      </c>
      <c r="J56" s="19">
        <v>9.793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3.012</v>
      </c>
      <c r="Q56" s="20">
        <v>0</v>
      </c>
      <c r="R56" s="20">
        <v>1</v>
      </c>
      <c r="S56" s="21"/>
      <c r="T56" s="21"/>
      <c r="U56" s="21"/>
      <c r="V56" s="21"/>
      <c r="W56" s="21"/>
    </row>
    <row r="57" ht="16.5" spans="1:23">
      <c r="A57" s="18">
        <v>399695</v>
      </c>
      <c r="B57" s="18" t="s">
        <v>153</v>
      </c>
      <c r="C57" s="18">
        <v>2663.713</v>
      </c>
      <c r="D57" s="18">
        <v>3175.619</v>
      </c>
      <c r="E57" s="18">
        <v>1</v>
      </c>
      <c r="F57" s="19">
        <v>0</v>
      </c>
      <c r="G57" s="19">
        <v>0</v>
      </c>
      <c r="H57" s="19">
        <v>1</v>
      </c>
      <c r="I57" s="19">
        <v>0.199</v>
      </c>
      <c r="J57" s="19">
        <v>16.287</v>
      </c>
      <c r="K57" s="20">
        <v>2</v>
      </c>
      <c r="L57" s="20">
        <v>0</v>
      </c>
      <c r="M57" s="20">
        <v>0</v>
      </c>
      <c r="N57" s="20">
        <v>0</v>
      </c>
      <c r="O57" s="20">
        <v>0</v>
      </c>
      <c r="P57" s="20">
        <v>8.21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399702</v>
      </c>
      <c r="B58" s="18" t="s">
        <v>154</v>
      </c>
      <c r="C58" s="18">
        <v>7287.703</v>
      </c>
      <c r="D58" s="18">
        <v>7894.765</v>
      </c>
      <c r="E58" s="18">
        <v>1</v>
      </c>
      <c r="F58" s="19">
        <v>0</v>
      </c>
      <c r="G58" s="19">
        <v>0</v>
      </c>
      <c r="H58" s="19">
        <v>1</v>
      </c>
      <c r="I58" s="19">
        <v>0.587</v>
      </c>
      <c r="J58" s="19">
        <v>8.232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2.03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399703</v>
      </c>
      <c r="B59" s="18" t="s">
        <v>155</v>
      </c>
      <c r="C59" s="18">
        <v>7199.552</v>
      </c>
      <c r="D59" s="18">
        <v>7859.974</v>
      </c>
      <c r="E59" s="18">
        <v>1</v>
      </c>
      <c r="F59" s="19">
        <v>0</v>
      </c>
      <c r="G59" s="19">
        <v>0</v>
      </c>
      <c r="H59" s="19">
        <v>1</v>
      </c>
      <c r="I59" s="19">
        <v>0.748</v>
      </c>
      <c r="J59" s="19">
        <v>9.087</v>
      </c>
      <c r="K59" s="20">
        <v>3</v>
      </c>
      <c r="L59" s="20">
        <v>0</v>
      </c>
      <c r="M59" s="20">
        <v>0</v>
      </c>
      <c r="N59" s="20">
        <v>0</v>
      </c>
      <c r="O59" s="20">
        <v>0</v>
      </c>
      <c r="P59" s="20">
        <v>7.224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399705</v>
      </c>
      <c r="B60" s="18" t="s">
        <v>156</v>
      </c>
      <c r="C60" s="18">
        <v>3775.534</v>
      </c>
      <c r="D60" s="18">
        <v>4494.01</v>
      </c>
      <c r="E60" s="18">
        <v>1</v>
      </c>
      <c r="F60" s="19">
        <v>0</v>
      </c>
      <c r="G60" s="19">
        <v>0</v>
      </c>
      <c r="H60" s="19">
        <v>1</v>
      </c>
      <c r="I60" s="19">
        <v>0.075</v>
      </c>
      <c r="J60" s="19">
        <v>16.051</v>
      </c>
      <c r="K60" s="20">
        <v>1</v>
      </c>
      <c r="L60" s="20">
        <v>0</v>
      </c>
      <c r="M60" s="20">
        <v>0</v>
      </c>
      <c r="N60" s="20">
        <v>0</v>
      </c>
      <c r="O60" s="20">
        <v>0</v>
      </c>
      <c r="P60" s="20">
        <v>-0.005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399806</v>
      </c>
      <c r="B61" s="18" t="s">
        <v>157</v>
      </c>
      <c r="C61" s="18">
        <v>1328.561</v>
      </c>
      <c r="D61" s="18">
        <v>1497.913</v>
      </c>
      <c r="E61" s="18">
        <v>1</v>
      </c>
      <c r="F61" s="19">
        <v>0</v>
      </c>
      <c r="G61" s="19">
        <v>0</v>
      </c>
      <c r="H61" s="19">
        <v>1</v>
      </c>
      <c r="I61" s="19">
        <v>1.199</v>
      </c>
      <c r="J61" s="19">
        <v>12.37</v>
      </c>
      <c r="K61" s="20">
        <v>2</v>
      </c>
      <c r="L61" s="20">
        <v>0</v>
      </c>
      <c r="M61" s="20">
        <v>0</v>
      </c>
      <c r="N61" s="20">
        <v>0</v>
      </c>
      <c r="O61" s="20">
        <v>0</v>
      </c>
      <c r="P61" s="20">
        <v>3.351</v>
      </c>
      <c r="Q61" s="20">
        <v>-1</v>
      </c>
      <c r="R61" s="20">
        <v>0</v>
      </c>
      <c r="S61" s="21"/>
      <c r="T61" s="21"/>
      <c r="U61" s="21"/>
      <c r="V61" s="21"/>
      <c r="W61" s="21"/>
    </row>
    <row r="62" ht="16.5" spans="1:23">
      <c r="A62" s="18">
        <v>399974</v>
      </c>
      <c r="B62" s="18" t="s">
        <v>158</v>
      </c>
      <c r="C62" s="18">
        <v>1811.119</v>
      </c>
      <c r="D62" s="18">
        <v>1981.997</v>
      </c>
      <c r="E62" s="18">
        <v>1</v>
      </c>
      <c r="F62" s="19">
        <v>0</v>
      </c>
      <c r="G62" s="19">
        <v>0</v>
      </c>
      <c r="H62" s="19">
        <v>1</v>
      </c>
      <c r="I62" s="19">
        <v>0.204</v>
      </c>
      <c r="J62" s="19">
        <v>8.808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6.575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8">
        <v>988007</v>
      </c>
      <c r="B63" s="18" t="s">
        <v>159</v>
      </c>
      <c r="C63" s="18">
        <v>2748.237</v>
      </c>
      <c r="D63" s="18">
        <v>3257.298</v>
      </c>
      <c r="E63" s="18">
        <v>1</v>
      </c>
      <c r="F63" s="19">
        <v>0</v>
      </c>
      <c r="G63" s="19">
        <v>0</v>
      </c>
      <c r="H63" s="19">
        <v>1</v>
      </c>
      <c r="I63" s="19">
        <v>0.116</v>
      </c>
      <c r="J63" s="19">
        <v>15.726</v>
      </c>
      <c r="K63" s="20">
        <v>2</v>
      </c>
      <c r="L63" s="20">
        <v>0</v>
      </c>
      <c r="M63" s="20">
        <v>0</v>
      </c>
      <c r="N63" s="20">
        <v>0</v>
      </c>
      <c r="O63" s="20">
        <v>0</v>
      </c>
      <c r="P63" s="20">
        <v>4.735</v>
      </c>
      <c r="Q63" s="20">
        <v>-1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988107</v>
      </c>
      <c r="B64" s="18" t="s">
        <v>160</v>
      </c>
      <c r="C64" s="18">
        <v>3045.767</v>
      </c>
      <c r="D64" s="18">
        <v>3610.065</v>
      </c>
      <c r="E64" s="18">
        <v>1</v>
      </c>
      <c r="F64" s="19">
        <v>0</v>
      </c>
      <c r="G64" s="19">
        <v>0</v>
      </c>
      <c r="H64" s="19">
        <v>1</v>
      </c>
      <c r="I64" s="19">
        <v>0.151</v>
      </c>
      <c r="J64" s="19">
        <v>15.759</v>
      </c>
      <c r="K64" s="20">
        <v>3</v>
      </c>
      <c r="L64" s="20">
        <v>0</v>
      </c>
      <c r="M64" s="20">
        <v>0</v>
      </c>
      <c r="N64" s="20">
        <v>0</v>
      </c>
      <c r="O64" s="20">
        <v>0</v>
      </c>
      <c r="P64" s="20">
        <v>5.035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22">
        <v>5</v>
      </c>
      <c r="B65" s="22" t="s">
        <v>161</v>
      </c>
      <c r="C65" s="22">
        <v>2808.636</v>
      </c>
      <c r="D65" s="22">
        <v>2976.419</v>
      </c>
      <c r="E65" s="22">
        <v>0</v>
      </c>
      <c r="F65" s="22">
        <v>1</v>
      </c>
      <c r="G65" s="19">
        <v>0</v>
      </c>
      <c r="H65" s="19">
        <v>0</v>
      </c>
      <c r="I65" s="19">
        <v>0</v>
      </c>
      <c r="J65" s="19">
        <v>0.571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-5.456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22">
        <v>37</v>
      </c>
      <c r="B66" s="22" t="s">
        <v>162</v>
      </c>
      <c r="C66" s="22">
        <v>6355.735</v>
      </c>
      <c r="D66" s="22">
        <v>7296.159</v>
      </c>
      <c r="E66" s="22">
        <v>0</v>
      </c>
      <c r="F66" s="22">
        <v>1</v>
      </c>
      <c r="G66" s="19">
        <v>0</v>
      </c>
      <c r="H66" s="19">
        <v>0</v>
      </c>
      <c r="I66" s="19">
        <v>0</v>
      </c>
      <c r="J66" s="19">
        <v>0.851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-0.931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22">
        <v>69</v>
      </c>
      <c r="B67" s="22" t="s">
        <v>163</v>
      </c>
      <c r="C67" s="22">
        <v>4864.239</v>
      </c>
      <c r="D67" s="22">
        <v>5317.378</v>
      </c>
      <c r="E67" s="22">
        <v>0</v>
      </c>
      <c r="F67" s="22">
        <v>1</v>
      </c>
      <c r="G67" s="19">
        <v>0</v>
      </c>
      <c r="H67" s="19">
        <v>0</v>
      </c>
      <c r="I67" s="19">
        <v>0</v>
      </c>
      <c r="J67" s="19">
        <v>1.216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-5.38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22">
        <v>75</v>
      </c>
      <c r="B68" s="22" t="s">
        <v>164</v>
      </c>
      <c r="C68" s="22">
        <v>6942.077</v>
      </c>
      <c r="D68" s="22">
        <v>7798.814</v>
      </c>
      <c r="E68" s="22">
        <v>0</v>
      </c>
      <c r="F68" s="22">
        <v>1</v>
      </c>
      <c r="G68" s="19">
        <v>0</v>
      </c>
      <c r="H68" s="19">
        <v>0</v>
      </c>
      <c r="I68" s="19">
        <v>0</v>
      </c>
      <c r="J68" s="19">
        <v>0.956</v>
      </c>
      <c r="K68" s="20">
        <v>1</v>
      </c>
      <c r="L68" s="20">
        <v>0</v>
      </c>
      <c r="M68" s="20">
        <v>0</v>
      </c>
      <c r="N68" s="20">
        <v>0</v>
      </c>
      <c r="O68" s="20">
        <v>0</v>
      </c>
      <c r="P68" s="20">
        <v>18.331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22">
        <v>103</v>
      </c>
      <c r="B69" s="22" t="s">
        <v>165</v>
      </c>
      <c r="C69" s="22">
        <v>7991.696</v>
      </c>
      <c r="D69" s="22">
        <v>8862.432</v>
      </c>
      <c r="E69" s="22">
        <v>0</v>
      </c>
      <c r="F69" s="22">
        <v>1</v>
      </c>
      <c r="G69" s="19">
        <v>0</v>
      </c>
      <c r="H69" s="19">
        <v>0</v>
      </c>
      <c r="I69" s="19">
        <v>0</v>
      </c>
      <c r="J69" s="19">
        <v>1.4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8.45</v>
      </c>
      <c r="Q69" s="20">
        <v>0</v>
      </c>
      <c r="R69" s="20">
        <v>1</v>
      </c>
      <c r="S69" s="21"/>
      <c r="T69" s="21"/>
      <c r="U69" s="21"/>
      <c r="V69" s="21"/>
      <c r="W69" s="21"/>
    </row>
    <row r="70" ht="16.5" spans="1:23">
      <c r="A70" s="22">
        <v>121</v>
      </c>
      <c r="B70" s="22" t="s">
        <v>166</v>
      </c>
      <c r="C70" s="22">
        <v>8027.485</v>
      </c>
      <c r="D70" s="22">
        <v>9049.531</v>
      </c>
      <c r="E70" s="22">
        <v>0</v>
      </c>
      <c r="F70" s="22">
        <v>1</v>
      </c>
      <c r="G70" s="19">
        <v>0</v>
      </c>
      <c r="H70" s="19">
        <v>0</v>
      </c>
      <c r="I70" s="19">
        <v>0</v>
      </c>
      <c r="J70" s="19">
        <v>0.664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-17.617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22">
        <v>125</v>
      </c>
      <c r="B71" s="22" t="s">
        <v>167</v>
      </c>
      <c r="C71" s="22">
        <v>11537.177</v>
      </c>
      <c r="D71" s="22">
        <v>12237.08</v>
      </c>
      <c r="E71" s="22">
        <v>0</v>
      </c>
      <c r="F71" s="22">
        <v>1</v>
      </c>
      <c r="G71" s="19">
        <v>0</v>
      </c>
      <c r="H71" s="19">
        <v>0</v>
      </c>
      <c r="I71" s="19">
        <v>0</v>
      </c>
      <c r="J71" s="19">
        <v>1.328</v>
      </c>
      <c r="K71" s="20">
        <v>3</v>
      </c>
      <c r="L71" s="20">
        <v>0</v>
      </c>
      <c r="M71" s="20">
        <v>0</v>
      </c>
      <c r="N71" s="20">
        <v>0</v>
      </c>
      <c r="O71" s="20">
        <v>0</v>
      </c>
      <c r="P71" s="20">
        <v>14.037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22">
        <v>126</v>
      </c>
      <c r="B72" s="22" t="s">
        <v>168</v>
      </c>
      <c r="C72" s="22">
        <v>8136.335</v>
      </c>
      <c r="D72" s="22">
        <v>8733.292</v>
      </c>
      <c r="E72" s="22">
        <v>0</v>
      </c>
      <c r="F72" s="22">
        <v>1</v>
      </c>
      <c r="G72" s="19">
        <v>0</v>
      </c>
      <c r="H72" s="19">
        <v>0</v>
      </c>
      <c r="I72" s="19">
        <v>0</v>
      </c>
      <c r="J72" s="19">
        <v>1.668</v>
      </c>
      <c r="K72" s="20">
        <v>3</v>
      </c>
      <c r="L72" s="20">
        <v>0</v>
      </c>
      <c r="M72" s="20">
        <v>0</v>
      </c>
      <c r="N72" s="20">
        <v>0</v>
      </c>
      <c r="O72" s="20">
        <v>0</v>
      </c>
      <c r="P72" s="20">
        <v>7.595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22">
        <v>136</v>
      </c>
      <c r="B73" s="22" t="s">
        <v>169</v>
      </c>
      <c r="C73" s="22">
        <v>12550.624</v>
      </c>
      <c r="D73" s="22">
        <v>13976.593</v>
      </c>
      <c r="E73" s="22">
        <v>0</v>
      </c>
      <c r="F73" s="22">
        <v>1</v>
      </c>
      <c r="G73" s="19">
        <v>0</v>
      </c>
      <c r="H73" s="19">
        <v>0</v>
      </c>
      <c r="I73" s="19">
        <v>0</v>
      </c>
      <c r="J73" s="19">
        <v>0.315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18.551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22">
        <v>147</v>
      </c>
      <c r="B74" s="22" t="s">
        <v>170</v>
      </c>
      <c r="C74" s="22">
        <v>6738.842</v>
      </c>
      <c r="D74" s="22">
        <v>7399.279</v>
      </c>
      <c r="E74" s="22">
        <v>0</v>
      </c>
      <c r="F74" s="22">
        <v>1</v>
      </c>
      <c r="G74" s="19">
        <v>0</v>
      </c>
      <c r="H74" s="19">
        <v>0</v>
      </c>
      <c r="I74" s="19">
        <v>0</v>
      </c>
      <c r="J74" s="19">
        <v>0.275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20">
        <v>14.218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22">
        <v>683</v>
      </c>
      <c r="B75" s="22" t="s">
        <v>171</v>
      </c>
      <c r="C75" s="22">
        <v>1081.725</v>
      </c>
      <c r="D75" s="22">
        <v>1270.466</v>
      </c>
      <c r="E75" s="22">
        <v>0</v>
      </c>
      <c r="F75" s="22">
        <v>1</v>
      </c>
      <c r="G75" s="19">
        <v>0</v>
      </c>
      <c r="H75" s="19">
        <v>0</v>
      </c>
      <c r="I75" s="19">
        <v>0</v>
      </c>
      <c r="J75" s="19">
        <v>0.533</v>
      </c>
      <c r="K75" s="20">
        <v>2</v>
      </c>
      <c r="L75" s="20">
        <v>0</v>
      </c>
      <c r="M75" s="20">
        <v>0</v>
      </c>
      <c r="N75" s="20">
        <v>-1</v>
      </c>
      <c r="O75" s="20">
        <v>0</v>
      </c>
      <c r="P75" s="20">
        <v>9.686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22">
        <v>808</v>
      </c>
      <c r="B76" s="22" t="s">
        <v>172</v>
      </c>
      <c r="C76" s="22">
        <v>8334.976</v>
      </c>
      <c r="D76" s="22">
        <v>9481.291</v>
      </c>
      <c r="E76" s="22">
        <v>0</v>
      </c>
      <c r="F76" s="22">
        <v>1</v>
      </c>
      <c r="G76" s="19">
        <v>0</v>
      </c>
      <c r="H76" s="19">
        <v>0</v>
      </c>
      <c r="I76" s="19">
        <v>0</v>
      </c>
      <c r="J76" s="19">
        <v>1.097</v>
      </c>
      <c r="K76" s="20">
        <v>3</v>
      </c>
      <c r="L76" s="20">
        <v>0</v>
      </c>
      <c r="M76" s="20">
        <v>0</v>
      </c>
      <c r="N76" s="20">
        <v>0</v>
      </c>
      <c r="O76" s="20">
        <v>0</v>
      </c>
      <c r="P76" s="20">
        <v>-11.739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22">
        <v>814</v>
      </c>
      <c r="B77" s="22" t="s">
        <v>173</v>
      </c>
      <c r="C77" s="22">
        <v>8365.271</v>
      </c>
      <c r="D77" s="22">
        <v>9498.49</v>
      </c>
      <c r="E77" s="22">
        <v>0</v>
      </c>
      <c r="F77" s="22">
        <v>1</v>
      </c>
      <c r="G77" s="19">
        <v>0</v>
      </c>
      <c r="H77" s="19">
        <v>0</v>
      </c>
      <c r="I77" s="19">
        <v>0</v>
      </c>
      <c r="J77" s="19">
        <v>0.165</v>
      </c>
      <c r="K77" s="20">
        <v>4</v>
      </c>
      <c r="L77" s="20">
        <v>0</v>
      </c>
      <c r="M77" s="20">
        <v>0</v>
      </c>
      <c r="N77" s="20">
        <v>1</v>
      </c>
      <c r="O77" s="20">
        <v>0</v>
      </c>
      <c r="P77" s="20">
        <v>-0.101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22">
        <v>841</v>
      </c>
      <c r="B78" s="22" t="s">
        <v>174</v>
      </c>
      <c r="C78" s="22">
        <v>8382.089</v>
      </c>
      <c r="D78" s="22">
        <v>9522.715</v>
      </c>
      <c r="E78" s="22">
        <v>0</v>
      </c>
      <c r="F78" s="22">
        <v>1</v>
      </c>
      <c r="G78" s="19">
        <v>0</v>
      </c>
      <c r="H78" s="19">
        <v>0</v>
      </c>
      <c r="I78" s="19">
        <v>0</v>
      </c>
      <c r="J78" s="19">
        <v>0.524</v>
      </c>
      <c r="K78" s="20">
        <v>2</v>
      </c>
      <c r="L78" s="20">
        <v>0</v>
      </c>
      <c r="M78" s="20">
        <v>0</v>
      </c>
      <c r="N78" s="20">
        <v>0</v>
      </c>
      <c r="O78" s="20">
        <v>0</v>
      </c>
      <c r="P78" s="20">
        <v>1.762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22">
        <v>911</v>
      </c>
      <c r="B79" s="22" t="s">
        <v>175</v>
      </c>
      <c r="C79" s="22">
        <v>6299.014</v>
      </c>
      <c r="D79" s="22">
        <v>6797.917</v>
      </c>
      <c r="E79" s="22">
        <v>0</v>
      </c>
      <c r="F79" s="22">
        <v>1</v>
      </c>
      <c r="G79" s="19">
        <v>0</v>
      </c>
      <c r="H79" s="19">
        <v>0</v>
      </c>
      <c r="I79" s="19">
        <v>0</v>
      </c>
      <c r="J79" s="19">
        <v>1.436</v>
      </c>
      <c r="K79" s="20">
        <v>3</v>
      </c>
      <c r="L79" s="20">
        <v>0</v>
      </c>
      <c r="M79" s="20">
        <v>0</v>
      </c>
      <c r="N79" s="20">
        <v>0</v>
      </c>
      <c r="O79" s="20">
        <v>0</v>
      </c>
      <c r="P79" s="20">
        <v>1.26</v>
      </c>
      <c r="Q79" s="20">
        <v>0</v>
      </c>
      <c r="R79" s="20">
        <v>1</v>
      </c>
      <c r="S79" s="21"/>
      <c r="T79" s="21"/>
      <c r="U79" s="21"/>
      <c r="V79" s="21"/>
      <c r="W79" s="21"/>
    </row>
    <row r="80" ht="16.5" spans="1:23">
      <c r="A80" s="22">
        <v>913</v>
      </c>
      <c r="B80" s="22" t="s">
        <v>176</v>
      </c>
      <c r="C80" s="22">
        <v>8241.281</v>
      </c>
      <c r="D80" s="22">
        <v>9509.539</v>
      </c>
      <c r="E80" s="22">
        <v>0</v>
      </c>
      <c r="F80" s="22">
        <v>1</v>
      </c>
      <c r="G80" s="19">
        <v>0</v>
      </c>
      <c r="H80" s="19">
        <v>0</v>
      </c>
      <c r="I80" s="19">
        <v>0</v>
      </c>
      <c r="J80" s="19">
        <v>0.225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-4.791</v>
      </c>
      <c r="Q80" s="20">
        <v>0</v>
      </c>
      <c r="R80" s="20">
        <v>1</v>
      </c>
      <c r="S80" s="21"/>
      <c r="T80" s="21"/>
      <c r="U80" s="21"/>
      <c r="V80" s="21"/>
      <c r="W80" s="21"/>
    </row>
    <row r="81" ht="16.5" spans="1:23">
      <c r="A81" s="22">
        <v>925</v>
      </c>
      <c r="B81" s="22" t="s">
        <v>177</v>
      </c>
      <c r="C81" s="22">
        <v>4496.357</v>
      </c>
      <c r="D81" s="22">
        <v>4794.231</v>
      </c>
      <c r="E81" s="22">
        <v>0</v>
      </c>
      <c r="F81" s="22">
        <v>1</v>
      </c>
      <c r="G81" s="19">
        <v>0</v>
      </c>
      <c r="H81" s="19">
        <v>0</v>
      </c>
      <c r="I81" s="19">
        <v>0</v>
      </c>
      <c r="J81" s="19">
        <v>0.715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-10.314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22">
        <v>932</v>
      </c>
      <c r="B82" s="22" t="s">
        <v>178</v>
      </c>
      <c r="C82" s="22">
        <v>15246.041</v>
      </c>
      <c r="D82" s="22">
        <v>16857.66</v>
      </c>
      <c r="E82" s="22">
        <v>0</v>
      </c>
      <c r="F82" s="22">
        <v>1</v>
      </c>
      <c r="G82" s="19">
        <v>0</v>
      </c>
      <c r="H82" s="19">
        <v>0</v>
      </c>
      <c r="I82" s="19">
        <v>0</v>
      </c>
      <c r="J82" s="19">
        <v>0.944</v>
      </c>
      <c r="K82" s="20">
        <v>3</v>
      </c>
      <c r="L82" s="20">
        <v>0</v>
      </c>
      <c r="M82" s="20">
        <v>0</v>
      </c>
      <c r="N82" s="20">
        <v>0</v>
      </c>
      <c r="O82" s="20">
        <v>0</v>
      </c>
      <c r="P82" s="20">
        <v>27.484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22">
        <v>933</v>
      </c>
      <c r="B83" s="22" t="s">
        <v>179</v>
      </c>
      <c r="C83" s="22">
        <v>8134.421</v>
      </c>
      <c r="D83" s="22">
        <v>9229.609</v>
      </c>
      <c r="E83" s="22">
        <v>0</v>
      </c>
      <c r="F83" s="22">
        <v>1</v>
      </c>
      <c r="G83" s="19">
        <v>0</v>
      </c>
      <c r="H83" s="19">
        <v>0</v>
      </c>
      <c r="I83" s="19">
        <v>0</v>
      </c>
      <c r="J83" s="19">
        <v>1.321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-4.874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22">
        <v>934</v>
      </c>
      <c r="B84" s="22" t="s">
        <v>180</v>
      </c>
      <c r="C84" s="22">
        <v>6002.088</v>
      </c>
      <c r="D84" s="22">
        <v>6453.987</v>
      </c>
      <c r="E84" s="22">
        <v>0</v>
      </c>
      <c r="F84" s="22">
        <v>1</v>
      </c>
      <c r="G84" s="19">
        <v>0</v>
      </c>
      <c r="H84" s="19">
        <v>0</v>
      </c>
      <c r="I84" s="19">
        <v>0</v>
      </c>
      <c r="J84" s="19">
        <v>1.178</v>
      </c>
      <c r="K84" s="20">
        <v>3</v>
      </c>
      <c r="L84" s="20">
        <v>0</v>
      </c>
      <c r="M84" s="20">
        <v>0</v>
      </c>
      <c r="N84" s="20">
        <v>0</v>
      </c>
      <c r="O84" s="20">
        <v>0</v>
      </c>
      <c r="P84" s="20">
        <v>-0.7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22">
        <v>942</v>
      </c>
      <c r="B85" s="22" t="s">
        <v>181</v>
      </c>
      <c r="C85" s="22">
        <v>10088.812</v>
      </c>
      <c r="D85" s="22">
        <v>10817.753</v>
      </c>
      <c r="E85" s="22">
        <v>0</v>
      </c>
      <c r="F85" s="22">
        <v>1</v>
      </c>
      <c r="G85" s="19">
        <v>0</v>
      </c>
      <c r="H85" s="19">
        <v>0</v>
      </c>
      <c r="I85" s="19">
        <v>0</v>
      </c>
      <c r="J85" s="19">
        <v>0.906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12.919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22">
        <v>974</v>
      </c>
      <c r="B86" s="22" t="s">
        <v>182</v>
      </c>
      <c r="C86" s="22">
        <v>6706.527</v>
      </c>
      <c r="D86" s="22">
        <v>7232.031</v>
      </c>
      <c r="E86" s="22">
        <v>0</v>
      </c>
      <c r="F86" s="22">
        <v>1</v>
      </c>
      <c r="G86" s="19">
        <v>0</v>
      </c>
      <c r="H86" s="19">
        <v>0</v>
      </c>
      <c r="I86" s="19">
        <v>0</v>
      </c>
      <c r="J86" s="19">
        <v>1.255</v>
      </c>
      <c r="K86" s="20">
        <v>3</v>
      </c>
      <c r="L86" s="20">
        <v>1</v>
      </c>
      <c r="M86" s="20">
        <v>0</v>
      </c>
      <c r="N86" s="20">
        <v>0</v>
      </c>
      <c r="O86" s="20">
        <v>0</v>
      </c>
      <c r="P86" s="20">
        <v>16.013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22">
        <v>980</v>
      </c>
      <c r="B87" s="22" t="s">
        <v>183</v>
      </c>
      <c r="C87" s="22">
        <v>3290.633</v>
      </c>
      <c r="D87" s="22">
        <v>3502.671</v>
      </c>
      <c r="E87" s="22">
        <v>0</v>
      </c>
      <c r="F87" s="22">
        <v>1</v>
      </c>
      <c r="G87" s="19">
        <v>0</v>
      </c>
      <c r="H87" s="19">
        <v>0</v>
      </c>
      <c r="I87" s="19">
        <v>0</v>
      </c>
      <c r="J87" s="19">
        <v>0.979</v>
      </c>
      <c r="K87" s="20">
        <v>3</v>
      </c>
      <c r="L87" s="20">
        <v>0</v>
      </c>
      <c r="M87" s="20">
        <v>0</v>
      </c>
      <c r="N87" s="20">
        <v>0</v>
      </c>
      <c r="O87" s="20">
        <v>0</v>
      </c>
      <c r="P87" s="20">
        <v>10.909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22">
        <v>990</v>
      </c>
      <c r="B88" s="22" t="s">
        <v>184</v>
      </c>
      <c r="C88" s="22">
        <v>12737.235</v>
      </c>
      <c r="D88" s="22">
        <v>14074.613</v>
      </c>
      <c r="E88" s="22">
        <v>0</v>
      </c>
      <c r="F88" s="22">
        <v>1</v>
      </c>
      <c r="G88" s="19">
        <v>0</v>
      </c>
      <c r="H88" s="19">
        <v>0</v>
      </c>
      <c r="I88" s="19">
        <v>0</v>
      </c>
      <c r="J88" s="19">
        <v>1.619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6.034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22">
        <v>991</v>
      </c>
      <c r="B89" s="22" t="s">
        <v>9</v>
      </c>
      <c r="C89" s="22">
        <v>8774.964</v>
      </c>
      <c r="D89" s="22">
        <v>9956.382</v>
      </c>
      <c r="E89" s="22">
        <v>0</v>
      </c>
      <c r="F89" s="22">
        <v>1</v>
      </c>
      <c r="G89" s="19">
        <v>0</v>
      </c>
      <c r="H89" s="19">
        <v>0</v>
      </c>
      <c r="I89" s="19">
        <v>0</v>
      </c>
      <c r="J89" s="19">
        <v>1.036</v>
      </c>
      <c r="K89" s="20">
        <v>3</v>
      </c>
      <c r="L89" s="20">
        <v>0</v>
      </c>
      <c r="M89" s="20">
        <v>0</v>
      </c>
      <c r="N89" s="20">
        <v>0</v>
      </c>
      <c r="O89" s="20">
        <v>0</v>
      </c>
      <c r="P89" s="20">
        <v>10.956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22">
        <v>992</v>
      </c>
      <c r="B90" s="22" t="s">
        <v>185</v>
      </c>
      <c r="C90" s="22">
        <v>5744.77</v>
      </c>
      <c r="D90" s="22">
        <v>6168.597</v>
      </c>
      <c r="E90" s="22">
        <v>0</v>
      </c>
      <c r="F90" s="22">
        <v>1</v>
      </c>
      <c r="G90" s="19">
        <v>0</v>
      </c>
      <c r="H90" s="19">
        <v>0</v>
      </c>
      <c r="I90" s="19">
        <v>0</v>
      </c>
      <c r="J90" s="19">
        <v>1.258</v>
      </c>
      <c r="K90" s="20">
        <v>2</v>
      </c>
      <c r="L90" s="20">
        <v>0</v>
      </c>
      <c r="M90" s="20">
        <v>0</v>
      </c>
      <c r="N90" s="20">
        <v>0</v>
      </c>
      <c r="O90" s="20">
        <v>0</v>
      </c>
      <c r="P90" s="20">
        <v>0.001</v>
      </c>
      <c r="Q90" s="20">
        <v>0</v>
      </c>
      <c r="R90" s="20">
        <v>-1</v>
      </c>
      <c r="S90" s="21"/>
      <c r="T90" s="21"/>
      <c r="U90" s="21"/>
      <c r="V90" s="21"/>
      <c r="W90" s="21"/>
    </row>
    <row r="91" ht="16.5" spans="1:23">
      <c r="A91" s="22">
        <v>399231</v>
      </c>
      <c r="B91" s="22" t="s">
        <v>186</v>
      </c>
      <c r="C91" s="22">
        <v>1352.567</v>
      </c>
      <c r="D91" s="22">
        <v>1484.101</v>
      </c>
      <c r="E91" s="22">
        <v>0</v>
      </c>
      <c r="F91" s="22">
        <v>1</v>
      </c>
      <c r="G91" s="19">
        <v>0</v>
      </c>
      <c r="H91" s="19">
        <v>0</v>
      </c>
      <c r="I91" s="19">
        <v>0</v>
      </c>
      <c r="J91" s="19">
        <v>0.179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11.464</v>
      </c>
      <c r="Q91" s="20">
        <v>0</v>
      </c>
      <c r="R91" s="20">
        <v>1</v>
      </c>
      <c r="S91" s="21"/>
      <c r="T91" s="21"/>
      <c r="U91" s="21"/>
      <c r="V91" s="21"/>
      <c r="W91" s="21"/>
    </row>
    <row r="92" ht="16.5" spans="1:23">
      <c r="A92" s="22">
        <v>399237</v>
      </c>
      <c r="B92" s="22" t="s">
        <v>187</v>
      </c>
      <c r="C92" s="22">
        <v>1091.014</v>
      </c>
      <c r="D92" s="22">
        <v>1177.267</v>
      </c>
      <c r="E92" s="22">
        <v>0</v>
      </c>
      <c r="F92" s="22">
        <v>1</v>
      </c>
      <c r="G92" s="19">
        <v>0</v>
      </c>
      <c r="H92" s="19">
        <v>0</v>
      </c>
      <c r="I92" s="19">
        <v>0</v>
      </c>
      <c r="J92" s="19">
        <v>1.738</v>
      </c>
      <c r="K92" s="20">
        <v>1</v>
      </c>
      <c r="L92" s="20">
        <v>0</v>
      </c>
      <c r="M92" s="20">
        <v>0</v>
      </c>
      <c r="N92" s="20">
        <v>0</v>
      </c>
      <c r="O92" s="20">
        <v>0</v>
      </c>
      <c r="P92" s="20">
        <v>27.59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22">
        <v>399280</v>
      </c>
      <c r="B93" s="22" t="s">
        <v>188</v>
      </c>
      <c r="C93" s="22">
        <v>2057.772</v>
      </c>
      <c r="D93" s="22">
        <v>2297.032</v>
      </c>
      <c r="E93" s="22">
        <v>0</v>
      </c>
      <c r="F93" s="22">
        <v>1</v>
      </c>
      <c r="G93" s="19">
        <v>0</v>
      </c>
      <c r="H93" s="19">
        <v>0</v>
      </c>
      <c r="I93" s="19">
        <v>0</v>
      </c>
      <c r="J93" s="19">
        <v>1.056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4.639</v>
      </c>
      <c r="Q93" s="20">
        <v>0</v>
      </c>
      <c r="R93" s="20">
        <v>1</v>
      </c>
      <c r="S93" s="21"/>
      <c r="T93" s="21"/>
      <c r="U93" s="21"/>
      <c r="V93" s="21"/>
      <c r="W93" s="21"/>
    </row>
    <row r="94" ht="16.5" spans="1:23">
      <c r="A94" s="22">
        <v>399320</v>
      </c>
      <c r="B94" s="22" t="s">
        <v>189</v>
      </c>
      <c r="C94" s="22">
        <v>2126.14</v>
      </c>
      <c r="D94" s="22">
        <v>2263.307</v>
      </c>
      <c r="E94" s="22">
        <v>0</v>
      </c>
      <c r="F94" s="22">
        <v>1</v>
      </c>
      <c r="G94" s="19">
        <v>0</v>
      </c>
      <c r="H94" s="19">
        <v>0</v>
      </c>
      <c r="I94" s="19">
        <v>0</v>
      </c>
      <c r="J94" s="19">
        <v>1.523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-23.158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22">
        <v>399385</v>
      </c>
      <c r="B95" s="22" t="s">
        <v>190</v>
      </c>
      <c r="C95" s="22">
        <v>9312.923</v>
      </c>
      <c r="D95" s="22">
        <v>10260.786</v>
      </c>
      <c r="E95" s="22">
        <v>0</v>
      </c>
      <c r="F95" s="22">
        <v>1</v>
      </c>
      <c r="G95" s="19">
        <v>0</v>
      </c>
      <c r="H95" s="19">
        <v>0</v>
      </c>
      <c r="I95" s="19">
        <v>0</v>
      </c>
      <c r="J95" s="19">
        <v>1.681</v>
      </c>
      <c r="K95" s="20">
        <v>4</v>
      </c>
      <c r="L95" s="20">
        <v>1</v>
      </c>
      <c r="M95" s="20">
        <v>0</v>
      </c>
      <c r="N95" s="20">
        <v>0</v>
      </c>
      <c r="O95" s="20">
        <v>0</v>
      </c>
      <c r="P95" s="20">
        <v>6.487</v>
      </c>
      <c r="Q95" s="20">
        <v>0</v>
      </c>
      <c r="R95" s="20">
        <v>1</v>
      </c>
      <c r="S95" s="21"/>
      <c r="T95" s="21"/>
      <c r="U95" s="21"/>
      <c r="V95" s="21"/>
      <c r="W95" s="21"/>
    </row>
    <row r="96" ht="16.5" spans="1:23">
      <c r="A96" s="22">
        <v>399386</v>
      </c>
      <c r="B96" s="22" t="s">
        <v>191</v>
      </c>
      <c r="C96" s="22">
        <v>5716.408</v>
      </c>
      <c r="D96" s="22">
        <v>6507.557</v>
      </c>
      <c r="E96" s="22">
        <v>0</v>
      </c>
      <c r="F96" s="22">
        <v>1</v>
      </c>
      <c r="G96" s="19">
        <v>0</v>
      </c>
      <c r="H96" s="19">
        <v>0</v>
      </c>
      <c r="I96" s="19">
        <v>0</v>
      </c>
      <c r="J96" s="19">
        <v>0.701</v>
      </c>
      <c r="K96" s="20">
        <v>3</v>
      </c>
      <c r="L96" s="20">
        <v>2</v>
      </c>
      <c r="M96" s="20">
        <v>0</v>
      </c>
      <c r="N96" s="20">
        <v>0</v>
      </c>
      <c r="O96" s="20">
        <v>0</v>
      </c>
      <c r="P96" s="20">
        <v>12.002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22">
        <v>399387</v>
      </c>
      <c r="B97" s="22" t="s">
        <v>192</v>
      </c>
      <c r="C97" s="22">
        <v>5387.511</v>
      </c>
      <c r="D97" s="22">
        <v>5807.683</v>
      </c>
      <c r="E97" s="22">
        <v>0</v>
      </c>
      <c r="F97" s="22">
        <v>1</v>
      </c>
      <c r="G97" s="19">
        <v>0</v>
      </c>
      <c r="H97" s="19">
        <v>0</v>
      </c>
      <c r="I97" s="19">
        <v>0</v>
      </c>
      <c r="J97" s="19">
        <v>1.287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2.037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22">
        <v>399394</v>
      </c>
      <c r="B98" s="22" t="s">
        <v>193</v>
      </c>
      <c r="C98" s="22">
        <v>8538.07</v>
      </c>
      <c r="D98" s="22">
        <v>9686.604</v>
      </c>
      <c r="E98" s="22">
        <v>0</v>
      </c>
      <c r="F98" s="22">
        <v>1</v>
      </c>
      <c r="G98" s="19">
        <v>0</v>
      </c>
      <c r="H98" s="19">
        <v>0</v>
      </c>
      <c r="I98" s="19">
        <v>0</v>
      </c>
      <c r="J98" s="19">
        <v>0.243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22.198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22">
        <v>399618</v>
      </c>
      <c r="B99" s="22" t="s">
        <v>194</v>
      </c>
      <c r="C99" s="22">
        <v>8006.719</v>
      </c>
      <c r="D99" s="22">
        <v>8954.299</v>
      </c>
      <c r="E99" s="22">
        <v>0</v>
      </c>
      <c r="F99" s="22">
        <v>1</v>
      </c>
      <c r="G99" s="19">
        <v>0</v>
      </c>
      <c r="H99" s="19">
        <v>0</v>
      </c>
      <c r="I99" s="19">
        <v>0</v>
      </c>
      <c r="J99" s="19">
        <v>1.338</v>
      </c>
      <c r="K99" s="20">
        <v>3</v>
      </c>
      <c r="L99" s="20">
        <v>0</v>
      </c>
      <c r="M99" s="20">
        <v>0</v>
      </c>
      <c r="N99" s="20">
        <v>-1</v>
      </c>
      <c r="O99" s="20">
        <v>0</v>
      </c>
      <c r="P99" s="20">
        <v>1.711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22">
        <v>399647</v>
      </c>
      <c r="B100" s="22" t="s">
        <v>195</v>
      </c>
      <c r="C100" s="22">
        <v>7881.358</v>
      </c>
      <c r="D100" s="22">
        <v>8762.755</v>
      </c>
      <c r="E100" s="22">
        <v>0</v>
      </c>
      <c r="F100" s="22">
        <v>1</v>
      </c>
      <c r="G100" s="19">
        <v>0</v>
      </c>
      <c r="H100" s="19">
        <v>0</v>
      </c>
      <c r="I100" s="19">
        <v>0</v>
      </c>
      <c r="J100" s="19">
        <v>1.155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-22.996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22">
        <v>399685</v>
      </c>
      <c r="B101" s="22" t="s">
        <v>196</v>
      </c>
      <c r="C101" s="22">
        <v>1629.538</v>
      </c>
      <c r="D101" s="22">
        <v>1816.454</v>
      </c>
      <c r="E101" s="22">
        <v>0</v>
      </c>
      <c r="F101" s="22">
        <v>1</v>
      </c>
      <c r="G101" s="19">
        <v>0</v>
      </c>
      <c r="H101" s="19">
        <v>0</v>
      </c>
      <c r="I101" s="19">
        <v>0</v>
      </c>
      <c r="J101" s="19">
        <v>1.027</v>
      </c>
      <c r="K101" s="20">
        <v>4</v>
      </c>
      <c r="L101" s="20">
        <v>0</v>
      </c>
      <c r="M101" s="20">
        <v>0</v>
      </c>
      <c r="N101" s="20">
        <v>1</v>
      </c>
      <c r="O101" s="20">
        <v>0</v>
      </c>
      <c r="P101" s="20">
        <v>12.775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22">
        <v>399807</v>
      </c>
      <c r="B102" s="22" t="s">
        <v>75</v>
      </c>
      <c r="C102" s="22">
        <v>1235.778</v>
      </c>
      <c r="D102" s="22">
        <v>1350.302</v>
      </c>
      <c r="E102" s="22">
        <v>0</v>
      </c>
      <c r="F102" s="22">
        <v>1</v>
      </c>
      <c r="G102" s="19">
        <v>0</v>
      </c>
      <c r="H102" s="19">
        <v>0</v>
      </c>
      <c r="I102" s="19">
        <v>0</v>
      </c>
      <c r="J102" s="19">
        <v>1.497</v>
      </c>
      <c r="K102" s="20">
        <v>3</v>
      </c>
      <c r="L102" s="20">
        <v>0</v>
      </c>
      <c r="M102" s="20">
        <v>0</v>
      </c>
      <c r="N102" s="20">
        <v>0</v>
      </c>
      <c r="O102" s="20">
        <v>0</v>
      </c>
      <c r="P102" s="20">
        <v>0.131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22">
        <v>399913</v>
      </c>
      <c r="B103" s="22" t="s">
        <v>197</v>
      </c>
      <c r="C103" s="22">
        <v>8241.281</v>
      </c>
      <c r="D103" s="22">
        <v>9509.538</v>
      </c>
      <c r="E103" s="22">
        <v>0</v>
      </c>
      <c r="F103" s="22">
        <v>1</v>
      </c>
      <c r="G103" s="19">
        <v>0</v>
      </c>
      <c r="H103" s="19">
        <v>0</v>
      </c>
      <c r="I103" s="19">
        <v>0</v>
      </c>
      <c r="J103" s="19">
        <v>0.224</v>
      </c>
      <c r="K103" s="20">
        <v>3</v>
      </c>
      <c r="L103" s="20">
        <v>0</v>
      </c>
      <c r="M103" s="20">
        <v>0</v>
      </c>
      <c r="N103" s="20">
        <v>0</v>
      </c>
      <c r="O103" s="20">
        <v>0</v>
      </c>
      <c r="P103" s="20">
        <v>4.674</v>
      </c>
      <c r="Q103" s="20">
        <v>0</v>
      </c>
      <c r="R103" s="20">
        <v>1</v>
      </c>
      <c r="S103" s="21"/>
      <c r="T103" s="21"/>
      <c r="U103" s="21"/>
      <c r="V103" s="21"/>
      <c r="W103" s="21"/>
    </row>
    <row r="104" ht="16.5" spans="1:23">
      <c r="A104" s="22">
        <v>399932</v>
      </c>
      <c r="B104" s="22" t="s">
        <v>178</v>
      </c>
      <c r="C104" s="22">
        <v>15246.041</v>
      </c>
      <c r="D104" s="22">
        <v>16857.66</v>
      </c>
      <c r="E104" s="22">
        <v>0</v>
      </c>
      <c r="F104" s="22">
        <v>1</v>
      </c>
      <c r="G104" s="19">
        <v>0</v>
      </c>
      <c r="H104" s="19">
        <v>0</v>
      </c>
      <c r="I104" s="19">
        <v>0</v>
      </c>
      <c r="J104" s="19">
        <v>0.944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1.742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22">
        <v>399933</v>
      </c>
      <c r="B105" s="22" t="s">
        <v>179</v>
      </c>
      <c r="C105" s="22">
        <v>8134.42</v>
      </c>
      <c r="D105" s="22">
        <v>9229.609</v>
      </c>
      <c r="E105" s="22">
        <v>0</v>
      </c>
      <c r="F105" s="22">
        <v>1</v>
      </c>
      <c r="G105" s="19">
        <v>0</v>
      </c>
      <c r="H105" s="19">
        <v>0</v>
      </c>
      <c r="I105" s="19">
        <v>0</v>
      </c>
      <c r="J105" s="19">
        <v>1.321</v>
      </c>
      <c r="K105" s="20">
        <v>1</v>
      </c>
      <c r="L105" s="20">
        <v>0</v>
      </c>
      <c r="M105" s="20">
        <v>0</v>
      </c>
      <c r="N105" s="20">
        <v>0</v>
      </c>
      <c r="O105" s="20">
        <v>0</v>
      </c>
      <c r="P105" s="20">
        <v>-0.007</v>
      </c>
      <c r="Q105" s="20">
        <v>0</v>
      </c>
      <c r="R105" s="20">
        <v>-1</v>
      </c>
      <c r="S105" s="21"/>
      <c r="T105" s="21"/>
      <c r="U105" s="21"/>
      <c r="V105" s="21"/>
      <c r="W105" s="21"/>
    </row>
    <row r="106" ht="16.5" spans="1:23">
      <c r="A106" s="22">
        <v>399934</v>
      </c>
      <c r="B106" s="22" t="s">
        <v>180</v>
      </c>
      <c r="C106" s="22">
        <v>6002.088</v>
      </c>
      <c r="D106" s="22">
        <v>6453.987</v>
      </c>
      <c r="E106" s="22">
        <v>0</v>
      </c>
      <c r="F106" s="22">
        <v>1</v>
      </c>
      <c r="G106" s="19">
        <v>0</v>
      </c>
      <c r="H106" s="19">
        <v>0</v>
      </c>
      <c r="I106" s="19">
        <v>0</v>
      </c>
      <c r="J106" s="19">
        <v>1.178</v>
      </c>
      <c r="K106" s="20">
        <v>3</v>
      </c>
      <c r="L106" s="20">
        <v>0</v>
      </c>
      <c r="M106" s="20">
        <v>0</v>
      </c>
      <c r="N106" s="20">
        <v>0</v>
      </c>
      <c r="O106" s="20">
        <v>0</v>
      </c>
      <c r="P106" s="20">
        <v>-2.041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22">
        <v>980015</v>
      </c>
      <c r="B107" s="22" t="s">
        <v>198</v>
      </c>
      <c r="C107" s="22">
        <v>6355.466</v>
      </c>
      <c r="D107" s="22">
        <v>7274.67</v>
      </c>
      <c r="E107" s="22">
        <v>0</v>
      </c>
      <c r="F107" s="22">
        <v>1</v>
      </c>
      <c r="G107" s="19">
        <v>0</v>
      </c>
      <c r="H107" s="19">
        <v>0</v>
      </c>
      <c r="I107" s="19">
        <v>0</v>
      </c>
      <c r="J107" s="19">
        <v>0.965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-6.434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23">
        <v>4</v>
      </c>
      <c r="B108" s="23" t="s">
        <v>199</v>
      </c>
      <c r="C108" s="23">
        <v>3372.662</v>
      </c>
      <c r="D108" s="23">
        <v>3753.347</v>
      </c>
      <c r="E108" s="23">
        <v>0</v>
      </c>
      <c r="F108" s="23">
        <v>0</v>
      </c>
      <c r="G108" s="23">
        <v>0</v>
      </c>
      <c r="H108" s="23">
        <v>1</v>
      </c>
      <c r="I108" s="19">
        <v>2.571</v>
      </c>
      <c r="J108" s="19">
        <v>12.453</v>
      </c>
      <c r="K108" s="20">
        <v>4</v>
      </c>
      <c r="L108" s="20">
        <v>0</v>
      </c>
      <c r="M108" s="20">
        <v>0</v>
      </c>
      <c r="N108" s="20">
        <v>0</v>
      </c>
      <c r="O108" s="20">
        <v>0</v>
      </c>
      <c r="P108" s="20">
        <v>-0.602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23">
        <v>9</v>
      </c>
      <c r="B109" s="23" t="s">
        <v>200</v>
      </c>
      <c r="C109" s="23">
        <v>6098.637</v>
      </c>
      <c r="D109" s="23">
        <v>6963.866</v>
      </c>
      <c r="E109" s="23">
        <v>0</v>
      </c>
      <c r="F109" s="23">
        <v>0</v>
      </c>
      <c r="G109" s="23">
        <v>0</v>
      </c>
      <c r="H109" s="23">
        <v>1</v>
      </c>
      <c r="I109" s="19">
        <v>4.056</v>
      </c>
      <c r="J109" s="19">
        <v>15.976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-0.624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23">
        <v>13</v>
      </c>
      <c r="B110" s="23" t="s">
        <v>201</v>
      </c>
      <c r="C110" s="23">
        <v>301.24</v>
      </c>
      <c r="D110" s="23">
        <v>302.76</v>
      </c>
      <c r="E110" s="23">
        <v>0</v>
      </c>
      <c r="F110" s="23">
        <v>0</v>
      </c>
      <c r="G110" s="23">
        <v>0</v>
      </c>
      <c r="H110" s="23">
        <v>1</v>
      </c>
      <c r="I110" s="19">
        <v>0.264</v>
      </c>
      <c r="J110" s="19">
        <v>0.765</v>
      </c>
      <c r="K110" s="20">
        <v>1</v>
      </c>
      <c r="L110" s="20">
        <v>0</v>
      </c>
      <c r="M110" s="20">
        <v>0</v>
      </c>
      <c r="N110" s="20">
        <v>0</v>
      </c>
      <c r="O110" s="20">
        <v>0</v>
      </c>
      <c r="P110" s="20">
        <v>18.516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3">
        <v>22</v>
      </c>
      <c r="B111" s="23" t="s">
        <v>202</v>
      </c>
      <c r="C111" s="23">
        <v>252.528</v>
      </c>
      <c r="D111" s="23">
        <v>253.693</v>
      </c>
      <c r="E111" s="23">
        <v>0</v>
      </c>
      <c r="F111" s="23">
        <v>0</v>
      </c>
      <c r="G111" s="23">
        <v>0</v>
      </c>
      <c r="H111" s="23">
        <v>1</v>
      </c>
      <c r="I111" s="19">
        <v>0.221</v>
      </c>
      <c r="J111" s="19">
        <v>0.68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-5.628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23">
        <v>26</v>
      </c>
      <c r="B112" s="23" t="s">
        <v>203</v>
      </c>
      <c r="C112" s="23">
        <v>4718.63</v>
      </c>
      <c r="D112" s="23">
        <v>5779.181</v>
      </c>
      <c r="E112" s="23">
        <v>0</v>
      </c>
      <c r="F112" s="23">
        <v>0</v>
      </c>
      <c r="G112" s="23">
        <v>0</v>
      </c>
      <c r="H112" s="23">
        <v>1</v>
      </c>
      <c r="I112" s="19">
        <v>7.537</v>
      </c>
      <c r="J112" s="19">
        <v>24.506</v>
      </c>
      <c r="K112" s="20">
        <v>3</v>
      </c>
      <c r="L112" s="20">
        <v>0</v>
      </c>
      <c r="M112" s="20">
        <v>0</v>
      </c>
      <c r="N112" s="20">
        <v>0</v>
      </c>
      <c r="O112" s="20">
        <v>0</v>
      </c>
      <c r="P112" s="20">
        <v>2.077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23">
        <v>33</v>
      </c>
      <c r="B113" s="23" t="s">
        <v>204</v>
      </c>
      <c r="C113" s="23">
        <v>3060.042</v>
      </c>
      <c r="D113" s="23">
        <v>3853.702</v>
      </c>
      <c r="E113" s="23">
        <v>0</v>
      </c>
      <c r="F113" s="23">
        <v>0</v>
      </c>
      <c r="G113" s="23">
        <v>0</v>
      </c>
      <c r="H113" s="23">
        <v>1</v>
      </c>
      <c r="I113" s="19">
        <v>8.15</v>
      </c>
      <c r="J113" s="19">
        <v>27.066</v>
      </c>
      <c r="K113" s="20">
        <v>1</v>
      </c>
      <c r="L113" s="20">
        <v>0</v>
      </c>
      <c r="M113" s="20">
        <v>0</v>
      </c>
      <c r="N113" s="20">
        <v>0</v>
      </c>
      <c r="O113" s="20">
        <v>0</v>
      </c>
      <c r="P113" s="20">
        <v>30.162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23">
        <v>40</v>
      </c>
      <c r="B114" s="23" t="s">
        <v>205</v>
      </c>
      <c r="C114" s="23">
        <v>3740.817</v>
      </c>
      <c r="D114" s="23">
        <v>4199.424</v>
      </c>
      <c r="E114" s="23">
        <v>0</v>
      </c>
      <c r="F114" s="23">
        <v>0</v>
      </c>
      <c r="G114" s="23">
        <v>0</v>
      </c>
      <c r="H114" s="23">
        <v>1</v>
      </c>
      <c r="I114" s="19">
        <v>2.567</v>
      </c>
      <c r="J114" s="19">
        <v>13.207</v>
      </c>
      <c r="K114" s="20">
        <v>1</v>
      </c>
      <c r="L114" s="20">
        <v>0</v>
      </c>
      <c r="M114" s="20">
        <v>0</v>
      </c>
      <c r="N114" s="20">
        <v>0</v>
      </c>
      <c r="O114" s="20">
        <v>0</v>
      </c>
      <c r="P114" s="20">
        <v>31.352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3">
        <v>45</v>
      </c>
      <c r="B115" s="23" t="s">
        <v>206</v>
      </c>
      <c r="C115" s="23">
        <v>5329.149</v>
      </c>
      <c r="D115" s="23">
        <v>6102.383</v>
      </c>
      <c r="E115" s="23">
        <v>0</v>
      </c>
      <c r="F115" s="23">
        <v>0</v>
      </c>
      <c r="G115" s="23">
        <v>0</v>
      </c>
      <c r="H115" s="23">
        <v>1</v>
      </c>
      <c r="I115" s="19">
        <v>3.521</v>
      </c>
      <c r="J115" s="19">
        <v>15.746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4.234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23">
        <v>46</v>
      </c>
      <c r="B116" s="23" t="s">
        <v>207</v>
      </c>
      <c r="C116" s="23">
        <v>4838.141</v>
      </c>
      <c r="D116" s="23">
        <v>5366.693</v>
      </c>
      <c r="E116" s="23">
        <v>0</v>
      </c>
      <c r="F116" s="23">
        <v>0</v>
      </c>
      <c r="G116" s="23">
        <v>0</v>
      </c>
      <c r="H116" s="23">
        <v>1</v>
      </c>
      <c r="I116" s="19">
        <v>1.361</v>
      </c>
      <c r="J116" s="19">
        <v>11.076</v>
      </c>
      <c r="K116" s="20">
        <v>1</v>
      </c>
      <c r="L116" s="20">
        <v>0</v>
      </c>
      <c r="M116" s="20">
        <v>0</v>
      </c>
      <c r="N116" s="20">
        <v>0</v>
      </c>
      <c r="O116" s="20">
        <v>0</v>
      </c>
      <c r="P116" s="20">
        <v>34.692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3">
        <v>66</v>
      </c>
      <c r="B117" s="23" t="s">
        <v>208</v>
      </c>
      <c r="C117" s="23">
        <v>3133.957</v>
      </c>
      <c r="D117" s="23">
        <v>3777.053</v>
      </c>
      <c r="E117" s="23">
        <v>0</v>
      </c>
      <c r="F117" s="23">
        <v>0</v>
      </c>
      <c r="G117" s="23">
        <v>0</v>
      </c>
      <c r="H117" s="23">
        <v>1</v>
      </c>
      <c r="I117" s="19">
        <v>8.608</v>
      </c>
      <c r="J117" s="19">
        <v>24.169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4.677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23">
        <v>68</v>
      </c>
      <c r="B118" s="23" t="s">
        <v>209</v>
      </c>
      <c r="C118" s="23">
        <v>3480.684</v>
      </c>
      <c r="D118" s="23">
        <v>4250.11</v>
      </c>
      <c r="E118" s="23">
        <v>0</v>
      </c>
      <c r="F118" s="23">
        <v>0</v>
      </c>
      <c r="G118" s="23">
        <v>0</v>
      </c>
      <c r="H118" s="23">
        <v>1</v>
      </c>
      <c r="I118" s="19">
        <v>8.771</v>
      </c>
      <c r="J118" s="19">
        <v>25.287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-7.715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23">
        <v>71</v>
      </c>
      <c r="B119" s="23" t="s">
        <v>210</v>
      </c>
      <c r="C119" s="23">
        <v>4119.178</v>
      </c>
      <c r="D119" s="23">
        <v>5205.386</v>
      </c>
      <c r="E119" s="23">
        <v>0</v>
      </c>
      <c r="F119" s="23">
        <v>0</v>
      </c>
      <c r="G119" s="23">
        <v>0</v>
      </c>
      <c r="H119" s="23">
        <v>1</v>
      </c>
      <c r="I119" s="19">
        <v>10.553</v>
      </c>
      <c r="J119" s="19">
        <v>29.218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0.071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3">
        <v>78</v>
      </c>
      <c r="B120" s="23" t="s">
        <v>211</v>
      </c>
      <c r="C120" s="23">
        <v>3139.608</v>
      </c>
      <c r="D120" s="23">
        <v>3676.291</v>
      </c>
      <c r="E120" s="23">
        <v>0</v>
      </c>
      <c r="F120" s="23">
        <v>0</v>
      </c>
      <c r="G120" s="23">
        <v>0</v>
      </c>
      <c r="H120" s="23">
        <v>1</v>
      </c>
      <c r="I120" s="19">
        <v>4.499</v>
      </c>
      <c r="J120" s="19">
        <v>18.441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-16.642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3">
        <v>90</v>
      </c>
      <c r="B121" s="23" t="s">
        <v>212</v>
      </c>
      <c r="C121" s="23">
        <v>1369.674</v>
      </c>
      <c r="D121" s="23">
        <v>1494.29</v>
      </c>
      <c r="E121" s="23">
        <v>0</v>
      </c>
      <c r="F121" s="23">
        <v>0</v>
      </c>
      <c r="G121" s="23">
        <v>0</v>
      </c>
      <c r="H121" s="23">
        <v>1</v>
      </c>
      <c r="I121" s="19">
        <v>1.858</v>
      </c>
      <c r="J121" s="19">
        <v>10.043</v>
      </c>
      <c r="K121" s="20">
        <v>0</v>
      </c>
      <c r="L121" s="20">
        <v>0</v>
      </c>
      <c r="M121" s="20">
        <v>0</v>
      </c>
      <c r="N121" s="20">
        <v>-1</v>
      </c>
      <c r="O121" s="20">
        <v>0</v>
      </c>
      <c r="P121" s="20">
        <v>2.332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3">
        <v>91</v>
      </c>
      <c r="B122" s="23" t="s">
        <v>213</v>
      </c>
      <c r="C122" s="23">
        <v>13532.198</v>
      </c>
      <c r="D122" s="23">
        <v>15188.486</v>
      </c>
      <c r="E122" s="23">
        <v>0</v>
      </c>
      <c r="F122" s="23">
        <v>0</v>
      </c>
      <c r="G122" s="23">
        <v>0</v>
      </c>
      <c r="H122" s="23">
        <v>1</v>
      </c>
      <c r="I122" s="19">
        <v>4.188</v>
      </c>
      <c r="J122" s="19">
        <v>14.636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2.711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23">
        <v>92</v>
      </c>
      <c r="B123" s="23" t="s">
        <v>214</v>
      </c>
      <c r="C123" s="23">
        <v>4205.167</v>
      </c>
      <c r="D123" s="23">
        <v>5089.628</v>
      </c>
      <c r="E123" s="23">
        <v>0</v>
      </c>
      <c r="F123" s="23">
        <v>0</v>
      </c>
      <c r="G123" s="23">
        <v>0</v>
      </c>
      <c r="H123" s="23">
        <v>1</v>
      </c>
      <c r="I123" s="19">
        <v>8.337</v>
      </c>
      <c r="J123" s="19">
        <v>24.266</v>
      </c>
      <c r="K123" s="20">
        <v>1</v>
      </c>
      <c r="L123" s="20">
        <v>0</v>
      </c>
      <c r="M123" s="20">
        <v>0</v>
      </c>
      <c r="N123" s="20">
        <v>-1</v>
      </c>
      <c r="O123" s="20">
        <v>0</v>
      </c>
      <c r="P123" s="20">
        <v>31.719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3">
        <v>94</v>
      </c>
      <c r="B124" s="23" t="s">
        <v>215</v>
      </c>
      <c r="C124" s="23">
        <v>3858.317</v>
      </c>
      <c r="D124" s="23">
        <v>4774.465</v>
      </c>
      <c r="E124" s="23">
        <v>0</v>
      </c>
      <c r="F124" s="23">
        <v>0</v>
      </c>
      <c r="G124" s="23">
        <v>0</v>
      </c>
      <c r="H124" s="23">
        <v>1</v>
      </c>
      <c r="I124" s="19">
        <v>8.728</v>
      </c>
      <c r="J124" s="19">
        <v>26.241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-3.222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3">
        <v>97</v>
      </c>
      <c r="B125" s="23" t="s">
        <v>216</v>
      </c>
      <c r="C125" s="23">
        <v>10343.453</v>
      </c>
      <c r="D125" s="23">
        <v>12387.17</v>
      </c>
      <c r="E125" s="23">
        <v>0</v>
      </c>
      <c r="F125" s="23">
        <v>0</v>
      </c>
      <c r="G125" s="23">
        <v>0</v>
      </c>
      <c r="H125" s="23">
        <v>1</v>
      </c>
      <c r="I125" s="19">
        <v>2.31</v>
      </c>
      <c r="J125" s="19">
        <v>18.428</v>
      </c>
      <c r="K125" s="20">
        <v>4</v>
      </c>
      <c r="L125" s="20">
        <v>1</v>
      </c>
      <c r="M125" s="20">
        <v>0</v>
      </c>
      <c r="N125" s="20">
        <v>0</v>
      </c>
      <c r="O125" s="20">
        <v>0</v>
      </c>
      <c r="P125" s="20">
        <v>2.878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3">
        <v>99</v>
      </c>
      <c r="B126" s="23" t="s">
        <v>217</v>
      </c>
      <c r="C126" s="23">
        <v>8629.535</v>
      </c>
      <c r="D126" s="23">
        <v>9552.242</v>
      </c>
      <c r="E126" s="23">
        <v>0</v>
      </c>
      <c r="F126" s="23">
        <v>0</v>
      </c>
      <c r="G126" s="23">
        <v>0</v>
      </c>
      <c r="H126" s="23">
        <v>1</v>
      </c>
      <c r="I126" s="19">
        <v>3.18</v>
      </c>
      <c r="J126" s="19">
        <v>12.533</v>
      </c>
      <c r="K126" s="20">
        <v>3</v>
      </c>
      <c r="L126" s="20">
        <v>2</v>
      </c>
      <c r="M126" s="20">
        <v>0</v>
      </c>
      <c r="N126" s="20">
        <v>0</v>
      </c>
      <c r="O126" s="20">
        <v>0</v>
      </c>
      <c r="P126" s="20">
        <v>0.039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3">
        <v>101</v>
      </c>
      <c r="B127" s="23" t="s">
        <v>218</v>
      </c>
      <c r="C127" s="23">
        <v>250.271</v>
      </c>
      <c r="D127" s="23">
        <v>251.564</v>
      </c>
      <c r="E127" s="23">
        <v>0</v>
      </c>
      <c r="F127" s="23">
        <v>0</v>
      </c>
      <c r="G127" s="23">
        <v>0</v>
      </c>
      <c r="H127" s="23">
        <v>1</v>
      </c>
      <c r="I127" s="19">
        <v>0.251</v>
      </c>
      <c r="J127" s="19">
        <v>0.764</v>
      </c>
      <c r="K127" s="20">
        <v>4</v>
      </c>
      <c r="L127" s="20">
        <v>0</v>
      </c>
      <c r="M127" s="20">
        <v>0</v>
      </c>
      <c r="N127" s="20">
        <v>0</v>
      </c>
      <c r="O127" s="20">
        <v>0</v>
      </c>
      <c r="P127" s="20">
        <v>-0.766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23">
        <v>102</v>
      </c>
      <c r="B128" s="23" t="s">
        <v>219</v>
      </c>
      <c r="C128" s="23">
        <v>6767.849</v>
      </c>
      <c r="D128" s="23">
        <v>8082.449</v>
      </c>
      <c r="E128" s="23">
        <v>0</v>
      </c>
      <c r="F128" s="23">
        <v>0</v>
      </c>
      <c r="G128" s="23">
        <v>0</v>
      </c>
      <c r="H128" s="23">
        <v>1</v>
      </c>
      <c r="I128" s="19">
        <v>6.726</v>
      </c>
      <c r="J128" s="19">
        <v>21.897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0.055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3">
        <v>105</v>
      </c>
      <c r="B129" s="23" t="s">
        <v>220</v>
      </c>
      <c r="C129" s="23">
        <v>4733.509</v>
      </c>
      <c r="D129" s="23">
        <v>5732.858</v>
      </c>
      <c r="E129" s="23">
        <v>0</v>
      </c>
      <c r="F129" s="23">
        <v>0</v>
      </c>
      <c r="G129" s="23">
        <v>0</v>
      </c>
      <c r="H129" s="23">
        <v>1</v>
      </c>
      <c r="I129" s="19">
        <v>8.319</v>
      </c>
      <c r="J129" s="19">
        <v>24.301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-11.835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3">
        <v>106</v>
      </c>
      <c r="B130" s="23" t="s">
        <v>221</v>
      </c>
      <c r="C130" s="23">
        <v>5368.564</v>
      </c>
      <c r="D130" s="23">
        <v>6378.602</v>
      </c>
      <c r="E130" s="23">
        <v>0</v>
      </c>
      <c r="F130" s="23">
        <v>0</v>
      </c>
      <c r="G130" s="23">
        <v>0</v>
      </c>
      <c r="H130" s="23">
        <v>1</v>
      </c>
      <c r="I130" s="19">
        <v>8.114</v>
      </c>
      <c r="J130" s="19">
        <v>22.664</v>
      </c>
      <c r="K130" s="20">
        <v>4</v>
      </c>
      <c r="L130" s="20">
        <v>1</v>
      </c>
      <c r="M130" s="20">
        <v>0</v>
      </c>
      <c r="N130" s="20">
        <v>0</v>
      </c>
      <c r="O130" s="20">
        <v>0</v>
      </c>
      <c r="P130" s="20">
        <v>28.588</v>
      </c>
      <c r="Q130" s="20">
        <v>0</v>
      </c>
      <c r="R130" s="20">
        <v>1</v>
      </c>
      <c r="S130" s="21"/>
      <c r="T130" s="21"/>
      <c r="U130" s="21"/>
      <c r="V130" s="21"/>
      <c r="W130" s="21"/>
    </row>
    <row r="131" ht="16.5" spans="1:23">
      <c r="A131" s="23">
        <v>112</v>
      </c>
      <c r="B131" s="23" t="s">
        <v>222</v>
      </c>
      <c r="C131" s="23">
        <v>5257.752</v>
      </c>
      <c r="D131" s="23">
        <v>6688.593</v>
      </c>
      <c r="E131" s="23">
        <v>0</v>
      </c>
      <c r="F131" s="23">
        <v>0</v>
      </c>
      <c r="G131" s="23">
        <v>0</v>
      </c>
      <c r="H131" s="23">
        <v>1</v>
      </c>
      <c r="I131" s="19">
        <v>7.188</v>
      </c>
      <c r="J131" s="19">
        <v>27.042</v>
      </c>
      <c r="K131" s="20">
        <v>1</v>
      </c>
      <c r="L131" s="20">
        <v>0</v>
      </c>
      <c r="M131" s="20">
        <v>0</v>
      </c>
      <c r="N131" s="20">
        <v>0</v>
      </c>
      <c r="O131" s="20">
        <v>0</v>
      </c>
      <c r="P131" s="20">
        <v>20.957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3">
        <v>115</v>
      </c>
      <c r="B132" s="23" t="s">
        <v>223</v>
      </c>
      <c r="C132" s="23">
        <v>8115.236</v>
      </c>
      <c r="D132" s="23">
        <v>9126.033</v>
      </c>
      <c r="E132" s="23">
        <v>0</v>
      </c>
      <c r="F132" s="23">
        <v>0</v>
      </c>
      <c r="G132" s="23">
        <v>0</v>
      </c>
      <c r="H132" s="23">
        <v>1</v>
      </c>
      <c r="I132" s="19">
        <v>3.728</v>
      </c>
      <c r="J132" s="19">
        <v>14.391</v>
      </c>
      <c r="K132" s="20">
        <v>1</v>
      </c>
      <c r="L132" s="20">
        <v>0</v>
      </c>
      <c r="M132" s="20">
        <v>0</v>
      </c>
      <c r="N132" s="20">
        <v>0</v>
      </c>
      <c r="O132" s="20">
        <v>0</v>
      </c>
      <c r="P132" s="20">
        <v>17.174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3">
        <v>116</v>
      </c>
      <c r="B133" s="23" t="s">
        <v>224</v>
      </c>
      <c r="C133" s="23">
        <v>198.343</v>
      </c>
      <c r="D133" s="23">
        <v>198.991</v>
      </c>
      <c r="E133" s="23">
        <v>0</v>
      </c>
      <c r="F133" s="23">
        <v>0</v>
      </c>
      <c r="G133" s="23">
        <v>0</v>
      </c>
      <c r="H133" s="23">
        <v>1</v>
      </c>
      <c r="I133" s="19">
        <v>0.056</v>
      </c>
      <c r="J133" s="19">
        <v>0.382</v>
      </c>
      <c r="K133" s="20">
        <v>1</v>
      </c>
      <c r="L133" s="20">
        <v>0</v>
      </c>
      <c r="M133" s="20">
        <v>0</v>
      </c>
      <c r="N133" s="20">
        <v>-1</v>
      </c>
      <c r="O133" s="20">
        <v>0</v>
      </c>
      <c r="P133" s="20">
        <v>8.736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3">
        <v>117</v>
      </c>
      <c r="B134" s="23" t="s">
        <v>225</v>
      </c>
      <c r="C134" s="23">
        <v>3993.813</v>
      </c>
      <c r="D134" s="23">
        <v>4614.167</v>
      </c>
      <c r="E134" s="23">
        <v>0</v>
      </c>
      <c r="F134" s="23">
        <v>0</v>
      </c>
      <c r="G134" s="23">
        <v>0</v>
      </c>
      <c r="H134" s="23">
        <v>1</v>
      </c>
      <c r="I134" s="19">
        <v>0.47</v>
      </c>
      <c r="J134" s="19">
        <v>13.851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11.919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23">
        <v>118</v>
      </c>
      <c r="B135" s="23" t="s">
        <v>226</v>
      </c>
      <c r="C135" s="23">
        <v>9623.643</v>
      </c>
      <c r="D135" s="23">
        <v>10681.482</v>
      </c>
      <c r="E135" s="23">
        <v>0</v>
      </c>
      <c r="F135" s="23">
        <v>0</v>
      </c>
      <c r="G135" s="23">
        <v>0</v>
      </c>
      <c r="H135" s="23">
        <v>1</v>
      </c>
      <c r="I135" s="19">
        <v>2.838</v>
      </c>
      <c r="J135" s="19">
        <v>12.46</v>
      </c>
      <c r="K135" s="20">
        <v>2</v>
      </c>
      <c r="L135" s="20">
        <v>0</v>
      </c>
      <c r="M135" s="20">
        <v>0</v>
      </c>
      <c r="N135" s="20">
        <v>0</v>
      </c>
      <c r="O135" s="20">
        <v>0</v>
      </c>
      <c r="P135" s="20">
        <v>4.763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3">
        <v>119</v>
      </c>
      <c r="B136" s="23" t="s">
        <v>227</v>
      </c>
      <c r="C136" s="23">
        <v>4000.878</v>
      </c>
      <c r="D136" s="23">
        <v>4698.735</v>
      </c>
      <c r="E136" s="23">
        <v>0</v>
      </c>
      <c r="F136" s="23">
        <v>0</v>
      </c>
      <c r="G136" s="23">
        <v>0</v>
      </c>
      <c r="H136" s="23">
        <v>1</v>
      </c>
      <c r="I136" s="19">
        <v>1.907</v>
      </c>
      <c r="J136" s="19">
        <v>16.476</v>
      </c>
      <c r="K136" s="20">
        <v>2</v>
      </c>
      <c r="L136" s="20">
        <v>0</v>
      </c>
      <c r="M136" s="20">
        <v>0</v>
      </c>
      <c r="N136" s="20">
        <v>0</v>
      </c>
      <c r="O136" s="20">
        <v>0</v>
      </c>
      <c r="P136" s="20">
        <v>3.913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3">
        <v>120</v>
      </c>
      <c r="B137" s="23" t="s">
        <v>228</v>
      </c>
      <c r="C137" s="23">
        <v>9094.816</v>
      </c>
      <c r="D137" s="23">
        <v>10179.877</v>
      </c>
      <c r="E137" s="23">
        <v>0</v>
      </c>
      <c r="F137" s="23">
        <v>0</v>
      </c>
      <c r="G137" s="23">
        <v>0</v>
      </c>
      <c r="H137" s="23">
        <v>1</v>
      </c>
      <c r="I137" s="19">
        <v>5.412</v>
      </c>
      <c r="J137" s="19">
        <v>15.494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-1.225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3">
        <v>122</v>
      </c>
      <c r="B138" s="23" t="s">
        <v>229</v>
      </c>
      <c r="C138" s="23">
        <v>1552.484</v>
      </c>
      <c r="D138" s="23">
        <v>1705.354</v>
      </c>
      <c r="E138" s="23">
        <v>0</v>
      </c>
      <c r="F138" s="23">
        <v>0</v>
      </c>
      <c r="G138" s="23">
        <v>0</v>
      </c>
      <c r="H138" s="23">
        <v>1</v>
      </c>
      <c r="I138" s="19">
        <v>2.607</v>
      </c>
      <c r="J138" s="19">
        <v>11.338</v>
      </c>
      <c r="K138" s="20">
        <v>2</v>
      </c>
      <c r="L138" s="20">
        <v>0</v>
      </c>
      <c r="M138" s="20">
        <v>0</v>
      </c>
      <c r="N138" s="20">
        <v>0</v>
      </c>
      <c r="O138" s="20">
        <v>0</v>
      </c>
      <c r="P138" s="20">
        <v>4.92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3">
        <v>128</v>
      </c>
      <c r="B139" s="23" t="s">
        <v>230</v>
      </c>
      <c r="C139" s="23">
        <v>8646.894</v>
      </c>
      <c r="D139" s="23">
        <v>9563.265</v>
      </c>
      <c r="E139" s="23">
        <v>0</v>
      </c>
      <c r="F139" s="23">
        <v>0</v>
      </c>
      <c r="G139" s="23">
        <v>0</v>
      </c>
      <c r="H139" s="23">
        <v>1</v>
      </c>
      <c r="I139" s="19">
        <v>3.226</v>
      </c>
      <c r="J139" s="19">
        <v>12.499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4.862</v>
      </c>
      <c r="Q139" s="20">
        <v>0</v>
      </c>
      <c r="R139" s="20">
        <v>1</v>
      </c>
      <c r="S139" s="21"/>
      <c r="T139" s="21"/>
      <c r="U139" s="21"/>
      <c r="V139" s="21"/>
      <c r="W139" s="21"/>
    </row>
    <row r="140" ht="16.5" spans="1:23">
      <c r="A140" s="23">
        <v>132</v>
      </c>
      <c r="B140" s="23" t="s">
        <v>231</v>
      </c>
      <c r="C140" s="23">
        <v>5619.07</v>
      </c>
      <c r="D140" s="23">
        <v>6404.718</v>
      </c>
      <c r="E140" s="23">
        <v>0</v>
      </c>
      <c r="F140" s="23">
        <v>0</v>
      </c>
      <c r="G140" s="23">
        <v>0</v>
      </c>
      <c r="H140" s="23">
        <v>1</v>
      </c>
      <c r="I140" s="19">
        <v>0.818</v>
      </c>
      <c r="J140" s="19">
        <v>12.985</v>
      </c>
      <c r="K140" s="20">
        <v>3</v>
      </c>
      <c r="L140" s="20">
        <v>0</v>
      </c>
      <c r="M140" s="20">
        <v>0</v>
      </c>
      <c r="N140" s="20">
        <v>0</v>
      </c>
      <c r="O140" s="20">
        <v>0</v>
      </c>
      <c r="P140" s="20">
        <v>3.431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3">
        <v>133</v>
      </c>
      <c r="B141" s="23" t="s">
        <v>232</v>
      </c>
      <c r="C141" s="23">
        <v>6074.531</v>
      </c>
      <c r="D141" s="23">
        <v>7168.083</v>
      </c>
      <c r="E141" s="23">
        <v>0</v>
      </c>
      <c r="F141" s="23">
        <v>0</v>
      </c>
      <c r="G141" s="23">
        <v>0</v>
      </c>
      <c r="H141" s="23">
        <v>1</v>
      </c>
      <c r="I141" s="19">
        <v>4.89</v>
      </c>
      <c r="J141" s="19">
        <v>19.4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3.479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23">
        <v>137</v>
      </c>
      <c r="B142" s="23" t="s">
        <v>233</v>
      </c>
      <c r="C142" s="23">
        <v>5352.637</v>
      </c>
      <c r="D142" s="23">
        <v>6510.841</v>
      </c>
      <c r="E142" s="23">
        <v>0</v>
      </c>
      <c r="F142" s="23">
        <v>0</v>
      </c>
      <c r="G142" s="23">
        <v>0</v>
      </c>
      <c r="H142" s="23">
        <v>1</v>
      </c>
      <c r="I142" s="19">
        <v>1.872</v>
      </c>
      <c r="J142" s="19">
        <v>19.327</v>
      </c>
      <c r="K142" s="20">
        <v>3</v>
      </c>
      <c r="L142" s="20">
        <v>0</v>
      </c>
      <c r="M142" s="20">
        <v>0</v>
      </c>
      <c r="N142" s="20">
        <v>0</v>
      </c>
      <c r="O142" s="20">
        <v>0</v>
      </c>
      <c r="P142" s="20">
        <v>3.083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3">
        <v>139</v>
      </c>
      <c r="B143" s="23" t="s">
        <v>234</v>
      </c>
      <c r="C143" s="23">
        <v>412.044</v>
      </c>
      <c r="D143" s="23">
        <v>442.072</v>
      </c>
      <c r="E143" s="23">
        <v>0</v>
      </c>
      <c r="F143" s="23">
        <v>0</v>
      </c>
      <c r="G143" s="23">
        <v>0</v>
      </c>
      <c r="H143" s="23">
        <v>1</v>
      </c>
      <c r="I143" s="19">
        <v>2.445</v>
      </c>
      <c r="J143" s="19">
        <v>9.071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2.228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3">
        <v>141</v>
      </c>
      <c r="B144" s="23" t="s">
        <v>235</v>
      </c>
      <c r="C144" s="23">
        <v>3575.275</v>
      </c>
      <c r="D144" s="23">
        <v>4237.587</v>
      </c>
      <c r="E144" s="23">
        <v>0</v>
      </c>
      <c r="F144" s="23">
        <v>0</v>
      </c>
      <c r="G144" s="23">
        <v>0</v>
      </c>
      <c r="H144" s="23">
        <v>1</v>
      </c>
      <c r="I144" s="19">
        <v>1.885</v>
      </c>
      <c r="J144" s="19">
        <v>17.22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10.499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3">
        <v>142</v>
      </c>
      <c r="B145" s="23" t="s">
        <v>236</v>
      </c>
      <c r="C145" s="23">
        <v>9317.754</v>
      </c>
      <c r="D145" s="23">
        <v>10343.096</v>
      </c>
      <c r="E145" s="23">
        <v>0</v>
      </c>
      <c r="F145" s="23">
        <v>0</v>
      </c>
      <c r="G145" s="23">
        <v>0</v>
      </c>
      <c r="H145" s="23">
        <v>1</v>
      </c>
      <c r="I145" s="19">
        <v>4.175</v>
      </c>
      <c r="J145" s="19">
        <v>13.675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-2.348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3">
        <v>145</v>
      </c>
      <c r="B146" s="23" t="s">
        <v>237</v>
      </c>
      <c r="C146" s="23">
        <v>6964.871</v>
      </c>
      <c r="D146" s="23">
        <v>8711.843</v>
      </c>
      <c r="E146" s="23">
        <v>0</v>
      </c>
      <c r="F146" s="23">
        <v>0</v>
      </c>
      <c r="G146" s="23">
        <v>0</v>
      </c>
      <c r="H146" s="23">
        <v>1</v>
      </c>
      <c r="I146" s="19">
        <v>8.796</v>
      </c>
      <c r="J146" s="19">
        <v>27.085</v>
      </c>
      <c r="K146" s="20">
        <v>2</v>
      </c>
      <c r="L146" s="20">
        <v>0</v>
      </c>
      <c r="M146" s="20">
        <v>0</v>
      </c>
      <c r="N146" s="20">
        <v>0</v>
      </c>
      <c r="O146" s="20">
        <v>0</v>
      </c>
      <c r="P146" s="20">
        <v>7.324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23">
        <v>146</v>
      </c>
      <c r="B147" s="23" t="s">
        <v>238</v>
      </c>
      <c r="C147" s="23">
        <v>7207.922</v>
      </c>
      <c r="D147" s="23">
        <v>8442.668</v>
      </c>
      <c r="E147" s="23">
        <v>0</v>
      </c>
      <c r="F147" s="23">
        <v>0</v>
      </c>
      <c r="G147" s="23">
        <v>0</v>
      </c>
      <c r="H147" s="23">
        <v>1</v>
      </c>
      <c r="I147" s="19">
        <v>4.74</v>
      </c>
      <c r="J147" s="19">
        <v>18.672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6.152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3">
        <v>153</v>
      </c>
      <c r="B148" s="23" t="s">
        <v>239</v>
      </c>
      <c r="C148" s="23">
        <v>3026.918</v>
      </c>
      <c r="D148" s="23">
        <v>3312.444</v>
      </c>
      <c r="E148" s="23">
        <v>0</v>
      </c>
      <c r="F148" s="23">
        <v>0</v>
      </c>
      <c r="G148" s="23">
        <v>0</v>
      </c>
      <c r="H148" s="23">
        <v>1</v>
      </c>
      <c r="I148" s="19">
        <v>1.551</v>
      </c>
      <c r="J148" s="19">
        <v>10.037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-2.25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3">
        <v>159</v>
      </c>
      <c r="B149" s="23" t="s">
        <v>240</v>
      </c>
      <c r="C149" s="23">
        <v>3476.726</v>
      </c>
      <c r="D149" s="23">
        <v>3794.717</v>
      </c>
      <c r="E149" s="23">
        <v>0</v>
      </c>
      <c r="F149" s="23">
        <v>0</v>
      </c>
      <c r="G149" s="23">
        <v>0</v>
      </c>
      <c r="H149" s="23">
        <v>1</v>
      </c>
      <c r="I149" s="19">
        <v>1.637</v>
      </c>
      <c r="J149" s="19">
        <v>9.88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-2.172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3">
        <v>160</v>
      </c>
      <c r="B150" s="23" t="s">
        <v>241</v>
      </c>
      <c r="C150" s="23">
        <v>1965.507</v>
      </c>
      <c r="D150" s="23">
        <v>2233.313</v>
      </c>
      <c r="E150" s="23">
        <v>0</v>
      </c>
      <c r="F150" s="23">
        <v>0</v>
      </c>
      <c r="G150" s="23">
        <v>0</v>
      </c>
      <c r="H150" s="23">
        <v>1</v>
      </c>
      <c r="I150" s="19">
        <v>6.032</v>
      </c>
      <c r="J150" s="19">
        <v>17.3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-6.659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3">
        <v>161</v>
      </c>
      <c r="B151" s="23" t="s">
        <v>242</v>
      </c>
      <c r="C151" s="23">
        <v>1637.632</v>
      </c>
      <c r="D151" s="23">
        <v>1886.558</v>
      </c>
      <c r="E151" s="23">
        <v>0</v>
      </c>
      <c r="F151" s="23">
        <v>0</v>
      </c>
      <c r="G151" s="23">
        <v>0</v>
      </c>
      <c r="H151" s="23">
        <v>1</v>
      </c>
      <c r="I151" s="19">
        <v>1.958</v>
      </c>
      <c r="J151" s="19">
        <v>14.894</v>
      </c>
      <c r="K151" s="20">
        <v>0</v>
      </c>
      <c r="L151" s="20">
        <v>0</v>
      </c>
      <c r="M151" s="20">
        <v>1</v>
      </c>
      <c r="N151" s="20">
        <v>-1</v>
      </c>
      <c r="O151" s="20">
        <v>0</v>
      </c>
      <c r="P151" s="20">
        <v>2.728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3">
        <v>510</v>
      </c>
      <c r="B152" s="23" t="s">
        <v>243</v>
      </c>
      <c r="C152" s="23">
        <v>5268.609</v>
      </c>
      <c r="D152" s="23">
        <v>5825.023</v>
      </c>
      <c r="E152" s="23">
        <v>0</v>
      </c>
      <c r="F152" s="23">
        <v>0</v>
      </c>
      <c r="G152" s="23">
        <v>0</v>
      </c>
      <c r="H152" s="23">
        <v>1</v>
      </c>
      <c r="I152" s="19">
        <v>1.046</v>
      </c>
      <c r="J152" s="19">
        <v>10.498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-10.968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3">
        <v>687</v>
      </c>
      <c r="B153" s="23" t="s">
        <v>244</v>
      </c>
      <c r="C153" s="23">
        <v>1153.959</v>
      </c>
      <c r="D153" s="23">
        <v>1432.097</v>
      </c>
      <c r="E153" s="23">
        <v>0</v>
      </c>
      <c r="F153" s="23">
        <v>0</v>
      </c>
      <c r="G153" s="23">
        <v>0</v>
      </c>
      <c r="H153" s="23">
        <v>1</v>
      </c>
      <c r="I153" s="19">
        <v>1.954</v>
      </c>
      <c r="J153" s="19">
        <v>20.996</v>
      </c>
      <c r="K153" s="20">
        <v>3</v>
      </c>
      <c r="L153" s="20">
        <v>1</v>
      </c>
      <c r="M153" s="20">
        <v>0</v>
      </c>
      <c r="N153" s="20">
        <v>0</v>
      </c>
      <c r="O153" s="20">
        <v>0</v>
      </c>
      <c r="P153" s="20">
        <v>1.393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3">
        <v>693</v>
      </c>
      <c r="B154" s="23" t="s">
        <v>245</v>
      </c>
      <c r="C154" s="23">
        <v>1249.604</v>
      </c>
      <c r="D154" s="23">
        <v>1537.701</v>
      </c>
      <c r="E154" s="23">
        <v>0</v>
      </c>
      <c r="F154" s="23">
        <v>0</v>
      </c>
      <c r="G154" s="23">
        <v>0</v>
      </c>
      <c r="H154" s="23">
        <v>1</v>
      </c>
      <c r="I154" s="19">
        <v>6.237</v>
      </c>
      <c r="J154" s="19">
        <v>23.804</v>
      </c>
      <c r="K154" s="20">
        <v>3</v>
      </c>
      <c r="L154" s="20">
        <v>0</v>
      </c>
      <c r="M154" s="20">
        <v>0</v>
      </c>
      <c r="N154" s="20">
        <v>0</v>
      </c>
      <c r="O154" s="20">
        <v>0</v>
      </c>
      <c r="P154" s="20">
        <v>-2.254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3">
        <v>698</v>
      </c>
      <c r="B155" s="23" t="s">
        <v>246</v>
      </c>
      <c r="C155" s="23">
        <v>1290.211</v>
      </c>
      <c r="D155" s="23">
        <v>1591.806</v>
      </c>
      <c r="E155" s="23">
        <v>0</v>
      </c>
      <c r="F155" s="23">
        <v>0</v>
      </c>
      <c r="G155" s="23">
        <v>0</v>
      </c>
      <c r="H155" s="23">
        <v>1</v>
      </c>
      <c r="I155" s="19">
        <v>1.754</v>
      </c>
      <c r="J155" s="19">
        <v>20.369</v>
      </c>
      <c r="K155" s="20">
        <v>3</v>
      </c>
      <c r="L155" s="20">
        <v>0</v>
      </c>
      <c r="M155" s="20">
        <v>0</v>
      </c>
      <c r="N155" s="20">
        <v>0</v>
      </c>
      <c r="O155" s="20">
        <v>0</v>
      </c>
      <c r="P155" s="20">
        <v>-1.477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3">
        <v>699</v>
      </c>
      <c r="B156" s="23" t="s">
        <v>247</v>
      </c>
      <c r="C156" s="23">
        <v>1150.75</v>
      </c>
      <c r="D156" s="23">
        <v>1425.767</v>
      </c>
      <c r="E156" s="23">
        <v>0</v>
      </c>
      <c r="F156" s="23">
        <v>0</v>
      </c>
      <c r="G156" s="23">
        <v>0</v>
      </c>
      <c r="H156" s="23">
        <v>1</v>
      </c>
      <c r="I156" s="19">
        <v>6.273</v>
      </c>
      <c r="J156" s="19">
        <v>24.352</v>
      </c>
      <c r="K156" s="20">
        <v>3</v>
      </c>
      <c r="L156" s="20">
        <v>0</v>
      </c>
      <c r="M156" s="20">
        <v>0</v>
      </c>
      <c r="N156" s="20">
        <v>0</v>
      </c>
      <c r="O156" s="20">
        <v>0</v>
      </c>
      <c r="P156" s="20">
        <v>-5.477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23">
        <v>802</v>
      </c>
      <c r="B157" s="23" t="s">
        <v>248</v>
      </c>
      <c r="C157" s="23">
        <v>7004.077</v>
      </c>
      <c r="D157" s="23">
        <v>8036.512</v>
      </c>
      <c r="E157" s="23">
        <v>0</v>
      </c>
      <c r="F157" s="23">
        <v>0</v>
      </c>
      <c r="G157" s="23">
        <v>0</v>
      </c>
      <c r="H157" s="23">
        <v>1</v>
      </c>
      <c r="I157" s="19">
        <v>3.912</v>
      </c>
      <c r="J157" s="19">
        <v>16.256</v>
      </c>
      <c r="K157" s="20">
        <v>3</v>
      </c>
      <c r="L157" s="20">
        <v>0</v>
      </c>
      <c r="M157" s="20">
        <v>0</v>
      </c>
      <c r="N157" s="20">
        <v>0</v>
      </c>
      <c r="O157" s="20">
        <v>0</v>
      </c>
      <c r="P157" s="20">
        <v>-0.594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3">
        <v>805</v>
      </c>
      <c r="B158" s="23" t="s">
        <v>249</v>
      </c>
      <c r="C158" s="23">
        <v>6013.739</v>
      </c>
      <c r="D158" s="23">
        <v>7572.57</v>
      </c>
      <c r="E158" s="23">
        <v>0</v>
      </c>
      <c r="F158" s="23">
        <v>0</v>
      </c>
      <c r="G158" s="23">
        <v>0</v>
      </c>
      <c r="H158" s="23">
        <v>1</v>
      </c>
      <c r="I158" s="19">
        <v>9.975</v>
      </c>
      <c r="J158" s="19">
        <v>28.507</v>
      </c>
      <c r="K158" s="20">
        <v>4</v>
      </c>
      <c r="L158" s="20">
        <v>1</v>
      </c>
      <c r="M158" s="20">
        <v>0</v>
      </c>
      <c r="N158" s="20">
        <v>0</v>
      </c>
      <c r="O158" s="20">
        <v>0</v>
      </c>
      <c r="P158" s="20">
        <v>6.048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23">
        <v>811</v>
      </c>
      <c r="B159" s="23" t="s">
        <v>250</v>
      </c>
      <c r="C159" s="23">
        <v>9049.554</v>
      </c>
      <c r="D159" s="23">
        <v>12129.907</v>
      </c>
      <c r="E159" s="23">
        <v>0</v>
      </c>
      <c r="F159" s="23">
        <v>0</v>
      </c>
      <c r="G159" s="23">
        <v>0</v>
      </c>
      <c r="H159" s="23">
        <v>1</v>
      </c>
      <c r="I159" s="19">
        <v>8.862</v>
      </c>
      <c r="J159" s="19">
        <v>32.006</v>
      </c>
      <c r="K159" s="20">
        <v>4</v>
      </c>
      <c r="L159" s="20">
        <v>1</v>
      </c>
      <c r="M159" s="20">
        <v>0</v>
      </c>
      <c r="N159" s="20">
        <v>0</v>
      </c>
      <c r="O159" s="20">
        <v>0</v>
      </c>
      <c r="P159" s="20">
        <v>-0.071</v>
      </c>
      <c r="Q159" s="20">
        <v>0</v>
      </c>
      <c r="R159" s="20">
        <v>1</v>
      </c>
      <c r="S159" s="21"/>
      <c r="T159" s="21"/>
      <c r="U159" s="21"/>
      <c r="V159" s="21"/>
      <c r="W159" s="21"/>
    </row>
    <row r="160" ht="16.5" spans="1:23">
      <c r="A160" s="23">
        <v>813</v>
      </c>
      <c r="B160" s="23" t="s">
        <v>251</v>
      </c>
      <c r="C160" s="23">
        <v>3158.215</v>
      </c>
      <c r="D160" s="23">
        <v>3904.348</v>
      </c>
      <c r="E160" s="23">
        <v>0</v>
      </c>
      <c r="F160" s="23">
        <v>0</v>
      </c>
      <c r="G160" s="23">
        <v>0</v>
      </c>
      <c r="H160" s="23">
        <v>1</v>
      </c>
      <c r="I160" s="19">
        <v>5.333</v>
      </c>
      <c r="J160" s="19">
        <v>23.424</v>
      </c>
      <c r="K160" s="20">
        <v>3</v>
      </c>
      <c r="L160" s="20">
        <v>0</v>
      </c>
      <c r="M160" s="20">
        <v>0</v>
      </c>
      <c r="N160" s="20">
        <v>0</v>
      </c>
      <c r="O160" s="20">
        <v>0</v>
      </c>
      <c r="P160" s="20">
        <v>-1.29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3">
        <v>819</v>
      </c>
      <c r="B161" s="23" t="s">
        <v>252</v>
      </c>
      <c r="C161" s="23">
        <v>7445.519</v>
      </c>
      <c r="D161" s="23">
        <v>9978.244</v>
      </c>
      <c r="E161" s="23">
        <v>0</v>
      </c>
      <c r="F161" s="23">
        <v>0</v>
      </c>
      <c r="G161" s="23">
        <v>0</v>
      </c>
      <c r="H161" s="23">
        <v>1</v>
      </c>
      <c r="I161" s="19">
        <v>8.992</v>
      </c>
      <c r="J161" s="19">
        <v>32.092</v>
      </c>
      <c r="K161" s="20">
        <v>3</v>
      </c>
      <c r="L161" s="20">
        <v>0</v>
      </c>
      <c r="M161" s="20">
        <v>0</v>
      </c>
      <c r="N161" s="20">
        <v>0</v>
      </c>
      <c r="O161" s="20">
        <v>0</v>
      </c>
      <c r="P161" s="20">
        <v>-0.575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3">
        <v>823</v>
      </c>
      <c r="B162" s="23" t="s">
        <v>253</v>
      </c>
      <c r="C162" s="23">
        <v>8631.353</v>
      </c>
      <c r="D162" s="23">
        <v>11637.104</v>
      </c>
      <c r="E162" s="23">
        <v>0</v>
      </c>
      <c r="F162" s="23">
        <v>0</v>
      </c>
      <c r="G162" s="23">
        <v>0</v>
      </c>
      <c r="H162" s="23">
        <v>1</v>
      </c>
      <c r="I162" s="19">
        <v>8.963</v>
      </c>
      <c r="J162" s="19">
        <v>32.477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-2.753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3">
        <v>832</v>
      </c>
      <c r="B163" s="23" t="s">
        <v>254</v>
      </c>
      <c r="C163" s="23">
        <v>471.359</v>
      </c>
      <c r="D163" s="23">
        <v>507.93</v>
      </c>
      <c r="E163" s="23">
        <v>0</v>
      </c>
      <c r="F163" s="23">
        <v>0</v>
      </c>
      <c r="G163" s="23">
        <v>0</v>
      </c>
      <c r="H163" s="23">
        <v>1</v>
      </c>
      <c r="I163" s="19">
        <v>2.559</v>
      </c>
      <c r="J163" s="19">
        <v>9.575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-0.819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3">
        <v>847</v>
      </c>
      <c r="B164" s="23" t="s">
        <v>255</v>
      </c>
      <c r="C164" s="23">
        <v>3305.591</v>
      </c>
      <c r="D164" s="23">
        <v>3656.613</v>
      </c>
      <c r="E164" s="23">
        <v>0</v>
      </c>
      <c r="F164" s="23">
        <v>0</v>
      </c>
      <c r="G164" s="23">
        <v>0</v>
      </c>
      <c r="H164" s="23">
        <v>1</v>
      </c>
      <c r="I164" s="19">
        <v>2.74</v>
      </c>
      <c r="J164" s="19">
        <v>12.077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-1.78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3">
        <v>851</v>
      </c>
      <c r="B165" s="23" t="s">
        <v>256</v>
      </c>
      <c r="C165" s="23">
        <v>18747.383</v>
      </c>
      <c r="D165" s="23">
        <v>21497.01</v>
      </c>
      <c r="E165" s="23">
        <v>0</v>
      </c>
      <c r="F165" s="23">
        <v>0</v>
      </c>
      <c r="G165" s="23">
        <v>0</v>
      </c>
      <c r="H165" s="23">
        <v>1</v>
      </c>
      <c r="I165" s="19">
        <v>4.099</v>
      </c>
      <c r="J165" s="19">
        <v>16.366</v>
      </c>
      <c r="K165" s="20">
        <v>4</v>
      </c>
      <c r="L165" s="20">
        <v>1</v>
      </c>
      <c r="M165" s="20">
        <v>0</v>
      </c>
      <c r="N165" s="20">
        <v>0</v>
      </c>
      <c r="O165" s="20">
        <v>0</v>
      </c>
      <c r="P165" s="20">
        <v>-19.598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3">
        <v>852</v>
      </c>
      <c r="B166" s="23" t="s">
        <v>257</v>
      </c>
      <c r="C166" s="23">
        <v>7045.578</v>
      </c>
      <c r="D166" s="23">
        <v>7952.492</v>
      </c>
      <c r="E166" s="23">
        <v>0</v>
      </c>
      <c r="F166" s="23">
        <v>0</v>
      </c>
      <c r="G166" s="23">
        <v>0</v>
      </c>
      <c r="H166" s="23">
        <v>1</v>
      </c>
      <c r="I166" s="19">
        <v>3.103</v>
      </c>
      <c r="J166" s="19">
        <v>14.153</v>
      </c>
      <c r="K166" s="20">
        <v>1</v>
      </c>
      <c r="L166" s="20">
        <v>0</v>
      </c>
      <c r="M166" s="20">
        <v>0</v>
      </c>
      <c r="N166" s="20">
        <v>0</v>
      </c>
      <c r="O166" s="20">
        <v>0</v>
      </c>
      <c r="P166" s="20">
        <v>16.211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3">
        <v>854</v>
      </c>
      <c r="B167" s="23" t="s">
        <v>258</v>
      </c>
      <c r="C167" s="23">
        <v>5031.853</v>
      </c>
      <c r="D167" s="23">
        <v>6223.73</v>
      </c>
      <c r="E167" s="23">
        <v>0</v>
      </c>
      <c r="F167" s="23">
        <v>0</v>
      </c>
      <c r="G167" s="23">
        <v>0</v>
      </c>
      <c r="H167" s="23">
        <v>1</v>
      </c>
      <c r="I167" s="19">
        <v>9.557</v>
      </c>
      <c r="J167" s="19">
        <v>26.877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77.143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3">
        <v>856</v>
      </c>
      <c r="B168" s="23" t="s">
        <v>259</v>
      </c>
      <c r="C168" s="23">
        <v>6617.148</v>
      </c>
      <c r="D168" s="23">
        <v>7884.306</v>
      </c>
      <c r="E168" s="23">
        <v>0</v>
      </c>
      <c r="F168" s="23">
        <v>0</v>
      </c>
      <c r="G168" s="23">
        <v>0</v>
      </c>
      <c r="H168" s="23">
        <v>1</v>
      </c>
      <c r="I168" s="19">
        <v>8.043</v>
      </c>
      <c r="J168" s="19">
        <v>22.822</v>
      </c>
      <c r="K168" s="20">
        <v>1</v>
      </c>
      <c r="L168" s="20">
        <v>0</v>
      </c>
      <c r="M168" s="20">
        <v>0</v>
      </c>
      <c r="N168" s="20">
        <v>0</v>
      </c>
      <c r="O168" s="20">
        <v>0</v>
      </c>
      <c r="P168" s="20">
        <v>22.132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3">
        <v>858</v>
      </c>
      <c r="B169" s="23" t="s">
        <v>260</v>
      </c>
      <c r="C169" s="23">
        <v>9087.01</v>
      </c>
      <c r="D169" s="23">
        <v>11580.442</v>
      </c>
      <c r="E169" s="23">
        <v>0</v>
      </c>
      <c r="F169" s="23">
        <v>0</v>
      </c>
      <c r="G169" s="23">
        <v>0</v>
      </c>
      <c r="H169" s="23">
        <v>1</v>
      </c>
      <c r="I169" s="19">
        <v>0.132</v>
      </c>
      <c r="J169" s="19">
        <v>21.635</v>
      </c>
      <c r="K169" s="20">
        <v>4</v>
      </c>
      <c r="L169" s="20">
        <v>1</v>
      </c>
      <c r="M169" s="20">
        <v>0</v>
      </c>
      <c r="N169" s="20">
        <v>0</v>
      </c>
      <c r="O169" s="20">
        <v>0</v>
      </c>
      <c r="P169" s="20">
        <v>-44.406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3">
        <v>859</v>
      </c>
      <c r="B170" s="23" t="s">
        <v>261</v>
      </c>
      <c r="C170" s="23">
        <v>1693.061</v>
      </c>
      <c r="D170" s="23">
        <v>1896.806</v>
      </c>
      <c r="E170" s="23">
        <v>0</v>
      </c>
      <c r="F170" s="23">
        <v>0</v>
      </c>
      <c r="G170" s="23">
        <v>0</v>
      </c>
      <c r="H170" s="23">
        <v>1</v>
      </c>
      <c r="I170" s="19">
        <v>5.179</v>
      </c>
      <c r="J170" s="19">
        <v>15.364</v>
      </c>
      <c r="K170" s="20">
        <v>3</v>
      </c>
      <c r="L170" s="20">
        <v>1</v>
      </c>
      <c r="M170" s="20">
        <v>0</v>
      </c>
      <c r="N170" s="20">
        <v>0</v>
      </c>
      <c r="O170" s="20">
        <v>0</v>
      </c>
      <c r="P170" s="20">
        <v>35.435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3">
        <v>861</v>
      </c>
      <c r="B171" s="23" t="s">
        <v>262</v>
      </c>
      <c r="C171" s="23">
        <v>2444.402</v>
      </c>
      <c r="D171" s="23">
        <v>2669.71</v>
      </c>
      <c r="E171" s="23">
        <v>0</v>
      </c>
      <c r="F171" s="23">
        <v>0</v>
      </c>
      <c r="G171" s="23">
        <v>0</v>
      </c>
      <c r="H171" s="23">
        <v>1</v>
      </c>
      <c r="I171" s="19">
        <v>1.769</v>
      </c>
      <c r="J171" s="19">
        <v>10.059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-9.774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3">
        <v>891</v>
      </c>
      <c r="B172" s="23" t="s">
        <v>263</v>
      </c>
      <c r="C172" s="23">
        <v>1714.519</v>
      </c>
      <c r="D172" s="23">
        <v>1991.614</v>
      </c>
      <c r="E172" s="23">
        <v>0</v>
      </c>
      <c r="F172" s="23">
        <v>0</v>
      </c>
      <c r="G172" s="23">
        <v>0</v>
      </c>
      <c r="H172" s="23">
        <v>1</v>
      </c>
      <c r="I172" s="19">
        <v>0.535</v>
      </c>
      <c r="J172" s="19">
        <v>14.373</v>
      </c>
      <c r="K172" s="20">
        <v>1</v>
      </c>
      <c r="L172" s="20">
        <v>0</v>
      </c>
      <c r="M172" s="20">
        <v>0</v>
      </c>
      <c r="N172" s="20">
        <v>0</v>
      </c>
      <c r="O172" s="20">
        <v>0</v>
      </c>
      <c r="P172" s="20">
        <v>24.589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3">
        <v>902</v>
      </c>
      <c r="B173" s="23" t="s">
        <v>264</v>
      </c>
      <c r="C173" s="23">
        <v>5884.471</v>
      </c>
      <c r="D173" s="23">
        <v>6500.006</v>
      </c>
      <c r="E173" s="23">
        <v>0</v>
      </c>
      <c r="F173" s="23">
        <v>0</v>
      </c>
      <c r="G173" s="23">
        <v>0</v>
      </c>
      <c r="H173" s="23">
        <v>1</v>
      </c>
      <c r="I173" s="19">
        <v>2.08</v>
      </c>
      <c r="J173" s="19">
        <v>11.352</v>
      </c>
      <c r="K173" s="20">
        <v>2</v>
      </c>
      <c r="L173" s="20">
        <v>0</v>
      </c>
      <c r="M173" s="20">
        <v>0</v>
      </c>
      <c r="N173" s="20">
        <v>0</v>
      </c>
      <c r="O173" s="20">
        <v>0</v>
      </c>
      <c r="P173" s="20">
        <v>74.225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3">
        <v>904</v>
      </c>
      <c r="B174" s="23" t="s">
        <v>265</v>
      </c>
      <c r="C174" s="23">
        <v>5239.539</v>
      </c>
      <c r="D174" s="23">
        <v>5931.019</v>
      </c>
      <c r="E174" s="23">
        <v>0</v>
      </c>
      <c r="F174" s="23">
        <v>0</v>
      </c>
      <c r="G174" s="23">
        <v>0</v>
      </c>
      <c r="H174" s="23">
        <v>1</v>
      </c>
      <c r="I174" s="19">
        <v>1.325</v>
      </c>
      <c r="J174" s="19">
        <v>12.829</v>
      </c>
      <c r="K174" s="20">
        <v>4</v>
      </c>
      <c r="L174" s="20">
        <v>1</v>
      </c>
      <c r="M174" s="20">
        <v>0</v>
      </c>
      <c r="N174" s="20">
        <v>0</v>
      </c>
      <c r="O174" s="20">
        <v>0</v>
      </c>
      <c r="P174" s="20">
        <v>-38.686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3">
        <v>905</v>
      </c>
      <c r="B175" s="23" t="s">
        <v>266</v>
      </c>
      <c r="C175" s="23">
        <v>6767.769</v>
      </c>
      <c r="D175" s="23">
        <v>7891.789</v>
      </c>
      <c r="E175" s="23">
        <v>0</v>
      </c>
      <c r="F175" s="23">
        <v>0</v>
      </c>
      <c r="G175" s="23">
        <v>0</v>
      </c>
      <c r="H175" s="23">
        <v>1</v>
      </c>
      <c r="I175" s="19">
        <v>4.907</v>
      </c>
      <c r="J175" s="19">
        <v>18.451</v>
      </c>
      <c r="K175" s="20">
        <v>2</v>
      </c>
      <c r="L175" s="20">
        <v>0</v>
      </c>
      <c r="M175" s="20">
        <v>0</v>
      </c>
      <c r="N175" s="20">
        <v>-1</v>
      </c>
      <c r="O175" s="20">
        <v>0</v>
      </c>
      <c r="P175" s="20">
        <v>27.027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3">
        <v>907</v>
      </c>
      <c r="B176" s="23" t="s">
        <v>267</v>
      </c>
      <c r="C176" s="23">
        <v>5933.469</v>
      </c>
      <c r="D176" s="23">
        <v>6816.347</v>
      </c>
      <c r="E176" s="23">
        <v>0</v>
      </c>
      <c r="F176" s="23">
        <v>0</v>
      </c>
      <c r="G176" s="23">
        <v>0</v>
      </c>
      <c r="H176" s="23">
        <v>1</v>
      </c>
      <c r="I176" s="19">
        <v>3.261</v>
      </c>
      <c r="J176" s="19">
        <v>15.791</v>
      </c>
      <c r="K176" s="20">
        <v>1</v>
      </c>
      <c r="L176" s="20">
        <v>0</v>
      </c>
      <c r="M176" s="20">
        <v>0</v>
      </c>
      <c r="N176" s="20">
        <v>0</v>
      </c>
      <c r="O176" s="20">
        <v>0</v>
      </c>
      <c r="P176" s="20">
        <v>16.885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3">
        <v>909</v>
      </c>
      <c r="B177" s="23" t="s">
        <v>268</v>
      </c>
      <c r="C177" s="23">
        <v>3320.317</v>
      </c>
      <c r="D177" s="23">
        <v>4260.32</v>
      </c>
      <c r="E177" s="23">
        <v>0</v>
      </c>
      <c r="F177" s="23">
        <v>0</v>
      </c>
      <c r="G177" s="23">
        <v>0</v>
      </c>
      <c r="H177" s="23">
        <v>1</v>
      </c>
      <c r="I177" s="19">
        <v>7.812</v>
      </c>
      <c r="J177" s="19">
        <v>28.152</v>
      </c>
      <c r="K177" s="20">
        <v>4</v>
      </c>
      <c r="L177" s="20">
        <v>1</v>
      </c>
      <c r="M177" s="20">
        <v>0</v>
      </c>
      <c r="N177" s="20">
        <v>0</v>
      </c>
      <c r="O177" s="20">
        <v>0</v>
      </c>
      <c r="P177" s="20">
        <v>-40.216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3">
        <v>923</v>
      </c>
      <c r="B178" s="23" t="s">
        <v>269</v>
      </c>
      <c r="C178" s="23">
        <v>253.017</v>
      </c>
      <c r="D178" s="23">
        <v>254.061</v>
      </c>
      <c r="E178" s="23">
        <v>0</v>
      </c>
      <c r="F178" s="23">
        <v>0</v>
      </c>
      <c r="G178" s="23">
        <v>0</v>
      </c>
      <c r="H178" s="23">
        <v>1</v>
      </c>
      <c r="I178" s="19">
        <v>0.227</v>
      </c>
      <c r="J178" s="19">
        <v>0.637</v>
      </c>
      <c r="K178" s="20">
        <v>2</v>
      </c>
      <c r="L178" s="20">
        <v>0</v>
      </c>
      <c r="M178" s="20">
        <v>0</v>
      </c>
      <c r="N178" s="20">
        <v>0</v>
      </c>
      <c r="O178" s="20">
        <v>0</v>
      </c>
      <c r="P178" s="20">
        <v>4.38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3">
        <v>928</v>
      </c>
      <c r="B179" s="23" t="s">
        <v>270</v>
      </c>
      <c r="C179" s="23">
        <v>2740.828</v>
      </c>
      <c r="D179" s="23">
        <v>3093.799</v>
      </c>
      <c r="E179" s="23">
        <v>0</v>
      </c>
      <c r="F179" s="23">
        <v>0</v>
      </c>
      <c r="G179" s="23">
        <v>0</v>
      </c>
      <c r="H179" s="23">
        <v>1</v>
      </c>
      <c r="I179" s="19">
        <v>4.754</v>
      </c>
      <c r="J179" s="19">
        <v>15.621</v>
      </c>
      <c r="K179" s="20">
        <v>2</v>
      </c>
      <c r="L179" s="20">
        <v>0</v>
      </c>
      <c r="M179" s="20">
        <v>0</v>
      </c>
      <c r="N179" s="20">
        <v>0</v>
      </c>
      <c r="O179" s="20">
        <v>0</v>
      </c>
      <c r="P179" s="20">
        <v>5.176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3">
        <v>929</v>
      </c>
      <c r="B180" s="23" t="s">
        <v>271</v>
      </c>
      <c r="C180" s="23">
        <v>3698.569</v>
      </c>
      <c r="D180" s="23">
        <v>4662.184</v>
      </c>
      <c r="E180" s="23">
        <v>0</v>
      </c>
      <c r="F180" s="23">
        <v>0</v>
      </c>
      <c r="G180" s="23">
        <v>0</v>
      </c>
      <c r="H180" s="23">
        <v>1</v>
      </c>
      <c r="I180" s="19">
        <v>8.643</v>
      </c>
      <c r="J180" s="19">
        <v>27.526</v>
      </c>
      <c r="K180" s="20">
        <v>3</v>
      </c>
      <c r="L180" s="20">
        <v>0</v>
      </c>
      <c r="M180" s="20">
        <v>0</v>
      </c>
      <c r="N180" s="20">
        <v>0</v>
      </c>
      <c r="O180" s="20">
        <v>0</v>
      </c>
      <c r="P180" s="20">
        <v>6.524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23">
        <v>936</v>
      </c>
      <c r="B181" s="23" t="s">
        <v>272</v>
      </c>
      <c r="C181" s="23">
        <v>8268.726</v>
      </c>
      <c r="D181" s="23">
        <v>10344.588</v>
      </c>
      <c r="E181" s="23">
        <v>0</v>
      </c>
      <c r="F181" s="23">
        <v>0</v>
      </c>
      <c r="G181" s="23">
        <v>0</v>
      </c>
      <c r="H181" s="23">
        <v>1</v>
      </c>
      <c r="I181" s="19">
        <v>3.757</v>
      </c>
      <c r="J181" s="19">
        <v>23.07</v>
      </c>
      <c r="K181" s="20">
        <v>3</v>
      </c>
      <c r="L181" s="20">
        <v>0</v>
      </c>
      <c r="M181" s="20">
        <v>0</v>
      </c>
      <c r="N181" s="20">
        <v>0</v>
      </c>
      <c r="O181" s="20">
        <v>0</v>
      </c>
      <c r="P181" s="20">
        <v>2.941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23">
        <v>944</v>
      </c>
      <c r="B182" s="23" t="s">
        <v>273</v>
      </c>
      <c r="C182" s="23">
        <v>4399.938</v>
      </c>
      <c r="D182" s="23">
        <v>5570.532</v>
      </c>
      <c r="E182" s="23">
        <v>0</v>
      </c>
      <c r="F182" s="23">
        <v>0</v>
      </c>
      <c r="G182" s="23">
        <v>0</v>
      </c>
      <c r="H182" s="23">
        <v>1</v>
      </c>
      <c r="I182" s="19">
        <v>9.139</v>
      </c>
      <c r="J182" s="19">
        <v>28.232</v>
      </c>
      <c r="K182" s="20">
        <v>3</v>
      </c>
      <c r="L182" s="20">
        <v>2</v>
      </c>
      <c r="M182" s="20">
        <v>0</v>
      </c>
      <c r="N182" s="20">
        <v>0</v>
      </c>
      <c r="O182" s="20">
        <v>0</v>
      </c>
      <c r="P182" s="20">
        <v>0.034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3">
        <v>961</v>
      </c>
      <c r="B183" s="23" t="s">
        <v>274</v>
      </c>
      <c r="C183" s="23">
        <v>4188.135</v>
      </c>
      <c r="D183" s="23">
        <v>5297.498</v>
      </c>
      <c r="E183" s="23">
        <v>0</v>
      </c>
      <c r="F183" s="23">
        <v>0</v>
      </c>
      <c r="G183" s="23">
        <v>0</v>
      </c>
      <c r="H183" s="23">
        <v>1</v>
      </c>
      <c r="I183" s="19">
        <v>9.164</v>
      </c>
      <c r="J183" s="19">
        <v>28.186</v>
      </c>
      <c r="K183" s="20">
        <v>1</v>
      </c>
      <c r="L183" s="20">
        <v>0</v>
      </c>
      <c r="M183" s="20">
        <v>0</v>
      </c>
      <c r="N183" s="20">
        <v>0</v>
      </c>
      <c r="O183" s="20">
        <v>0</v>
      </c>
      <c r="P183" s="20">
        <v>23.81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3">
        <v>966</v>
      </c>
      <c r="B184" s="23" t="s">
        <v>275</v>
      </c>
      <c r="C184" s="23">
        <v>8273.341</v>
      </c>
      <c r="D184" s="23">
        <v>9293.565</v>
      </c>
      <c r="E184" s="23">
        <v>0</v>
      </c>
      <c r="F184" s="23">
        <v>0</v>
      </c>
      <c r="G184" s="23">
        <v>0</v>
      </c>
      <c r="H184" s="23">
        <v>1</v>
      </c>
      <c r="I184" s="19">
        <v>3.088</v>
      </c>
      <c r="J184" s="19">
        <v>13.727</v>
      </c>
      <c r="K184" s="20">
        <v>3</v>
      </c>
      <c r="L184" s="20">
        <v>0</v>
      </c>
      <c r="M184" s="20">
        <v>0</v>
      </c>
      <c r="N184" s="20">
        <v>0</v>
      </c>
      <c r="O184" s="20">
        <v>0</v>
      </c>
      <c r="P184" s="20">
        <v>3.045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3">
        <v>979</v>
      </c>
      <c r="B185" s="23" t="s">
        <v>276</v>
      </c>
      <c r="C185" s="23">
        <v>5943.788</v>
      </c>
      <c r="D185" s="23">
        <v>7154.971</v>
      </c>
      <c r="E185" s="23">
        <v>0</v>
      </c>
      <c r="F185" s="23">
        <v>0</v>
      </c>
      <c r="G185" s="23">
        <v>0</v>
      </c>
      <c r="H185" s="23">
        <v>1</v>
      </c>
      <c r="I185" s="19">
        <v>7.62</v>
      </c>
      <c r="J185" s="19">
        <v>23.258</v>
      </c>
      <c r="K185" s="20">
        <v>3</v>
      </c>
      <c r="L185" s="20">
        <v>0</v>
      </c>
      <c r="M185" s="20">
        <v>0</v>
      </c>
      <c r="N185" s="20">
        <v>0</v>
      </c>
      <c r="O185" s="20">
        <v>0</v>
      </c>
      <c r="P185" s="20">
        <v>1.125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23">
        <v>982</v>
      </c>
      <c r="B186" s="23" t="s">
        <v>277</v>
      </c>
      <c r="C186" s="23">
        <v>8309.982</v>
      </c>
      <c r="D186" s="23">
        <v>9479.218</v>
      </c>
      <c r="E186" s="23">
        <v>0</v>
      </c>
      <c r="F186" s="23">
        <v>0</v>
      </c>
      <c r="G186" s="23">
        <v>0</v>
      </c>
      <c r="H186" s="23">
        <v>1</v>
      </c>
      <c r="I186" s="19">
        <v>4.529</v>
      </c>
      <c r="J186" s="19">
        <v>16.305</v>
      </c>
      <c r="K186" s="20">
        <v>2</v>
      </c>
      <c r="L186" s="20">
        <v>0</v>
      </c>
      <c r="M186" s="20">
        <v>0</v>
      </c>
      <c r="N186" s="20">
        <v>0</v>
      </c>
      <c r="O186" s="20">
        <v>0</v>
      </c>
      <c r="P186" s="20">
        <v>23.26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23">
        <v>985</v>
      </c>
      <c r="B187" s="23" t="s">
        <v>278</v>
      </c>
      <c r="C187" s="23">
        <v>5538.413</v>
      </c>
      <c r="D187" s="23">
        <v>6116.9</v>
      </c>
      <c r="E187" s="23">
        <v>0</v>
      </c>
      <c r="F187" s="23">
        <v>0</v>
      </c>
      <c r="G187" s="23">
        <v>0</v>
      </c>
      <c r="H187" s="23">
        <v>1</v>
      </c>
      <c r="I187" s="19">
        <v>2.058</v>
      </c>
      <c r="J187" s="19">
        <v>11.321</v>
      </c>
      <c r="K187" s="20">
        <v>4</v>
      </c>
      <c r="L187" s="20">
        <v>0</v>
      </c>
      <c r="M187" s="20">
        <v>0</v>
      </c>
      <c r="N187" s="20">
        <v>0</v>
      </c>
      <c r="O187" s="20">
        <v>0</v>
      </c>
      <c r="P187" s="20">
        <v>-7.484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23">
        <v>986</v>
      </c>
      <c r="B188" s="23" t="s">
        <v>279</v>
      </c>
      <c r="C188" s="23">
        <v>2189.756</v>
      </c>
      <c r="D188" s="23">
        <v>2475.74</v>
      </c>
      <c r="E188" s="23">
        <v>0</v>
      </c>
      <c r="F188" s="23">
        <v>0</v>
      </c>
      <c r="G188" s="23">
        <v>0</v>
      </c>
      <c r="H188" s="23">
        <v>1</v>
      </c>
      <c r="I188" s="19">
        <v>5.084</v>
      </c>
      <c r="J188" s="19">
        <v>16.048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1.48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23">
        <v>987</v>
      </c>
      <c r="B189" s="23" t="s">
        <v>280</v>
      </c>
      <c r="C189" s="23">
        <v>4181.51</v>
      </c>
      <c r="D189" s="23">
        <v>5235.209</v>
      </c>
      <c r="E189" s="23">
        <v>0</v>
      </c>
      <c r="F189" s="23">
        <v>0</v>
      </c>
      <c r="G189" s="23">
        <v>0</v>
      </c>
      <c r="H189" s="23">
        <v>1</v>
      </c>
      <c r="I189" s="19">
        <v>8.313</v>
      </c>
      <c r="J189" s="19">
        <v>26.767</v>
      </c>
      <c r="K189" s="20">
        <v>2</v>
      </c>
      <c r="L189" s="20">
        <v>0</v>
      </c>
      <c r="M189" s="20">
        <v>0</v>
      </c>
      <c r="N189" s="20">
        <v>0</v>
      </c>
      <c r="O189" s="20">
        <v>0</v>
      </c>
      <c r="P189" s="20">
        <v>4.685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3">
        <v>988</v>
      </c>
      <c r="B190" s="23" t="s">
        <v>281</v>
      </c>
      <c r="C190" s="23">
        <v>3823.015</v>
      </c>
      <c r="D190" s="23">
        <v>4323.465</v>
      </c>
      <c r="E190" s="23">
        <v>0</v>
      </c>
      <c r="F190" s="23">
        <v>0</v>
      </c>
      <c r="G190" s="23">
        <v>0</v>
      </c>
      <c r="H190" s="23">
        <v>1</v>
      </c>
      <c r="I190" s="19">
        <v>2.397</v>
      </c>
      <c r="J190" s="19">
        <v>13.695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-23.081</v>
      </c>
      <c r="Q190" s="20">
        <v>0</v>
      </c>
      <c r="R190" s="20">
        <v>1</v>
      </c>
      <c r="S190" s="21"/>
      <c r="T190" s="21"/>
      <c r="U190" s="21"/>
      <c r="V190" s="21"/>
      <c r="W190" s="21"/>
    </row>
    <row r="191" ht="16.5" spans="1:23">
      <c r="A191" s="23">
        <v>994</v>
      </c>
      <c r="B191" s="23" t="s">
        <v>282</v>
      </c>
      <c r="C191" s="23">
        <v>9418.253</v>
      </c>
      <c r="D191" s="23">
        <v>11573.254</v>
      </c>
      <c r="E191" s="23">
        <v>0</v>
      </c>
      <c r="F191" s="23">
        <v>0</v>
      </c>
      <c r="G191" s="23">
        <v>0</v>
      </c>
      <c r="H191" s="23">
        <v>1</v>
      </c>
      <c r="I191" s="19">
        <v>3.044</v>
      </c>
      <c r="J191" s="19">
        <v>21.098</v>
      </c>
      <c r="K191" s="20">
        <v>3</v>
      </c>
      <c r="L191" s="20">
        <v>0</v>
      </c>
      <c r="M191" s="20">
        <v>0</v>
      </c>
      <c r="N191" s="20">
        <v>0</v>
      </c>
      <c r="O191" s="20">
        <v>0</v>
      </c>
      <c r="P191" s="20">
        <v>2.725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23">
        <v>399001</v>
      </c>
      <c r="B192" s="23" t="s">
        <v>283</v>
      </c>
      <c r="C192" s="23">
        <v>12369.99</v>
      </c>
      <c r="D192" s="23">
        <v>14041.527</v>
      </c>
      <c r="E192" s="23">
        <v>0</v>
      </c>
      <c r="F192" s="23">
        <v>0</v>
      </c>
      <c r="G192" s="23">
        <v>0</v>
      </c>
      <c r="H192" s="23">
        <v>1</v>
      </c>
      <c r="I192" s="19">
        <v>0.811</v>
      </c>
      <c r="J192" s="19">
        <v>12.618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9.57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3">
        <v>399002</v>
      </c>
      <c r="B193" s="23" t="s">
        <v>284</v>
      </c>
      <c r="C193" s="23">
        <v>16588.59</v>
      </c>
      <c r="D193" s="23">
        <v>18828.844</v>
      </c>
      <c r="E193" s="23">
        <v>0</v>
      </c>
      <c r="F193" s="23">
        <v>0</v>
      </c>
      <c r="G193" s="23">
        <v>0</v>
      </c>
      <c r="H193" s="23">
        <v>1</v>
      </c>
      <c r="I193" s="19">
        <v>0.968</v>
      </c>
      <c r="J193" s="19">
        <v>12.751</v>
      </c>
      <c r="K193" s="20">
        <v>1</v>
      </c>
      <c r="L193" s="20">
        <v>0</v>
      </c>
      <c r="M193" s="20">
        <v>0</v>
      </c>
      <c r="N193" s="20">
        <v>0</v>
      </c>
      <c r="O193" s="20">
        <v>0</v>
      </c>
      <c r="P193" s="20">
        <v>22.105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3">
        <v>399009</v>
      </c>
      <c r="B194" s="23" t="s">
        <v>285</v>
      </c>
      <c r="C194" s="23">
        <v>4686.255</v>
      </c>
      <c r="D194" s="23">
        <v>5555.093</v>
      </c>
      <c r="E194" s="23">
        <v>0</v>
      </c>
      <c r="F194" s="23">
        <v>0</v>
      </c>
      <c r="G194" s="23">
        <v>0</v>
      </c>
      <c r="H194" s="23">
        <v>1</v>
      </c>
      <c r="I194" s="19">
        <v>4.791</v>
      </c>
      <c r="J194" s="19">
        <v>19.682</v>
      </c>
      <c r="K194" s="20">
        <v>3</v>
      </c>
      <c r="L194" s="20">
        <v>0</v>
      </c>
      <c r="M194" s="20">
        <v>0</v>
      </c>
      <c r="N194" s="20">
        <v>0</v>
      </c>
      <c r="O194" s="20">
        <v>0</v>
      </c>
      <c r="P194" s="20">
        <v>-26.806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3">
        <v>399010</v>
      </c>
      <c r="B195" s="23" t="s">
        <v>286</v>
      </c>
      <c r="C195" s="23">
        <v>8131.186</v>
      </c>
      <c r="D195" s="23">
        <v>9239.57</v>
      </c>
      <c r="E195" s="23">
        <v>0</v>
      </c>
      <c r="F195" s="23">
        <v>0</v>
      </c>
      <c r="G195" s="23">
        <v>0</v>
      </c>
      <c r="H195" s="23">
        <v>1</v>
      </c>
      <c r="I195" s="19">
        <v>3.779</v>
      </c>
      <c r="J195" s="19">
        <v>15.322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1.822</v>
      </c>
      <c r="Q195" s="20">
        <v>0</v>
      </c>
      <c r="R195" s="20">
        <v>1</v>
      </c>
      <c r="S195" s="21"/>
      <c r="T195" s="21"/>
      <c r="U195" s="21"/>
      <c r="V195" s="21"/>
      <c r="W195" s="21"/>
    </row>
    <row r="196" ht="16.5" spans="1:23">
      <c r="A196" s="23">
        <v>399011</v>
      </c>
      <c r="B196" s="23" t="s">
        <v>287</v>
      </c>
      <c r="C196" s="23">
        <v>6014.307</v>
      </c>
      <c r="D196" s="23">
        <v>6812.492</v>
      </c>
      <c r="E196" s="23">
        <v>0</v>
      </c>
      <c r="F196" s="23">
        <v>0</v>
      </c>
      <c r="G196" s="23">
        <v>0</v>
      </c>
      <c r="H196" s="23">
        <v>1</v>
      </c>
      <c r="I196" s="19">
        <v>1.214</v>
      </c>
      <c r="J196" s="19">
        <v>12.789</v>
      </c>
      <c r="K196" s="20">
        <v>3</v>
      </c>
      <c r="L196" s="20">
        <v>0</v>
      </c>
      <c r="M196" s="20">
        <v>0</v>
      </c>
      <c r="N196" s="20">
        <v>0</v>
      </c>
      <c r="O196" s="20">
        <v>0</v>
      </c>
      <c r="P196" s="20">
        <v>1.213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3">
        <v>399013</v>
      </c>
      <c r="B197" s="23" t="s">
        <v>288</v>
      </c>
      <c r="C197" s="23">
        <v>5143.29</v>
      </c>
      <c r="D197" s="23">
        <v>5726.639</v>
      </c>
      <c r="E197" s="23">
        <v>0</v>
      </c>
      <c r="F197" s="23">
        <v>0</v>
      </c>
      <c r="G197" s="23">
        <v>0</v>
      </c>
      <c r="H197" s="23">
        <v>1</v>
      </c>
      <c r="I197" s="19">
        <v>1.282</v>
      </c>
      <c r="J197" s="19">
        <v>11.338</v>
      </c>
      <c r="K197" s="20">
        <v>3</v>
      </c>
      <c r="L197" s="20">
        <v>0</v>
      </c>
      <c r="M197" s="20">
        <v>0</v>
      </c>
      <c r="N197" s="20">
        <v>0</v>
      </c>
      <c r="O197" s="20">
        <v>0</v>
      </c>
      <c r="P197" s="20">
        <v>2.846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3">
        <v>399015</v>
      </c>
      <c r="B198" s="23" t="s">
        <v>289</v>
      </c>
      <c r="C198" s="23">
        <v>2746.466</v>
      </c>
      <c r="D198" s="23">
        <v>3117.011</v>
      </c>
      <c r="E198" s="23">
        <v>0</v>
      </c>
      <c r="F198" s="23">
        <v>0</v>
      </c>
      <c r="G198" s="23">
        <v>0</v>
      </c>
      <c r="H198" s="23">
        <v>1</v>
      </c>
      <c r="I198" s="19">
        <v>2.275</v>
      </c>
      <c r="J198" s="19">
        <v>13.892</v>
      </c>
      <c r="K198" s="20">
        <v>1</v>
      </c>
      <c r="L198" s="20">
        <v>0</v>
      </c>
      <c r="M198" s="20">
        <v>0</v>
      </c>
      <c r="N198" s="20">
        <v>0</v>
      </c>
      <c r="O198" s="20">
        <v>0</v>
      </c>
      <c r="P198" s="20">
        <v>8.596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3">
        <v>399016</v>
      </c>
      <c r="B199" s="23" t="s">
        <v>290</v>
      </c>
      <c r="C199" s="23">
        <v>5162.421</v>
      </c>
      <c r="D199" s="23">
        <v>6133.501</v>
      </c>
      <c r="E199" s="23">
        <v>0</v>
      </c>
      <c r="F199" s="23">
        <v>0</v>
      </c>
      <c r="G199" s="23">
        <v>0</v>
      </c>
      <c r="H199" s="23">
        <v>1</v>
      </c>
      <c r="I199" s="19">
        <v>0.945</v>
      </c>
      <c r="J199" s="19">
        <v>16.628</v>
      </c>
      <c r="K199" s="20">
        <v>2</v>
      </c>
      <c r="L199" s="20">
        <v>0</v>
      </c>
      <c r="M199" s="20">
        <v>0</v>
      </c>
      <c r="N199" s="20">
        <v>0</v>
      </c>
      <c r="O199" s="20">
        <v>0</v>
      </c>
      <c r="P199" s="20">
        <v>2.433</v>
      </c>
      <c r="Q199" s="20">
        <v>-1</v>
      </c>
      <c r="R199" s="20">
        <v>0</v>
      </c>
      <c r="S199" s="21"/>
      <c r="T199" s="21"/>
      <c r="U199" s="21"/>
      <c r="V199" s="21"/>
      <c r="W199" s="21"/>
    </row>
    <row r="200" ht="16.5" spans="1:23">
      <c r="A200" s="23">
        <v>399018</v>
      </c>
      <c r="B200" s="23" t="s">
        <v>291</v>
      </c>
      <c r="C200" s="23">
        <v>5334.846</v>
      </c>
      <c r="D200" s="23">
        <v>6324.315</v>
      </c>
      <c r="E200" s="23">
        <v>0</v>
      </c>
      <c r="F200" s="23">
        <v>0</v>
      </c>
      <c r="G200" s="23">
        <v>0</v>
      </c>
      <c r="H200" s="23">
        <v>1</v>
      </c>
      <c r="I200" s="19">
        <v>2.929</v>
      </c>
      <c r="J200" s="19">
        <v>18.116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1.593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3">
        <v>399019</v>
      </c>
      <c r="B201" s="23" t="s">
        <v>292</v>
      </c>
      <c r="C201" s="23">
        <v>4166.167</v>
      </c>
      <c r="D201" s="23">
        <v>4837.463</v>
      </c>
      <c r="E201" s="23">
        <v>0</v>
      </c>
      <c r="F201" s="23">
        <v>0</v>
      </c>
      <c r="G201" s="23">
        <v>0</v>
      </c>
      <c r="H201" s="23">
        <v>1</v>
      </c>
      <c r="I201" s="19">
        <v>0.114</v>
      </c>
      <c r="J201" s="19">
        <v>13.975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-2.358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23">
        <v>399020</v>
      </c>
      <c r="B202" s="23" t="s">
        <v>293</v>
      </c>
      <c r="C202" s="23">
        <v>1634.594</v>
      </c>
      <c r="D202" s="23">
        <v>1891.221</v>
      </c>
      <c r="E202" s="23">
        <v>0</v>
      </c>
      <c r="F202" s="23">
        <v>0</v>
      </c>
      <c r="G202" s="23">
        <v>0</v>
      </c>
      <c r="H202" s="23">
        <v>1</v>
      </c>
      <c r="I202" s="19">
        <v>3.137</v>
      </c>
      <c r="J202" s="19">
        <v>16.281</v>
      </c>
      <c r="K202" s="20">
        <v>3</v>
      </c>
      <c r="L202" s="20">
        <v>0</v>
      </c>
      <c r="M202" s="20">
        <v>0</v>
      </c>
      <c r="N202" s="20">
        <v>0</v>
      </c>
      <c r="O202" s="20">
        <v>0</v>
      </c>
      <c r="P202" s="20">
        <v>4.2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23">
        <v>399100</v>
      </c>
      <c r="B203" s="23" t="s">
        <v>294</v>
      </c>
      <c r="C203" s="23">
        <v>11084.112</v>
      </c>
      <c r="D203" s="23">
        <v>12366.59</v>
      </c>
      <c r="E203" s="23">
        <v>0</v>
      </c>
      <c r="F203" s="23">
        <v>0</v>
      </c>
      <c r="G203" s="23">
        <v>0</v>
      </c>
      <c r="H203" s="23">
        <v>1</v>
      </c>
      <c r="I203" s="19">
        <v>2.155</v>
      </c>
      <c r="J203" s="19">
        <v>12.302</v>
      </c>
      <c r="K203" s="20">
        <v>3</v>
      </c>
      <c r="L203" s="20">
        <v>0</v>
      </c>
      <c r="M203" s="20">
        <v>0</v>
      </c>
      <c r="N203" s="20">
        <v>0</v>
      </c>
      <c r="O203" s="20">
        <v>0</v>
      </c>
      <c r="P203" s="20">
        <v>0.491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23">
        <v>399101</v>
      </c>
      <c r="B204" s="23" t="s">
        <v>295</v>
      </c>
      <c r="C204" s="23">
        <v>13411.436</v>
      </c>
      <c r="D204" s="23">
        <v>15063.329</v>
      </c>
      <c r="E204" s="23">
        <v>0</v>
      </c>
      <c r="F204" s="23">
        <v>0</v>
      </c>
      <c r="G204" s="23">
        <v>0</v>
      </c>
      <c r="H204" s="23">
        <v>1</v>
      </c>
      <c r="I204" s="19">
        <v>1.88</v>
      </c>
      <c r="J204" s="19">
        <v>12.64</v>
      </c>
      <c r="K204" s="20">
        <v>3</v>
      </c>
      <c r="L204" s="20">
        <v>0</v>
      </c>
      <c r="M204" s="20">
        <v>0</v>
      </c>
      <c r="N204" s="20">
        <v>0</v>
      </c>
      <c r="O204" s="20">
        <v>0</v>
      </c>
      <c r="P204" s="20">
        <v>12.003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3">
        <v>399102</v>
      </c>
      <c r="B205" s="23" t="s">
        <v>296</v>
      </c>
      <c r="C205" s="23">
        <v>3593.243</v>
      </c>
      <c r="D205" s="23">
        <v>4103.736</v>
      </c>
      <c r="E205" s="23">
        <v>0</v>
      </c>
      <c r="F205" s="23">
        <v>0</v>
      </c>
      <c r="G205" s="23">
        <v>0</v>
      </c>
      <c r="H205" s="23">
        <v>1</v>
      </c>
      <c r="I205" s="19">
        <v>0.881</v>
      </c>
      <c r="J205" s="19">
        <v>13.211</v>
      </c>
      <c r="K205" s="20">
        <v>3</v>
      </c>
      <c r="L205" s="20">
        <v>0</v>
      </c>
      <c r="M205" s="20">
        <v>0</v>
      </c>
      <c r="N205" s="20">
        <v>0</v>
      </c>
      <c r="O205" s="20">
        <v>0</v>
      </c>
      <c r="P205" s="20">
        <v>4.586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3">
        <v>399106</v>
      </c>
      <c r="B206" s="23" t="s">
        <v>297</v>
      </c>
      <c r="C206" s="23">
        <v>2354.392</v>
      </c>
      <c r="D206" s="23">
        <v>2624.363</v>
      </c>
      <c r="E206" s="23">
        <v>0</v>
      </c>
      <c r="F206" s="23">
        <v>0</v>
      </c>
      <c r="G206" s="23">
        <v>0</v>
      </c>
      <c r="H206" s="23">
        <v>1</v>
      </c>
      <c r="I206" s="19">
        <v>2.275</v>
      </c>
      <c r="J206" s="19">
        <v>12.328</v>
      </c>
      <c r="K206" s="20">
        <v>2</v>
      </c>
      <c r="L206" s="20">
        <v>0</v>
      </c>
      <c r="M206" s="20">
        <v>0</v>
      </c>
      <c r="N206" s="20">
        <v>0</v>
      </c>
      <c r="O206" s="20">
        <v>0</v>
      </c>
      <c r="P206" s="20">
        <v>7.043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3">
        <v>399107</v>
      </c>
      <c r="B207" s="23" t="s">
        <v>298</v>
      </c>
      <c r="C207" s="23">
        <v>2463.131</v>
      </c>
      <c r="D207" s="23">
        <v>2745.854</v>
      </c>
      <c r="E207" s="23">
        <v>0</v>
      </c>
      <c r="F207" s="23">
        <v>0</v>
      </c>
      <c r="G207" s="23">
        <v>0</v>
      </c>
      <c r="H207" s="23">
        <v>1</v>
      </c>
      <c r="I207" s="19">
        <v>2.283</v>
      </c>
      <c r="J207" s="19">
        <v>12.344</v>
      </c>
      <c r="K207" s="20">
        <v>3</v>
      </c>
      <c r="L207" s="20">
        <v>0</v>
      </c>
      <c r="M207" s="20">
        <v>0</v>
      </c>
      <c r="N207" s="20">
        <v>0</v>
      </c>
      <c r="O207" s="20">
        <v>0</v>
      </c>
      <c r="P207" s="20">
        <v>5.2</v>
      </c>
      <c r="Q207" s="20">
        <v>0</v>
      </c>
      <c r="R207" s="20">
        <v>1</v>
      </c>
      <c r="S207" s="21"/>
      <c r="T207" s="21"/>
      <c r="U207" s="21"/>
      <c r="V207" s="21"/>
      <c r="W207" s="21"/>
    </row>
    <row r="208" ht="16.5" spans="1:23">
      <c r="A208" s="23">
        <v>399232</v>
      </c>
      <c r="B208" s="23" t="s">
        <v>299</v>
      </c>
      <c r="C208" s="23">
        <v>3382.575</v>
      </c>
      <c r="D208" s="23">
        <v>4451.886</v>
      </c>
      <c r="E208" s="23">
        <v>0</v>
      </c>
      <c r="F208" s="23">
        <v>0</v>
      </c>
      <c r="G208" s="23">
        <v>0</v>
      </c>
      <c r="H208" s="23">
        <v>1</v>
      </c>
      <c r="I208" s="19">
        <v>14.334</v>
      </c>
      <c r="J208" s="19">
        <v>34.91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-5.97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23">
        <v>399233</v>
      </c>
      <c r="B209" s="23" t="s">
        <v>300</v>
      </c>
      <c r="C209" s="23">
        <v>3156.448</v>
      </c>
      <c r="D209" s="23">
        <v>3590.841</v>
      </c>
      <c r="E209" s="23">
        <v>0</v>
      </c>
      <c r="F209" s="23">
        <v>0</v>
      </c>
      <c r="G209" s="23">
        <v>0</v>
      </c>
      <c r="H209" s="23">
        <v>1</v>
      </c>
      <c r="I209" s="19">
        <v>2.661</v>
      </c>
      <c r="J209" s="19">
        <v>14.437</v>
      </c>
      <c r="K209" s="20">
        <v>3</v>
      </c>
      <c r="L209" s="20">
        <v>0</v>
      </c>
      <c r="M209" s="20">
        <v>0</v>
      </c>
      <c r="N209" s="20">
        <v>0</v>
      </c>
      <c r="O209" s="20">
        <v>0</v>
      </c>
      <c r="P209" s="20">
        <v>4.754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3">
        <v>399234</v>
      </c>
      <c r="B210" s="23" t="s">
        <v>301</v>
      </c>
      <c r="C210" s="23">
        <v>892.21</v>
      </c>
      <c r="D210" s="23">
        <v>1001.042</v>
      </c>
      <c r="E210" s="23">
        <v>0</v>
      </c>
      <c r="F210" s="23">
        <v>0</v>
      </c>
      <c r="G210" s="23">
        <v>0</v>
      </c>
      <c r="H210" s="23">
        <v>1</v>
      </c>
      <c r="I210" s="19">
        <v>1.781</v>
      </c>
      <c r="J210" s="19">
        <v>12.46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0.202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23">
        <v>399242</v>
      </c>
      <c r="B211" s="23" t="s">
        <v>302</v>
      </c>
      <c r="C211" s="23">
        <v>1293.494</v>
      </c>
      <c r="D211" s="23">
        <v>1591.452</v>
      </c>
      <c r="E211" s="23">
        <v>0</v>
      </c>
      <c r="F211" s="23">
        <v>0</v>
      </c>
      <c r="G211" s="23">
        <v>0</v>
      </c>
      <c r="H211" s="23">
        <v>1</v>
      </c>
      <c r="I211" s="19">
        <v>7.563</v>
      </c>
      <c r="J211" s="19">
        <v>24.869</v>
      </c>
      <c r="K211" s="20">
        <v>3</v>
      </c>
      <c r="L211" s="20">
        <v>0</v>
      </c>
      <c r="M211" s="20">
        <v>0</v>
      </c>
      <c r="N211" s="20">
        <v>0</v>
      </c>
      <c r="O211" s="20">
        <v>0</v>
      </c>
      <c r="P211" s="20">
        <v>5.696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3">
        <v>399263</v>
      </c>
      <c r="B212" s="23" t="s">
        <v>303</v>
      </c>
      <c r="C212" s="23">
        <v>2789.929</v>
      </c>
      <c r="D212" s="23">
        <v>3499.394</v>
      </c>
      <c r="E212" s="23">
        <v>0</v>
      </c>
      <c r="F212" s="23">
        <v>0</v>
      </c>
      <c r="G212" s="23">
        <v>0</v>
      </c>
      <c r="H212" s="23">
        <v>1</v>
      </c>
      <c r="I212" s="19">
        <v>3.404</v>
      </c>
      <c r="J212" s="19">
        <v>22.988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-8.659</v>
      </c>
      <c r="Q212" s="20">
        <v>0</v>
      </c>
      <c r="R212" s="20">
        <v>1</v>
      </c>
      <c r="S212" s="21"/>
      <c r="T212" s="21"/>
      <c r="U212" s="21"/>
      <c r="V212" s="21"/>
      <c r="W212" s="21"/>
    </row>
    <row r="213" ht="16.5" spans="1:23">
      <c r="A213" s="23">
        <v>399267</v>
      </c>
      <c r="B213" s="23" t="s">
        <v>304</v>
      </c>
      <c r="C213" s="23">
        <v>1974.253</v>
      </c>
      <c r="D213" s="23">
        <v>2382.263</v>
      </c>
      <c r="E213" s="23">
        <v>0</v>
      </c>
      <c r="F213" s="23">
        <v>0</v>
      </c>
      <c r="G213" s="23">
        <v>0</v>
      </c>
      <c r="H213" s="23">
        <v>1</v>
      </c>
      <c r="I213" s="19">
        <v>6.689</v>
      </c>
      <c r="J213" s="19">
        <v>22.67</v>
      </c>
      <c r="K213" s="20">
        <v>2</v>
      </c>
      <c r="L213" s="20">
        <v>0</v>
      </c>
      <c r="M213" s="20">
        <v>0</v>
      </c>
      <c r="N213" s="20">
        <v>0</v>
      </c>
      <c r="O213" s="20">
        <v>0</v>
      </c>
      <c r="P213" s="20">
        <v>12.862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23">
        <v>399268</v>
      </c>
      <c r="B214" s="23" t="s">
        <v>305</v>
      </c>
      <c r="C214" s="23">
        <v>1846.21</v>
      </c>
      <c r="D214" s="23">
        <v>2207.229</v>
      </c>
      <c r="E214" s="23">
        <v>0</v>
      </c>
      <c r="F214" s="23">
        <v>0</v>
      </c>
      <c r="G214" s="23">
        <v>0</v>
      </c>
      <c r="H214" s="23">
        <v>1</v>
      </c>
      <c r="I214" s="19">
        <v>6.459</v>
      </c>
      <c r="J214" s="19">
        <v>21.758</v>
      </c>
      <c r="K214" s="20">
        <v>1</v>
      </c>
      <c r="L214" s="20">
        <v>0</v>
      </c>
      <c r="M214" s="20">
        <v>0</v>
      </c>
      <c r="N214" s="20">
        <v>-1</v>
      </c>
      <c r="O214" s="20">
        <v>0</v>
      </c>
      <c r="P214" s="20">
        <v>25.691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3">
        <v>399276</v>
      </c>
      <c r="B215" s="23" t="s">
        <v>306</v>
      </c>
      <c r="C215" s="23">
        <v>6969.743</v>
      </c>
      <c r="D215" s="23">
        <v>8494.329</v>
      </c>
      <c r="E215" s="23">
        <v>0</v>
      </c>
      <c r="F215" s="23">
        <v>0</v>
      </c>
      <c r="G215" s="23">
        <v>0</v>
      </c>
      <c r="H215" s="23">
        <v>1</v>
      </c>
      <c r="I215" s="19">
        <v>0.982</v>
      </c>
      <c r="J215" s="19">
        <v>18.754</v>
      </c>
      <c r="K215" s="20">
        <v>1</v>
      </c>
      <c r="L215" s="20">
        <v>0</v>
      </c>
      <c r="M215" s="20">
        <v>0</v>
      </c>
      <c r="N215" s="20">
        <v>1</v>
      </c>
      <c r="O215" s="20">
        <v>0</v>
      </c>
      <c r="P215" s="20">
        <v>107.633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3">
        <v>399278</v>
      </c>
      <c r="B216" s="23" t="s">
        <v>307</v>
      </c>
      <c r="C216" s="23">
        <v>1942.126</v>
      </c>
      <c r="D216" s="23">
        <v>2221.29</v>
      </c>
      <c r="E216" s="23">
        <v>0</v>
      </c>
      <c r="F216" s="23">
        <v>0</v>
      </c>
      <c r="G216" s="23">
        <v>0</v>
      </c>
      <c r="H216" s="23">
        <v>1</v>
      </c>
      <c r="I216" s="19">
        <v>1.123</v>
      </c>
      <c r="J216" s="19">
        <v>13.55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28.486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3">
        <v>399285</v>
      </c>
      <c r="B217" s="23" t="s">
        <v>308</v>
      </c>
      <c r="C217" s="23">
        <v>5339.734</v>
      </c>
      <c r="D217" s="23">
        <v>6539.458</v>
      </c>
      <c r="E217" s="23">
        <v>0</v>
      </c>
      <c r="F217" s="23">
        <v>0</v>
      </c>
      <c r="G217" s="23">
        <v>0</v>
      </c>
      <c r="H217" s="23">
        <v>1</v>
      </c>
      <c r="I217" s="19">
        <v>0.851</v>
      </c>
      <c r="J217" s="19">
        <v>19.041</v>
      </c>
      <c r="K217" s="20">
        <v>1</v>
      </c>
      <c r="L217" s="20">
        <v>0</v>
      </c>
      <c r="M217" s="20">
        <v>0</v>
      </c>
      <c r="N217" s="20">
        <v>-1</v>
      </c>
      <c r="O217" s="20">
        <v>0</v>
      </c>
      <c r="P217" s="20">
        <v>15.497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3">
        <v>399289</v>
      </c>
      <c r="B218" s="23" t="s">
        <v>309</v>
      </c>
      <c r="C218" s="23">
        <v>120.157</v>
      </c>
      <c r="D218" s="23">
        <v>121.085</v>
      </c>
      <c r="E218" s="23">
        <v>0</v>
      </c>
      <c r="F218" s="23">
        <v>0</v>
      </c>
      <c r="G218" s="23">
        <v>0</v>
      </c>
      <c r="H218" s="23">
        <v>1</v>
      </c>
      <c r="I218" s="19">
        <v>0.104</v>
      </c>
      <c r="J218" s="19">
        <v>0.87</v>
      </c>
      <c r="K218" s="20">
        <v>3</v>
      </c>
      <c r="L218" s="20">
        <v>0</v>
      </c>
      <c r="M218" s="20">
        <v>1</v>
      </c>
      <c r="N218" s="20">
        <v>0</v>
      </c>
      <c r="O218" s="20">
        <v>0</v>
      </c>
      <c r="P218" s="20">
        <v>-5.383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23">
        <v>399290</v>
      </c>
      <c r="B219" s="23" t="s">
        <v>310</v>
      </c>
      <c r="C219" s="23">
        <v>182.986</v>
      </c>
      <c r="D219" s="23">
        <v>198.233</v>
      </c>
      <c r="E219" s="23">
        <v>0</v>
      </c>
      <c r="F219" s="23">
        <v>0</v>
      </c>
      <c r="G219" s="23">
        <v>0</v>
      </c>
      <c r="H219" s="23">
        <v>1</v>
      </c>
      <c r="I219" s="19">
        <v>1.252</v>
      </c>
      <c r="J219" s="19">
        <v>8.847</v>
      </c>
      <c r="K219" s="20">
        <v>3</v>
      </c>
      <c r="L219" s="20">
        <v>0</v>
      </c>
      <c r="M219" s="20">
        <v>0</v>
      </c>
      <c r="N219" s="20">
        <v>0</v>
      </c>
      <c r="O219" s="20">
        <v>0</v>
      </c>
      <c r="P219" s="20">
        <v>-24.04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23">
        <v>399291</v>
      </c>
      <c r="B220" s="23" t="s">
        <v>311</v>
      </c>
      <c r="C220" s="23">
        <v>4120.556</v>
      </c>
      <c r="D220" s="23">
        <v>4807.06</v>
      </c>
      <c r="E220" s="23">
        <v>0</v>
      </c>
      <c r="F220" s="23">
        <v>0</v>
      </c>
      <c r="G220" s="23">
        <v>0</v>
      </c>
      <c r="H220" s="23">
        <v>1</v>
      </c>
      <c r="I220" s="19">
        <v>1.121</v>
      </c>
      <c r="J220" s="19">
        <v>15.242</v>
      </c>
      <c r="K220" s="20">
        <v>0</v>
      </c>
      <c r="L220" s="20">
        <v>0</v>
      </c>
      <c r="M220" s="20">
        <v>0</v>
      </c>
      <c r="N220" s="20">
        <v>-1</v>
      </c>
      <c r="O220" s="20">
        <v>0</v>
      </c>
      <c r="P220" s="20">
        <v>5.631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3">
        <v>399292</v>
      </c>
      <c r="B221" s="23" t="s">
        <v>312</v>
      </c>
      <c r="C221" s="23">
        <v>1360.683</v>
      </c>
      <c r="D221" s="23">
        <v>1547.044</v>
      </c>
      <c r="E221" s="23">
        <v>0</v>
      </c>
      <c r="F221" s="23">
        <v>0</v>
      </c>
      <c r="G221" s="23">
        <v>0</v>
      </c>
      <c r="H221" s="23">
        <v>1</v>
      </c>
      <c r="I221" s="19">
        <v>2.351</v>
      </c>
      <c r="J221" s="19">
        <v>14.114</v>
      </c>
      <c r="K221" s="20">
        <v>3</v>
      </c>
      <c r="L221" s="20">
        <v>0</v>
      </c>
      <c r="M221" s="20">
        <v>0</v>
      </c>
      <c r="N221" s="20">
        <v>0</v>
      </c>
      <c r="O221" s="20">
        <v>0</v>
      </c>
      <c r="P221" s="20">
        <v>5.393</v>
      </c>
      <c r="Q221" s="20">
        <v>-1</v>
      </c>
      <c r="R221" s="20">
        <v>0</v>
      </c>
      <c r="S221" s="21"/>
      <c r="T221" s="21"/>
      <c r="U221" s="21"/>
      <c r="V221" s="21"/>
      <c r="W221" s="21"/>
    </row>
    <row r="222" ht="16.5" spans="1:23">
      <c r="A222" s="23">
        <v>399297</v>
      </c>
      <c r="B222" s="23" t="s">
        <v>313</v>
      </c>
      <c r="C222" s="23">
        <v>5760.33</v>
      </c>
      <c r="D222" s="23">
        <v>6406.641</v>
      </c>
      <c r="E222" s="23">
        <v>0</v>
      </c>
      <c r="F222" s="23">
        <v>0</v>
      </c>
      <c r="G222" s="23">
        <v>0</v>
      </c>
      <c r="H222" s="23">
        <v>1</v>
      </c>
      <c r="I222" s="19">
        <v>1.695</v>
      </c>
      <c r="J222" s="19">
        <v>11.612</v>
      </c>
      <c r="K222" s="20">
        <v>2</v>
      </c>
      <c r="L222" s="20">
        <v>0</v>
      </c>
      <c r="M222" s="20">
        <v>0</v>
      </c>
      <c r="N222" s="20">
        <v>0</v>
      </c>
      <c r="O222" s="20">
        <v>0</v>
      </c>
      <c r="P222" s="20">
        <v>11.826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23">
        <v>399298</v>
      </c>
      <c r="B223" s="23" t="s">
        <v>314</v>
      </c>
      <c r="C223" s="23">
        <v>212.973</v>
      </c>
      <c r="D223" s="23">
        <v>214.041</v>
      </c>
      <c r="E223" s="23">
        <v>0</v>
      </c>
      <c r="F223" s="23">
        <v>0</v>
      </c>
      <c r="G223" s="23">
        <v>0</v>
      </c>
      <c r="H223" s="23">
        <v>1</v>
      </c>
      <c r="I223" s="19">
        <v>0.291</v>
      </c>
      <c r="J223" s="19">
        <v>0.789</v>
      </c>
      <c r="K223" s="20">
        <v>3</v>
      </c>
      <c r="L223" s="20">
        <v>0</v>
      </c>
      <c r="M223" s="20">
        <v>0</v>
      </c>
      <c r="N223" s="20">
        <v>0</v>
      </c>
      <c r="O223" s="20">
        <v>0</v>
      </c>
      <c r="P223" s="20">
        <v>9.385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3">
        <v>399299</v>
      </c>
      <c r="B224" s="23" t="s">
        <v>315</v>
      </c>
      <c r="C224" s="23">
        <v>244.967</v>
      </c>
      <c r="D224" s="23">
        <v>246.452</v>
      </c>
      <c r="E224" s="23">
        <v>0</v>
      </c>
      <c r="F224" s="23">
        <v>0</v>
      </c>
      <c r="G224" s="23">
        <v>0</v>
      </c>
      <c r="H224" s="23">
        <v>1</v>
      </c>
      <c r="I224" s="19">
        <v>0.318</v>
      </c>
      <c r="J224" s="19">
        <v>0.918</v>
      </c>
      <c r="K224" s="20">
        <v>1</v>
      </c>
      <c r="L224" s="20">
        <v>0</v>
      </c>
      <c r="M224" s="20">
        <v>-1</v>
      </c>
      <c r="N224" s="20">
        <v>1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3">
        <v>399301</v>
      </c>
      <c r="B225" s="23" t="s">
        <v>316</v>
      </c>
      <c r="C225" s="23">
        <v>216.815</v>
      </c>
      <c r="D225" s="23">
        <v>217.903</v>
      </c>
      <c r="E225" s="23">
        <v>0</v>
      </c>
      <c r="F225" s="23">
        <v>0</v>
      </c>
      <c r="G225" s="23">
        <v>0</v>
      </c>
      <c r="H225" s="23">
        <v>1</v>
      </c>
      <c r="I225" s="19">
        <v>0.291</v>
      </c>
      <c r="J225" s="19">
        <v>0.789</v>
      </c>
      <c r="K225" s="20">
        <v>1</v>
      </c>
      <c r="L225" s="20">
        <v>0</v>
      </c>
      <c r="M225" s="20">
        <v>0</v>
      </c>
      <c r="N225" s="20">
        <v>-1</v>
      </c>
      <c r="O225" s="20">
        <v>0</v>
      </c>
      <c r="P225" s="20">
        <v>12.681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3">
        <v>399302</v>
      </c>
      <c r="B226" s="23" t="s">
        <v>317</v>
      </c>
      <c r="C226" s="23">
        <v>220.129</v>
      </c>
      <c r="D226" s="23">
        <v>221.054</v>
      </c>
      <c r="E226" s="23">
        <v>0</v>
      </c>
      <c r="F226" s="23">
        <v>0</v>
      </c>
      <c r="G226" s="23">
        <v>0</v>
      </c>
      <c r="H226" s="23">
        <v>1</v>
      </c>
      <c r="I226" s="19">
        <v>0.075</v>
      </c>
      <c r="J226" s="19">
        <v>0.493</v>
      </c>
      <c r="K226" s="20">
        <v>3</v>
      </c>
      <c r="L226" s="20">
        <v>0</v>
      </c>
      <c r="M226" s="20">
        <v>0</v>
      </c>
      <c r="N226" s="20">
        <v>0</v>
      </c>
      <c r="O226" s="20">
        <v>0</v>
      </c>
      <c r="P226" s="20">
        <v>3.364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3">
        <v>399303</v>
      </c>
      <c r="B227" s="23" t="s">
        <v>318</v>
      </c>
      <c r="C227" s="23">
        <v>9150.69</v>
      </c>
      <c r="D227" s="23">
        <v>10406.036</v>
      </c>
      <c r="E227" s="23">
        <v>0</v>
      </c>
      <c r="F227" s="23">
        <v>0</v>
      </c>
      <c r="G227" s="23">
        <v>0</v>
      </c>
      <c r="H227" s="23">
        <v>1</v>
      </c>
      <c r="I227" s="19">
        <v>4.109</v>
      </c>
      <c r="J227" s="19">
        <v>15.676</v>
      </c>
      <c r="K227" s="20">
        <v>2</v>
      </c>
      <c r="L227" s="20">
        <v>0</v>
      </c>
      <c r="M227" s="20">
        <v>0</v>
      </c>
      <c r="N227" s="20">
        <v>0</v>
      </c>
      <c r="O227" s="20">
        <v>0</v>
      </c>
      <c r="P227" s="20">
        <v>3.631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3">
        <v>399307</v>
      </c>
      <c r="B228" s="23" t="s">
        <v>319</v>
      </c>
      <c r="C228" s="23">
        <v>341.611</v>
      </c>
      <c r="D228" s="23">
        <v>370.544</v>
      </c>
      <c r="E228" s="23">
        <v>0</v>
      </c>
      <c r="F228" s="23">
        <v>0</v>
      </c>
      <c r="G228" s="23">
        <v>0</v>
      </c>
      <c r="H228" s="23">
        <v>1</v>
      </c>
      <c r="I228" s="19">
        <v>2.633</v>
      </c>
      <c r="J228" s="19">
        <v>10.236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6.475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3">
        <v>399315</v>
      </c>
      <c r="B229" s="23" t="s">
        <v>320</v>
      </c>
      <c r="C229" s="23">
        <v>4331.351</v>
      </c>
      <c r="D229" s="23">
        <v>4997.586</v>
      </c>
      <c r="E229" s="23">
        <v>0</v>
      </c>
      <c r="F229" s="23">
        <v>0</v>
      </c>
      <c r="G229" s="23">
        <v>0</v>
      </c>
      <c r="H229" s="23">
        <v>1</v>
      </c>
      <c r="I229" s="19">
        <v>3.177</v>
      </c>
      <c r="J229" s="19">
        <v>16.085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-12.589</v>
      </c>
      <c r="Q229" s="20">
        <v>0</v>
      </c>
      <c r="R229" s="20">
        <v>1</v>
      </c>
      <c r="S229" s="21"/>
      <c r="T229" s="21"/>
      <c r="U229" s="21"/>
      <c r="V229" s="21"/>
      <c r="W229" s="21"/>
    </row>
    <row r="230" ht="16.5" spans="1:23">
      <c r="A230" s="23">
        <v>399316</v>
      </c>
      <c r="B230" s="23" t="s">
        <v>321</v>
      </c>
      <c r="C230" s="23">
        <v>5510.522</v>
      </c>
      <c r="D230" s="23">
        <v>6333.332</v>
      </c>
      <c r="E230" s="23">
        <v>0</v>
      </c>
      <c r="F230" s="23">
        <v>0</v>
      </c>
      <c r="G230" s="23">
        <v>0</v>
      </c>
      <c r="H230" s="23">
        <v>1</v>
      </c>
      <c r="I230" s="19">
        <v>4.369</v>
      </c>
      <c r="J230" s="19">
        <v>16.793</v>
      </c>
      <c r="K230" s="20">
        <v>3</v>
      </c>
      <c r="L230" s="20">
        <v>0</v>
      </c>
      <c r="M230" s="20">
        <v>0</v>
      </c>
      <c r="N230" s="20">
        <v>0</v>
      </c>
      <c r="O230" s="20">
        <v>0</v>
      </c>
      <c r="P230" s="20">
        <v>13.226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3">
        <v>399317</v>
      </c>
      <c r="B231" s="23" t="s">
        <v>322</v>
      </c>
      <c r="C231" s="23">
        <v>6395.672</v>
      </c>
      <c r="D231" s="23">
        <v>7070.505</v>
      </c>
      <c r="E231" s="23">
        <v>0</v>
      </c>
      <c r="F231" s="23">
        <v>0</v>
      </c>
      <c r="G231" s="23">
        <v>0</v>
      </c>
      <c r="H231" s="23">
        <v>1</v>
      </c>
      <c r="I231" s="19">
        <v>2.269</v>
      </c>
      <c r="J231" s="19">
        <v>11.596</v>
      </c>
      <c r="K231" s="20">
        <v>2</v>
      </c>
      <c r="L231" s="20">
        <v>0</v>
      </c>
      <c r="M231" s="20">
        <v>0</v>
      </c>
      <c r="N231" s="20">
        <v>0</v>
      </c>
      <c r="O231" s="20">
        <v>0</v>
      </c>
      <c r="P231" s="20">
        <v>20.013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3">
        <v>399319</v>
      </c>
      <c r="B232" s="23" t="s">
        <v>323</v>
      </c>
      <c r="C232" s="23">
        <v>2858.778</v>
      </c>
      <c r="D232" s="23">
        <v>3504.363</v>
      </c>
      <c r="E232" s="23">
        <v>0</v>
      </c>
      <c r="F232" s="23">
        <v>0</v>
      </c>
      <c r="G232" s="23">
        <v>0</v>
      </c>
      <c r="H232" s="23">
        <v>1</v>
      </c>
      <c r="I232" s="19">
        <v>7.769</v>
      </c>
      <c r="J232" s="19">
        <v>24.76</v>
      </c>
      <c r="K232" s="20">
        <v>2</v>
      </c>
      <c r="L232" s="20">
        <v>0</v>
      </c>
      <c r="M232" s="20">
        <v>0</v>
      </c>
      <c r="N232" s="20">
        <v>0</v>
      </c>
      <c r="O232" s="20">
        <v>0</v>
      </c>
      <c r="P232" s="20">
        <v>57.399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3">
        <v>399324</v>
      </c>
      <c r="B233" s="23" t="s">
        <v>324</v>
      </c>
      <c r="C233" s="23">
        <v>8881.713</v>
      </c>
      <c r="D233" s="23">
        <v>9475.711</v>
      </c>
      <c r="E233" s="23">
        <v>0</v>
      </c>
      <c r="F233" s="23">
        <v>0</v>
      </c>
      <c r="G233" s="23">
        <v>0</v>
      </c>
      <c r="H233" s="23">
        <v>1</v>
      </c>
      <c r="I233" s="19">
        <v>1.966</v>
      </c>
      <c r="J233" s="19">
        <v>8.111</v>
      </c>
      <c r="K233" s="20">
        <v>1</v>
      </c>
      <c r="L233" s="20">
        <v>0</v>
      </c>
      <c r="M233" s="20">
        <v>0</v>
      </c>
      <c r="N233" s="20">
        <v>0</v>
      </c>
      <c r="O233" s="20">
        <v>0</v>
      </c>
      <c r="P233" s="20">
        <v>23.879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3">
        <v>399326</v>
      </c>
      <c r="B234" s="23" t="s">
        <v>325</v>
      </c>
      <c r="C234" s="23">
        <v>5364.99</v>
      </c>
      <c r="D234" s="23">
        <v>6497.965</v>
      </c>
      <c r="E234" s="23">
        <v>0</v>
      </c>
      <c r="F234" s="23">
        <v>0</v>
      </c>
      <c r="G234" s="23">
        <v>0</v>
      </c>
      <c r="H234" s="23">
        <v>1</v>
      </c>
      <c r="I234" s="19">
        <v>0.283</v>
      </c>
      <c r="J234" s="19">
        <v>17.669</v>
      </c>
      <c r="K234" s="20">
        <v>1</v>
      </c>
      <c r="L234" s="20">
        <v>0</v>
      </c>
      <c r="M234" s="20">
        <v>0</v>
      </c>
      <c r="N234" s="20">
        <v>-1</v>
      </c>
      <c r="O234" s="20">
        <v>0</v>
      </c>
      <c r="P234" s="20">
        <v>13.234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3">
        <v>399348</v>
      </c>
      <c r="B235" s="23" t="s">
        <v>326</v>
      </c>
      <c r="C235" s="23">
        <v>6214.279</v>
      </c>
      <c r="D235" s="23">
        <v>6713.329</v>
      </c>
      <c r="E235" s="23">
        <v>0</v>
      </c>
      <c r="F235" s="23">
        <v>0</v>
      </c>
      <c r="G235" s="23">
        <v>0</v>
      </c>
      <c r="H235" s="23">
        <v>1</v>
      </c>
      <c r="I235" s="19">
        <v>2.176</v>
      </c>
      <c r="J235" s="19">
        <v>9.448</v>
      </c>
      <c r="K235" s="20">
        <v>3</v>
      </c>
      <c r="L235" s="20">
        <v>0</v>
      </c>
      <c r="M235" s="20">
        <v>0</v>
      </c>
      <c r="N235" s="20">
        <v>0</v>
      </c>
      <c r="O235" s="20">
        <v>0</v>
      </c>
      <c r="P235" s="20">
        <v>-12.431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23">
        <v>399365</v>
      </c>
      <c r="B236" s="23" t="s">
        <v>327</v>
      </c>
      <c r="C236" s="23">
        <v>12377.289</v>
      </c>
      <c r="D236" s="23">
        <v>14009.22</v>
      </c>
      <c r="E236" s="23">
        <v>0</v>
      </c>
      <c r="F236" s="23">
        <v>0</v>
      </c>
      <c r="G236" s="23">
        <v>0</v>
      </c>
      <c r="H236" s="23">
        <v>1</v>
      </c>
      <c r="I236" s="19">
        <v>2.429</v>
      </c>
      <c r="J236" s="19">
        <v>13.795</v>
      </c>
      <c r="K236" s="20">
        <v>4</v>
      </c>
      <c r="L236" s="20">
        <v>1</v>
      </c>
      <c r="M236" s="20">
        <v>0</v>
      </c>
      <c r="N236" s="20">
        <v>0</v>
      </c>
      <c r="O236" s="20">
        <v>0</v>
      </c>
      <c r="P236" s="20">
        <v>-35.698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23">
        <v>399366</v>
      </c>
      <c r="B237" s="23" t="s">
        <v>328</v>
      </c>
      <c r="C237" s="23">
        <v>2251.813</v>
      </c>
      <c r="D237" s="23">
        <v>2907.579</v>
      </c>
      <c r="E237" s="23">
        <v>0</v>
      </c>
      <c r="F237" s="23">
        <v>0</v>
      </c>
      <c r="G237" s="23">
        <v>0</v>
      </c>
      <c r="H237" s="23">
        <v>1</v>
      </c>
      <c r="I237" s="19">
        <v>2.733</v>
      </c>
      <c r="J237" s="19">
        <v>24.67</v>
      </c>
      <c r="K237" s="20">
        <v>0</v>
      </c>
      <c r="L237" s="20">
        <v>0</v>
      </c>
      <c r="M237" s="20">
        <v>0</v>
      </c>
      <c r="N237" s="20">
        <v>-1</v>
      </c>
      <c r="O237" s="20">
        <v>0</v>
      </c>
      <c r="P237" s="20">
        <v>4.197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3">
        <v>399368</v>
      </c>
      <c r="B238" s="23" t="s">
        <v>329</v>
      </c>
      <c r="C238" s="23">
        <v>7310.109</v>
      </c>
      <c r="D238" s="23">
        <v>8989.114</v>
      </c>
      <c r="E238" s="23">
        <v>0</v>
      </c>
      <c r="F238" s="23">
        <v>0</v>
      </c>
      <c r="G238" s="23">
        <v>0</v>
      </c>
      <c r="H238" s="23">
        <v>1</v>
      </c>
      <c r="I238" s="19">
        <v>1.859</v>
      </c>
      <c r="J238" s="19">
        <v>20.19</v>
      </c>
      <c r="K238" s="20">
        <v>3</v>
      </c>
      <c r="L238" s="20">
        <v>0</v>
      </c>
      <c r="M238" s="20">
        <v>0</v>
      </c>
      <c r="N238" s="20">
        <v>0</v>
      </c>
      <c r="O238" s="20">
        <v>0</v>
      </c>
      <c r="P238" s="20">
        <v>6.016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3">
        <v>399370</v>
      </c>
      <c r="B239" s="23" t="s">
        <v>330</v>
      </c>
      <c r="C239" s="23">
        <v>4637.815</v>
      </c>
      <c r="D239" s="23">
        <v>5278.414</v>
      </c>
      <c r="E239" s="23">
        <v>0</v>
      </c>
      <c r="F239" s="23">
        <v>0</v>
      </c>
      <c r="G239" s="23">
        <v>0</v>
      </c>
      <c r="H239" s="23">
        <v>1</v>
      </c>
      <c r="I239" s="19">
        <v>1.137</v>
      </c>
      <c r="J239" s="19">
        <v>13.135</v>
      </c>
      <c r="K239" s="20">
        <v>1</v>
      </c>
      <c r="L239" s="20">
        <v>0</v>
      </c>
      <c r="M239" s="20">
        <v>0</v>
      </c>
      <c r="N239" s="20">
        <v>0</v>
      </c>
      <c r="O239" s="20">
        <v>0</v>
      </c>
      <c r="P239" s="20">
        <v>43.556</v>
      </c>
      <c r="Q239" s="20">
        <v>0</v>
      </c>
      <c r="R239" s="20">
        <v>1</v>
      </c>
      <c r="S239" s="21"/>
      <c r="T239" s="21"/>
      <c r="U239" s="21"/>
      <c r="V239" s="21"/>
      <c r="W239" s="21"/>
    </row>
    <row r="240" ht="16.5" spans="1:23">
      <c r="A240" s="23">
        <v>399374</v>
      </c>
      <c r="B240" s="23" t="s">
        <v>331</v>
      </c>
      <c r="C240" s="23">
        <v>4091.762</v>
      </c>
      <c r="D240" s="23">
        <v>4790.899</v>
      </c>
      <c r="E240" s="23">
        <v>0</v>
      </c>
      <c r="F240" s="23">
        <v>0</v>
      </c>
      <c r="G240" s="23">
        <v>0</v>
      </c>
      <c r="H240" s="23">
        <v>1</v>
      </c>
      <c r="I240" s="19">
        <v>5.925</v>
      </c>
      <c r="J240" s="19">
        <v>19.653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-10.656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3">
        <v>399375</v>
      </c>
      <c r="B241" s="23" t="s">
        <v>332</v>
      </c>
      <c r="C241" s="23">
        <v>5443.31</v>
      </c>
      <c r="D241" s="23">
        <v>6179.032</v>
      </c>
      <c r="E241" s="23">
        <v>0</v>
      </c>
      <c r="F241" s="23">
        <v>0</v>
      </c>
      <c r="G241" s="23">
        <v>0</v>
      </c>
      <c r="H241" s="23">
        <v>1</v>
      </c>
      <c r="I241" s="19">
        <v>5.124</v>
      </c>
      <c r="J241" s="19">
        <v>16.42</v>
      </c>
      <c r="K241" s="20">
        <v>2</v>
      </c>
      <c r="L241" s="20">
        <v>0</v>
      </c>
      <c r="M241" s="20">
        <v>0</v>
      </c>
      <c r="N241" s="20">
        <v>0</v>
      </c>
      <c r="O241" s="20">
        <v>0</v>
      </c>
      <c r="P241" s="20">
        <v>6.96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23">
        <v>399376</v>
      </c>
      <c r="B242" s="23" t="s">
        <v>333</v>
      </c>
      <c r="C242" s="23">
        <v>5667.529</v>
      </c>
      <c r="D242" s="23">
        <v>6682.329</v>
      </c>
      <c r="E242" s="23">
        <v>0</v>
      </c>
      <c r="F242" s="23">
        <v>0</v>
      </c>
      <c r="G242" s="23">
        <v>0</v>
      </c>
      <c r="H242" s="23">
        <v>1</v>
      </c>
      <c r="I242" s="19">
        <v>5.403</v>
      </c>
      <c r="J242" s="19">
        <v>19.769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12.023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3">
        <v>399377</v>
      </c>
      <c r="B243" s="23" t="s">
        <v>334</v>
      </c>
      <c r="C243" s="23">
        <v>7313.474</v>
      </c>
      <c r="D243" s="23">
        <v>8089.321</v>
      </c>
      <c r="E243" s="23">
        <v>0</v>
      </c>
      <c r="F243" s="23">
        <v>0</v>
      </c>
      <c r="G243" s="23">
        <v>0</v>
      </c>
      <c r="H243" s="23">
        <v>1</v>
      </c>
      <c r="I243" s="19">
        <v>1.946</v>
      </c>
      <c r="J243" s="19">
        <v>11.351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-0.608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3">
        <v>399381</v>
      </c>
      <c r="B244" s="23" t="s">
        <v>335</v>
      </c>
      <c r="C244" s="23">
        <v>2848.609</v>
      </c>
      <c r="D244" s="23">
        <v>3209.029</v>
      </c>
      <c r="E244" s="23">
        <v>0</v>
      </c>
      <c r="F244" s="23">
        <v>0</v>
      </c>
      <c r="G244" s="23">
        <v>0</v>
      </c>
      <c r="H244" s="23">
        <v>1</v>
      </c>
      <c r="I244" s="19">
        <v>4.857</v>
      </c>
      <c r="J244" s="19">
        <v>15.543</v>
      </c>
      <c r="K244" s="20">
        <v>4</v>
      </c>
      <c r="L244" s="20">
        <v>0</v>
      </c>
      <c r="M244" s="20">
        <v>0</v>
      </c>
      <c r="N244" s="20">
        <v>0</v>
      </c>
      <c r="O244" s="20">
        <v>0</v>
      </c>
      <c r="P244" s="20">
        <v>13.989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3">
        <v>399382</v>
      </c>
      <c r="B245" s="23" t="s">
        <v>336</v>
      </c>
      <c r="C245" s="23">
        <v>3173.332</v>
      </c>
      <c r="D245" s="23">
        <v>3975.557</v>
      </c>
      <c r="E245" s="23">
        <v>0</v>
      </c>
      <c r="F245" s="23">
        <v>0</v>
      </c>
      <c r="G245" s="23">
        <v>0</v>
      </c>
      <c r="H245" s="23">
        <v>1</v>
      </c>
      <c r="I245" s="19">
        <v>8.368</v>
      </c>
      <c r="J245" s="19">
        <v>26.858</v>
      </c>
      <c r="K245" s="20">
        <v>2</v>
      </c>
      <c r="L245" s="20">
        <v>0</v>
      </c>
      <c r="M245" s="20">
        <v>0</v>
      </c>
      <c r="N245" s="20">
        <v>0</v>
      </c>
      <c r="O245" s="20">
        <v>0</v>
      </c>
      <c r="P245" s="20">
        <v>24.046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23">
        <v>399389</v>
      </c>
      <c r="B246" s="23" t="s">
        <v>337</v>
      </c>
      <c r="C246" s="23">
        <v>6591.375</v>
      </c>
      <c r="D246" s="23">
        <v>8459.861</v>
      </c>
      <c r="E246" s="23">
        <v>0</v>
      </c>
      <c r="F246" s="23">
        <v>0</v>
      </c>
      <c r="G246" s="23">
        <v>0</v>
      </c>
      <c r="H246" s="23">
        <v>1</v>
      </c>
      <c r="I246" s="19">
        <v>3.52</v>
      </c>
      <c r="J246" s="19">
        <v>24.829</v>
      </c>
      <c r="K246" s="20">
        <v>4</v>
      </c>
      <c r="L246" s="20">
        <v>1</v>
      </c>
      <c r="M246" s="20">
        <v>0</v>
      </c>
      <c r="N246" s="20">
        <v>0</v>
      </c>
      <c r="O246" s="20">
        <v>0</v>
      </c>
      <c r="P246" s="20">
        <v>-10.019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3">
        <v>399395</v>
      </c>
      <c r="B247" s="23" t="s">
        <v>338</v>
      </c>
      <c r="C247" s="23">
        <v>7758.711</v>
      </c>
      <c r="D247" s="23">
        <v>10366.256</v>
      </c>
      <c r="E247" s="23">
        <v>0</v>
      </c>
      <c r="F247" s="23">
        <v>0</v>
      </c>
      <c r="G247" s="23">
        <v>0</v>
      </c>
      <c r="H247" s="23">
        <v>1</v>
      </c>
      <c r="I247" s="19">
        <v>9.183</v>
      </c>
      <c r="J247" s="19">
        <v>32.027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3">
        <v>399397</v>
      </c>
      <c r="B248" s="23" t="s">
        <v>339</v>
      </c>
      <c r="C248" s="23">
        <v>2184.081</v>
      </c>
      <c r="D248" s="23">
        <v>2582.259</v>
      </c>
      <c r="E248" s="23">
        <v>0</v>
      </c>
      <c r="F248" s="23">
        <v>0</v>
      </c>
      <c r="G248" s="23">
        <v>0</v>
      </c>
      <c r="H248" s="23">
        <v>1</v>
      </c>
      <c r="I248" s="19">
        <v>0.347</v>
      </c>
      <c r="J248" s="19">
        <v>15.713</v>
      </c>
      <c r="K248" s="20">
        <v>2</v>
      </c>
      <c r="L248" s="20">
        <v>0</v>
      </c>
      <c r="M248" s="20">
        <v>0</v>
      </c>
      <c r="N248" s="20">
        <v>0</v>
      </c>
      <c r="O248" s="20">
        <v>0</v>
      </c>
      <c r="P248" s="20">
        <v>4.435</v>
      </c>
      <c r="Q248" s="20">
        <v>-1</v>
      </c>
      <c r="R248" s="20">
        <v>0</v>
      </c>
      <c r="S248" s="21"/>
      <c r="T248" s="21"/>
      <c r="U248" s="21"/>
      <c r="V248" s="21"/>
      <c r="W248" s="21"/>
    </row>
    <row r="249" ht="16.5" spans="1:23">
      <c r="A249" s="23">
        <v>399401</v>
      </c>
      <c r="B249" s="23" t="s">
        <v>340</v>
      </c>
      <c r="C249" s="23">
        <v>4393.523</v>
      </c>
      <c r="D249" s="23">
        <v>5057.867</v>
      </c>
      <c r="E249" s="23">
        <v>0</v>
      </c>
      <c r="F249" s="23">
        <v>0</v>
      </c>
      <c r="G249" s="23">
        <v>0</v>
      </c>
      <c r="H249" s="23">
        <v>1</v>
      </c>
      <c r="I249" s="19">
        <v>3.768</v>
      </c>
      <c r="J249" s="19">
        <v>16.408</v>
      </c>
      <c r="K249" s="20">
        <v>2</v>
      </c>
      <c r="L249" s="20">
        <v>0</v>
      </c>
      <c r="M249" s="20">
        <v>0</v>
      </c>
      <c r="N249" s="20">
        <v>0</v>
      </c>
      <c r="O249" s="20">
        <v>0</v>
      </c>
      <c r="P249" s="20">
        <v>12.724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23">
        <v>399404</v>
      </c>
      <c r="B250" s="23" t="s">
        <v>341</v>
      </c>
      <c r="C250" s="23">
        <v>6073.034</v>
      </c>
      <c r="D250" s="23">
        <v>6681.427</v>
      </c>
      <c r="E250" s="23">
        <v>0</v>
      </c>
      <c r="F250" s="23">
        <v>0</v>
      </c>
      <c r="G250" s="23">
        <v>0</v>
      </c>
      <c r="H250" s="23">
        <v>1</v>
      </c>
      <c r="I250" s="19">
        <v>1.799</v>
      </c>
      <c r="J250" s="19">
        <v>10.741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3.675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23">
        <v>399407</v>
      </c>
      <c r="B251" s="23" t="s">
        <v>342</v>
      </c>
      <c r="C251" s="23">
        <v>2809.71</v>
      </c>
      <c r="D251" s="23">
        <v>3419.039</v>
      </c>
      <c r="E251" s="23">
        <v>0</v>
      </c>
      <c r="F251" s="23">
        <v>0</v>
      </c>
      <c r="G251" s="23">
        <v>0</v>
      </c>
      <c r="H251" s="23">
        <v>1</v>
      </c>
      <c r="I251" s="19">
        <v>0.315</v>
      </c>
      <c r="J251" s="19">
        <v>18.08</v>
      </c>
      <c r="K251" s="20">
        <v>3</v>
      </c>
      <c r="L251" s="20">
        <v>0</v>
      </c>
      <c r="M251" s="20">
        <v>0</v>
      </c>
      <c r="N251" s="20">
        <v>0</v>
      </c>
      <c r="O251" s="20">
        <v>0</v>
      </c>
      <c r="P251" s="20">
        <v>11.532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23">
        <v>399409</v>
      </c>
      <c r="B252" s="23" t="s">
        <v>343</v>
      </c>
      <c r="C252" s="23">
        <v>5799.943</v>
      </c>
      <c r="D252" s="23">
        <v>6987.648</v>
      </c>
      <c r="E252" s="23">
        <v>0</v>
      </c>
      <c r="F252" s="23">
        <v>0</v>
      </c>
      <c r="G252" s="23">
        <v>0</v>
      </c>
      <c r="H252" s="23">
        <v>1</v>
      </c>
      <c r="I252" s="19">
        <v>3.789</v>
      </c>
      <c r="J252" s="19">
        <v>20.142</v>
      </c>
      <c r="K252" s="20">
        <v>2</v>
      </c>
      <c r="L252" s="20">
        <v>0</v>
      </c>
      <c r="M252" s="20">
        <v>0</v>
      </c>
      <c r="N252" s="20">
        <v>0</v>
      </c>
      <c r="O252" s="20">
        <v>0</v>
      </c>
      <c r="P252" s="20">
        <v>7.955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23">
        <v>399410</v>
      </c>
      <c r="B253" s="23" t="s">
        <v>344</v>
      </c>
      <c r="C253" s="23">
        <v>2450.915</v>
      </c>
      <c r="D253" s="23">
        <v>3024.471</v>
      </c>
      <c r="E253" s="23">
        <v>0</v>
      </c>
      <c r="F253" s="23">
        <v>0</v>
      </c>
      <c r="G253" s="23">
        <v>0</v>
      </c>
      <c r="H253" s="23">
        <v>1</v>
      </c>
      <c r="I253" s="19">
        <v>9.325</v>
      </c>
      <c r="J253" s="19">
        <v>26.521</v>
      </c>
      <c r="K253" s="20">
        <v>2</v>
      </c>
      <c r="L253" s="20">
        <v>0</v>
      </c>
      <c r="M253" s="20">
        <v>0</v>
      </c>
      <c r="N253" s="20">
        <v>0</v>
      </c>
      <c r="O253" s="20">
        <v>0</v>
      </c>
      <c r="P253" s="20">
        <v>3.998</v>
      </c>
      <c r="Q253" s="20">
        <v>-1</v>
      </c>
      <c r="R253" s="20">
        <v>0</v>
      </c>
      <c r="S253" s="21"/>
      <c r="T253" s="21"/>
      <c r="U253" s="21"/>
      <c r="V253" s="21"/>
      <c r="W253" s="21"/>
    </row>
    <row r="254" ht="16.5" spans="1:23">
      <c r="A254" s="23">
        <v>399413</v>
      </c>
      <c r="B254" s="23" t="s">
        <v>345</v>
      </c>
      <c r="C254" s="23">
        <v>174.963</v>
      </c>
      <c r="D254" s="23">
        <v>188.469</v>
      </c>
      <c r="E254" s="23">
        <v>0</v>
      </c>
      <c r="F254" s="23">
        <v>0</v>
      </c>
      <c r="G254" s="23">
        <v>0</v>
      </c>
      <c r="H254" s="23">
        <v>1</v>
      </c>
      <c r="I254" s="19">
        <v>2.512</v>
      </c>
      <c r="J254" s="19">
        <v>9.498</v>
      </c>
      <c r="K254" s="20">
        <v>2</v>
      </c>
      <c r="L254" s="20">
        <v>0</v>
      </c>
      <c r="M254" s="20">
        <v>0</v>
      </c>
      <c r="N254" s="20">
        <v>0</v>
      </c>
      <c r="O254" s="20">
        <v>0</v>
      </c>
      <c r="P254" s="20">
        <v>5.351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3">
        <v>399415</v>
      </c>
      <c r="B255" s="23" t="s">
        <v>346</v>
      </c>
      <c r="C255" s="23">
        <v>6532.169</v>
      </c>
      <c r="D255" s="23">
        <v>7455.889</v>
      </c>
      <c r="E255" s="23">
        <v>0</v>
      </c>
      <c r="F255" s="23">
        <v>0</v>
      </c>
      <c r="G255" s="23">
        <v>0</v>
      </c>
      <c r="H255" s="23">
        <v>1</v>
      </c>
      <c r="I255" s="19">
        <v>3.619</v>
      </c>
      <c r="J255" s="19">
        <v>15.56</v>
      </c>
      <c r="K255" s="20">
        <v>1</v>
      </c>
      <c r="L255" s="20">
        <v>0</v>
      </c>
      <c r="M255" s="20">
        <v>0</v>
      </c>
      <c r="N255" s="20">
        <v>-1</v>
      </c>
      <c r="O255" s="20">
        <v>0</v>
      </c>
      <c r="P255" s="20">
        <v>14.229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23">
        <v>399416</v>
      </c>
      <c r="B256" s="23" t="s">
        <v>347</v>
      </c>
      <c r="C256" s="23">
        <v>4452.933</v>
      </c>
      <c r="D256" s="23">
        <v>5077.439</v>
      </c>
      <c r="E256" s="23">
        <v>0</v>
      </c>
      <c r="F256" s="23">
        <v>0</v>
      </c>
      <c r="G256" s="23">
        <v>0</v>
      </c>
      <c r="H256" s="23">
        <v>1</v>
      </c>
      <c r="I256" s="19">
        <v>6.614</v>
      </c>
      <c r="J256" s="19">
        <v>18.1</v>
      </c>
      <c r="K256" s="20">
        <v>2</v>
      </c>
      <c r="L256" s="20">
        <v>0</v>
      </c>
      <c r="M256" s="20">
        <v>0</v>
      </c>
      <c r="N256" s="20">
        <v>0</v>
      </c>
      <c r="O256" s="20">
        <v>0</v>
      </c>
      <c r="P256" s="20">
        <v>8.093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23">
        <v>399427</v>
      </c>
      <c r="B257" s="23" t="s">
        <v>348</v>
      </c>
      <c r="C257" s="23">
        <v>2139.628</v>
      </c>
      <c r="D257" s="23">
        <v>2475.492</v>
      </c>
      <c r="E257" s="23">
        <v>0</v>
      </c>
      <c r="F257" s="23">
        <v>0</v>
      </c>
      <c r="G257" s="23">
        <v>0</v>
      </c>
      <c r="H257" s="23">
        <v>1</v>
      </c>
      <c r="I257" s="19">
        <v>1.685</v>
      </c>
      <c r="J257" s="19">
        <v>15.024</v>
      </c>
      <c r="K257" s="20">
        <v>1</v>
      </c>
      <c r="L257" s="20">
        <v>0</v>
      </c>
      <c r="M257" s="20">
        <v>0</v>
      </c>
      <c r="N257" s="20">
        <v>0</v>
      </c>
      <c r="O257" s="20">
        <v>0</v>
      </c>
      <c r="P257" s="20">
        <v>20.887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23">
        <v>399428</v>
      </c>
      <c r="B258" s="23" t="s">
        <v>349</v>
      </c>
      <c r="C258" s="23">
        <v>3927.241</v>
      </c>
      <c r="D258" s="23">
        <v>4538.046</v>
      </c>
      <c r="E258" s="23">
        <v>0</v>
      </c>
      <c r="F258" s="23">
        <v>0</v>
      </c>
      <c r="G258" s="23">
        <v>0</v>
      </c>
      <c r="H258" s="23">
        <v>1</v>
      </c>
      <c r="I258" s="19">
        <v>3.643</v>
      </c>
      <c r="J258" s="19">
        <v>16.612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-12.694</v>
      </c>
      <c r="Q258" s="20">
        <v>0</v>
      </c>
      <c r="R258" s="20">
        <v>1</v>
      </c>
      <c r="S258" s="21"/>
      <c r="T258" s="21"/>
      <c r="U258" s="21"/>
      <c r="V258" s="21"/>
      <c r="W258" s="21"/>
    </row>
    <row r="259" ht="16.5" spans="1:23">
      <c r="A259" s="23">
        <v>399429</v>
      </c>
      <c r="B259" s="23" t="s">
        <v>350</v>
      </c>
      <c r="C259" s="23">
        <v>1485.495</v>
      </c>
      <c r="D259" s="23">
        <v>1793.846</v>
      </c>
      <c r="E259" s="23">
        <v>0</v>
      </c>
      <c r="F259" s="23">
        <v>0</v>
      </c>
      <c r="G259" s="23">
        <v>0</v>
      </c>
      <c r="H259" s="23">
        <v>1</v>
      </c>
      <c r="I259" s="19">
        <v>9.027</v>
      </c>
      <c r="J259" s="19">
        <v>24.665</v>
      </c>
      <c r="K259" s="20">
        <v>1</v>
      </c>
      <c r="L259" s="20">
        <v>0</v>
      </c>
      <c r="M259" s="20">
        <v>0</v>
      </c>
      <c r="N259" s="20">
        <v>0</v>
      </c>
      <c r="O259" s="20">
        <v>0</v>
      </c>
      <c r="P259" s="20">
        <v>8.249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23">
        <v>399434</v>
      </c>
      <c r="B260" s="23" t="s">
        <v>351</v>
      </c>
      <c r="C260" s="23">
        <v>2123.683</v>
      </c>
      <c r="D260" s="23">
        <v>2688.796</v>
      </c>
      <c r="E260" s="23">
        <v>0</v>
      </c>
      <c r="F260" s="23">
        <v>0</v>
      </c>
      <c r="G260" s="23">
        <v>0</v>
      </c>
      <c r="H260" s="23">
        <v>1</v>
      </c>
      <c r="I260" s="19">
        <v>0.621</v>
      </c>
      <c r="J260" s="19">
        <v>21.508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-1.703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23">
        <v>399439</v>
      </c>
      <c r="B261" s="23" t="s">
        <v>352</v>
      </c>
      <c r="C261" s="23">
        <v>1728.354</v>
      </c>
      <c r="D261" s="23">
        <v>1992.143</v>
      </c>
      <c r="E261" s="23">
        <v>0</v>
      </c>
      <c r="F261" s="23">
        <v>0</v>
      </c>
      <c r="G261" s="23">
        <v>0</v>
      </c>
      <c r="H261" s="23">
        <v>1</v>
      </c>
      <c r="I261" s="19">
        <v>8.978</v>
      </c>
      <c r="J261" s="19">
        <v>21.031</v>
      </c>
      <c r="K261" s="20">
        <v>3</v>
      </c>
      <c r="L261" s="20">
        <v>0</v>
      </c>
      <c r="M261" s="20">
        <v>0</v>
      </c>
      <c r="N261" s="20">
        <v>0</v>
      </c>
      <c r="O261" s="20">
        <v>0</v>
      </c>
      <c r="P261" s="20">
        <v>8.223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23">
        <v>399551</v>
      </c>
      <c r="B262" s="23" t="s">
        <v>353</v>
      </c>
      <c r="C262" s="23">
        <v>9252.849</v>
      </c>
      <c r="D262" s="23">
        <v>11315.661</v>
      </c>
      <c r="E262" s="23">
        <v>0</v>
      </c>
      <c r="F262" s="23">
        <v>0</v>
      </c>
      <c r="G262" s="23">
        <v>0</v>
      </c>
      <c r="H262" s="23">
        <v>1</v>
      </c>
      <c r="I262" s="19">
        <v>1.197</v>
      </c>
      <c r="J262" s="19">
        <v>19.209</v>
      </c>
      <c r="K262" s="20">
        <v>3</v>
      </c>
      <c r="L262" s="20">
        <v>0</v>
      </c>
      <c r="M262" s="20">
        <v>0</v>
      </c>
      <c r="N262" s="20">
        <v>0</v>
      </c>
      <c r="O262" s="20">
        <v>0</v>
      </c>
      <c r="P262" s="20">
        <v>4.37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23">
        <v>399557</v>
      </c>
      <c r="B263" s="23" t="s">
        <v>354</v>
      </c>
      <c r="C263" s="23">
        <v>1832.082</v>
      </c>
      <c r="D263" s="23">
        <v>2183.791</v>
      </c>
      <c r="E263" s="23">
        <v>0</v>
      </c>
      <c r="F263" s="23">
        <v>0</v>
      </c>
      <c r="G263" s="23">
        <v>0</v>
      </c>
      <c r="H263" s="23">
        <v>1</v>
      </c>
      <c r="I263" s="19">
        <v>0.139</v>
      </c>
      <c r="J263" s="19">
        <v>16.222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5.467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23">
        <v>399604</v>
      </c>
      <c r="B264" s="23" t="s">
        <v>355</v>
      </c>
      <c r="C264" s="23">
        <v>1925.138</v>
      </c>
      <c r="D264" s="23">
        <v>2101.268</v>
      </c>
      <c r="E264" s="23">
        <v>0</v>
      </c>
      <c r="F264" s="23">
        <v>0</v>
      </c>
      <c r="G264" s="23">
        <v>0</v>
      </c>
      <c r="H264" s="23">
        <v>1</v>
      </c>
      <c r="I264" s="19">
        <v>1.836</v>
      </c>
      <c r="J264" s="19">
        <v>10.064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-13.511</v>
      </c>
      <c r="Q264" s="20">
        <v>0</v>
      </c>
      <c r="R264" s="20">
        <v>1</v>
      </c>
      <c r="S264" s="21"/>
      <c r="T264" s="21"/>
      <c r="U264" s="21"/>
      <c r="V264" s="21"/>
      <c r="W264" s="21"/>
    </row>
    <row r="265" ht="16.5" spans="1:23">
      <c r="A265" s="23">
        <v>399613</v>
      </c>
      <c r="B265" s="23" t="s">
        <v>356</v>
      </c>
      <c r="C265" s="23">
        <v>3071.591</v>
      </c>
      <c r="D265" s="23">
        <v>3565.851</v>
      </c>
      <c r="E265" s="23">
        <v>0</v>
      </c>
      <c r="F265" s="23">
        <v>0</v>
      </c>
      <c r="G265" s="23">
        <v>0</v>
      </c>
      <c r="H265" s="23">
        <v>1</v>
      </c>
      <c r="I265" s="19">
        <v>7.659</v>
      </c>
      <c r="J265" s="19">
        <v>20.458</v>
      </c>
      <c r="K265" s="20">
        <v>3</v>
      </c>
      <c r="L265" s="20">
        <v>0</v>
      </c>
      <c r="M265" s="20">
        <v>0</v>
      </c>
      <c r="N265" s="20">
        <v>0</v>
      </c>
      <c r="O265" s="20">
        <v>0</v>
      </c>
      <c r="P265" s="20">
        <v>13.715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23">
        <v>399614</v>
      </c>
      <c r="B266" s="23" t="s">
        <v>357</v>
      </c>
      <c r="C266" s="23">
        <v>3101.477</v>
      </c>
      <c r="D266" s="23">
        <v>3904.369</v>
      </c>
      <c r="E266" s="23">
        <v>0</v>
      </c>
      <c r="F266" s="23">
        <v>0</v>
      </c>
      <c r="G266" s="23">
        <v>0</v>
      </c>
      <c r="H266" s="23">
        <v>1</v>
      </c>
      <c r="I266" s="19">
        <v>7.894</v>
      </c>
      <c r="J266" s="19">
        <v>26.835</v>
      </c>
      <c r="K266" s="20">
        <v>3</v>
      </c>
      <c r="L266" s="20">
        <v>0</v>
      </c>
      <c r="M266" s="20">
        <v>0</v>
      </c>
      <c r="N266" s="20">
        <v>0</v>
      </c>
      <c r="O266" s="20">
        <v>0</v>
      </c>
      <c r="P266" s="20">
        <v>16.188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23">
        <v>399615</v>
      </c>
      <c r="B267" s="23" t="s">
        <v>358</v>
      </c>
      <c r="C267" s="23">
        <v>3809.795</v>
      </c>
      <c r="D267" s="23">
        <v>4403.801</v>
      </c>
      <c r="E267" s="23">
        <v>0</v>
      </c>
      <c r="F267" s="23">
        <v>0</v>
      </c>
      <c r="G267" s="23">
        <v>0</v>
      </c>
      <c r="H267" s="23">
        <v>1</v>
      </c>
      <c r="I267" s="19">
        <v>1.731</v>
      </c>
      <c r="J267" s="19">
        <v>14.986</v>
      </c>
      <c r="K267" s="20">
        <v>2</v>
      </c>
      <c r="L267" s="20">
        <v>0</v>
      </c>
      <c r="M267" s="20">
        <v>0</v>
      </c>
      <c r="N267" s="20">
        <v>0</v>
      </c>
      <c r="O267" s="20">
        <v>0</v>
      </c>
      <c r="P267" s="20">
        <v>48.236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23">
        <v>399621</v>
      </c>
      <c r="B268" s="23" t="s">
        <v>359</v>
      </c>
      <c r="C268" s="23">
        <v>9279.21</v>
      </c>
      <c r="D268" s="23">
        <v>12960.331</v>
      </c>
      <c r="E268" s="23">
        <v>0</v>
      </c>
      <c r="F268" s="23">
        <v>0</v>
      </c>
      <c r="G268" s="23">
        <v>0</v>
      </c>
      <c r="H268" s="23">
        <v>1</v>
      </c>
      <c r="I268" s="19">
        <v>3.316</v>
      </c>
      <c r="J268" s="19">
        <v>30.777</v>
      </c>
      <c r="K268" s="20">
        <v>1</v>
      </c>
      <c r="L268" s="20">
        <v>0</v>
      </c>
      <c r="M268" s="20">
        <v>0</v>
      </c>
      <c r="N268" s="20">
        <v>0</v>
      </c>
      <c r="O268" s="20">
        <v>0</v>
      </c>
      <c r="P268" s="20">
        <v>23.823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23">
        <v>399624</v>
      </c>
      <c r="B269" s="23" t="s">
        <v>360</v>
      </c>
      <c r="C269" s="23">
        <v>2340.283</v>
      </c>
      <c r="D269" s="23">
        <v>2708.716</v>
      </c>
      <c r="E269" s="23">
        <v>0</v>
      </c>
      <c r="F269" s="23">
        <v>0</v>
      </c>
      <c r="G269" s="23">
        <v>0</v>
      </c>
      <c r="H269" s="23">
        <v>1</v>
      </c>
      <c r="I269" s="19">
        <v>3.712</v>
      </c>
      <c r="J269" s="19">
        <v>16.809</v>
      </c>
      <c r="K269" s="20">
        <v>1</v>
      </c>
      <c r="L269" s="20">
        <v>0</v>
      </c>
      <c r="M269" s="20">
        <v>0</v>
      </c>
      <c r="N269" s="20">
        <v>-1</v>
      </c>
      <c r="O269" s="20">
        <v>0</v>
      </c>
      <c r="P269" s="20">
        <v>12.538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23">
        <v>399628</v>
      </c>
      <c r="B270" s="23" t="s">
        <v>361</v>
      </c>
      <c r="C270" s="23">
        <v>2181.621</v>
      </c>
      <c r="D270" s="23">
        <v>2511.592</v>
      </c>
      <c r="E270" s="23">
        <v>0</v>
      </c>
      <c r="F270" s="23">
        <v>0</v>
      </c>
      <c r="G270" s="23">
        <v>0</v>
      </c>
      <c r="H270" s="23">
        <v>1</v>
      </c>
      <c r="I270" s="19">
        <v>3.772</v>
      </c>
      <c r="J270" s="19">
        <v>16.414</v>
      </c>
      <c r="K270" s="20">
        <v>3</v>
      </c>
      <c r="L270" s="20">
        <v>0</v>
      </c>
      <c r="M270" s="20">
        <v>0</v>
      </c>
      <c r="N270" s="20">
        <v>0</v>
      </c>
      <c r="O270" s="20">
        <v>0</v>
      </c>
      <c r="P270" s="20">
        <v>-14.914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23">
        <v>399629</v>
      </c>
      <c r="B271" s="23" t="s">
        <v>362</v>
      </c>
      <c r="C271" s="23">
        <v>2754.227</v>
      </c>
      <c r="D271" s="23">
        <v>3022.638</v>
      </c>
      <c r="E271" s="23">
        <v>0</v>
      </c>
      <c r="F271" s="23">
        <v>0</v>
      </c>
      <c r="G271" s="23">
        <v>0</v>
      </c>
      <c r="H271" s="23">
        <v>1</v>
      </c>
      <c r="I271" s="19">
        <v>1.773</v>
      </c>
      <c r="J271" s="19">
        <v>10.496</v>
      </c>
      <c r="K271" s="20">
        <v>4</v>
      </c>
      <c r="L271" s="20">
        <v>1</v>
      </c>
      <c r="M271" s="20">
        <v>0</v>
      </c>
      <c r="N271" s="20">
        <v>0</v>
      </c>
      <c r="O271" s="20">
        <v>0</v>
      </c>
      <c r="P271" s="20">
        <v>-38.779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23">
        <v>399631</v>
      </c>
      <c r="B272" s="23" t="s">
        <v>363</v>
      </c>
      <c r="C272" s="23">
        <v>2159.102</v>
      </c>
      <c r="D272" s="23">
        <v>2325.876</v>
      </c>
      <c r="E272" s="23">
        <v>0</v>
      </c>
      <c r="F272" s="23">
        <v>0</v>
      </c>
      <c r="G272" s="23">
        <v>0</v>
      </c>
      <c r="H272" s="23">
        <v>1</v>
      </c>
      <c r="I272" s="19">
        <v>1.48</v>
      </c>
      <c r="J272" s="19">
        <v>8.544</v>
      </c>
      <c r="K272" s="20">
        <v>1</v>
      </c>
      <c r="L272" s="20">
        <v>0</v>
      </c>
      <c r="M272" s="20">
        <v>0</v>
      </c>
      <c r="N272" s="20">
        <v>-1</v>
      </c>
      <c r="O272" s="20">
        <v>0</v>
      </c>
      <c r="P272" s="20">
        <v>3.961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23">
        <v>399633</v>
      </c>
      <c r="B273" s="23" t="s">
        <v>364</v>
      </c>
      <c r="C273" s="23">
        <v>5691.646</v>
      </c>
      <c r="D273" s="23">
        <v>6519.959</v>
      </c>
      <c r="E273" s="23">
        <v>0</v>
      </c>
      <c r="F273" s="23">
        <v>0</v>
      </c>
      <c r="G273" s="23">
        <v>0</v>
      </c>
      <c r="H273" s="23">
        <v>1</v>
      </c>
      <c r="I273" s="19">
        <v>2.677</v>
      </c>
      <c r="J273" s="19">
        <v>15.041</v>
      </c>
      <c r="K273" s="20">
        <v>3</v>
      </c>
      <c r="L273" s="20">
        <v>0</v>
      </c>
      <c r="M273" s="20">
        <v>0</v>
      </c>
      <c r="N273" s="20">
        <v>0</v>
      </c>
      <c r="O273" s="20">
        <v>0</v>
      </c>
      <c r="P273" s="20">
        <v>-4.06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23">
        <v>399634</v>
      </c>
      <c r="B274" s="23" t="s">
        <v>365</v>
      </c>
      <c r="C274" s="23">
        <v>3938.726</v>
      </c>
      <c r="D274" s="23">
        <v>4519.205</v>
      </c>
      <c r="E274" s="23">
        <v>0</v>
      </c>
      <c r="F274" s="23">
        <v>0</v>
      </c>
      <c r="G274" s="23">
        <v>0</v>
      </c>
      <c r="H274" s="23">
        <v>1</v>
      </c>
      <c r="I274" s="19">
        <v>1.475</v>
      </c>
      <c r="J274" s="19">
        <v>14.13</v>
      </c>
      <c r="K274" s="20">
        <v>3</v>
      </c>
      <c r="L274" s="20">
        <v>0</v>
      </c>
      <c r="M274" s="20">
        <v>0</v>
      </c>
      <c r="N274" s="20">
        <v>0</v>
      </c>
      <c r="O274" s="20">
        <v>0</v>
      </c>
      <c r="P274" s="20">
        <v>8.832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23">
        <v>399635</v>
      </c>
      <c r="B275" s="23" t="s">
        <v>366</v>
      </c>
      <c r="C275" s="23">
        <v>1932.897</v>
      </c>
      <c r="D275" s="23">
        <v>2316.285</v>
      </c>
      <c r="E275" s="23">
        <v>0</v>
      </c>
      <c r="F275" s="23">
        <v>0</v>
      </c>
      <c r="G275" s="23">
        <v>0</v>
      </c>
      <c r="H275" s="23">
        <v>1</v>
      </c>
      <c r="I275" s="19">
        <v>3.853</v>
      </c>
      <c r="J275" s="19">
        <v>19.767</v>
      </c>
      <c r="K275" s="20">
        <v>3</v>
      </c>
      <c r="L275" s="20">
        <v>0</v>
      </c>
      <c r="M275" s="20">
        <v>0</v>
      </c>
      <c r="N275" s="20">
        <v>0</v>
      </c>
      <c r="O275" s="20">
        <v>0</v>
      </c>
      <c r="P275" s="20">
        <v>11.862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23">
        <v>399639</v>
      </c>
      <c r="B276" s="23" t="s">
        <v>367</v>
      </c>
      <c r="C276" s="23">
        <v>1942.562</v>
      </c>
      <c r="D276" s="23">
        <v>2370.745</v>
      </c>
      <c r="E276" s="23">
        <v>0</v>
      </c>
      <c r="F276" s="23">
        <v>0</v>
      </c>
      <c r="G276" s="23">
        <v>0</v>
      </c>
      <c r="H276" s="23">
        <v>1</v>
      </c>
      <c r="I276" s="19">
        <v>4.557</v>
      </c>
      <c r="J276" s="19">
        <v>21.795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8.936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23">
        <v>399648</v>
      </c>
      <c r="B277" s="23" t="s">
        <v>368</v>
      </c>
      <c r="C277" s="23">
        <v>11281.203</v>
      </c>
      <c r="D277" s="23">
        <v>12407.314</v>
      </c>
      <c r="E277" s="23">
        <v>0</v>
      </c>
      <c r="F277" s="23">
        <v>0</v>
      </c>
      <c r="G277" s="23">
        <v>0</v>
      </c>
      <c r="H277" s="23">
        <v>1</v>
      </c>
      <c r="I277" s="19">
        <v>3.007</v>
      </c>
      <c r="J277" s="19">
        <v>11.811</v>
      </c>
      <c r="K277" s="20">
        <v>2</v>
      </c>
      <c r="L277" s="20">
        <v>0</v>
      </c>
      <c r="M277" s="20">
        <v>0</v>
      </c>
      <c r="N277" s="20">
        <v>0</v>
      </c>
      <c r="O277" s="20">
        <v>0</v>
      </c>
      <c r="P277" s="20">
        <v>12.405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23">
        <v>399654</v>
      </c>
      <c r="B278" s="23" t="s">
        <v>369</v>
      </c>
      <c r="C278" s="23">
        <v>2722.785</v>
      </c>
      <c r="D278" s="23">
        <v>3325.45</v>
      </c>
      <c r="E278" s="23">
        <v>0</v>
      </c>
      <c r="F278" s="23">
        <v>0</v>
      </c>
      <c r="G278" s="23">
        <v>0</v>
      </c>
      <c r="H278" s="23">
        <v>1</v>
      </c>
      <c r="I278" s="19">
        <v>1.708</v>
      </c>
      <c r="J278" s="19">
        <v>19.521</v>
      </c>
      <c r="K278" s="20">
        <v>3</v>
      </c>
      <c r="L278" s="20">
        <v>0</v>
      </c>
      <c r="M278" s="20">
        <v>0</v>
      </c>
      <c r="N278" s="20">
        <v>0</v>
      </c>
      <c r="O278" s="20">
        <v>0</v>
      </c>
      <c r="P278" s="20">
        <v>7.561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23">
        <v>399655</v>
      </c>
      <c r="B279" s="23" t="s">
        <v>370</v>
      </c>
      <c r="C279" s="23">
        <v>10413.597</v>
      </c>
      <c r="D279" s="23">
        <v>11212.308</v>
      </c>
      <c r="E279" s="23">
        <v>0</v>
      </c>
      <c r="F279" s="23">
        <v>0</v>
      </c>
      <c r="G279" s="23">
        <v>0</v>
      </c>
      <c r="H279" s="23">
        <v>1</v>
      </c>
      <c r="I279" s="19">
        <v>1.796</v>
      </c>
      <c r="J279" s="19">
        <v>8.792</v>
      </c>
      <c r="K279" s="20">
        <v>3</v>
      </c>
      <c r="L279" s="20">
        <v>0</v>
      </c>
      <c r="M279" s="20">
        <v>0</v>
      </c>
      <c r="N279" s="20">
        <v>0</v>
      </c>
      <c r="O279" s="20">
        <v>0</v>
      </c>
      <c r="P279" s="20">
        <v>0.183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23">
        <v>399657</v>
      </c>
      <c r="B280" s="23" t="s">
        <v>371</v>
      </c>
      <c r="C280" s="23">
        <v>6650.906</v>
      </c>
      <c r="D280" s="23">
        <v>7482.878</v>
      </c>
      <c r="E280" s="23">
        <v>0</v>
      </c>
      <c r="F280" s="23">
        <v>0</v>
      </c>
      <c r="G280" s="23">
        <v>0</v>
      </c>
      <c r="H280" s="23">
        <v>1</v>
      </c>
      <c r="I280" s="19">
        <v>3.119</v>
      </c>
      <c r="J280" s="19">
        <v>13.891</v>
      </c>
      <c r="K280" s="20">
        <v>3</v>
      </c>
      <c r="L280" s="20">
        <v>0</v>
      </c>
      <c r="M280" s="20">
        <v>0</v>
      </c>
      <c r="N280" s="20">
        <v>0</v>
      </c>
      <c r="O280" s="20">
        <v>0</v>
      </c>
      <c r="P280" s="20">
        <v>4.272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23">
        <v>399659</v>
      </c>
      <c r="B281" s="23" t="s">
        <v>372</v>
      </c>
      <c r="C281" s="23">
        <v>4328.209</v>
      </c>
      <c r="D281" s="23">
        <v>4914.271</v>
      </c>
      <c r="E281" s="23">
        <v>0</v>
      </c>
      <c r="F281" s="23">
        <v>0</v>
      </c>
      <c r="G281" s="23">
        <v>0</v>
      </c>
      <c r="H281" s="23">
        <v>1</v>
      </c>
      <c r="I281" s="19">
        <v>3.623</v>
      </c>
      <c r="J281" s="19">
        <v>15.117</v>
      </c>
      <c r="K281" s="20">
        <v>3</v>
      </c>
      <c r="L281" s="20">
        <v>0</v>
      </c>
      <c r="M281" s="20">
        <v>0</v>
      </c>
      <c r="N281" s="20">
        <v>0</v>
      </c>
      <c r="O281" s="20">
        <v>0</v>
      </c>
      <c r="P281" s="20">
        <v>1.084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23">
        <v>399662</v>
      </c>
      <c r="B282" s="23" t="s">
        <v>373</v>
      </c>
      <c r="C282" s="23">
        <v>2154.108</v>
      </c>
      <c r="D282" s="23">
        <v>2588.445</v>
      </c>
      <c r="E282" s="23">
        <v>0</v>
      </c>
      <c r="F282" s="23">
        <v>0</v>
      </c>
      <c r="G282" s="23">
        <v>0</v>
      </c>
      <c r="H282" s="23">
        <v>1</v>
      </c>
      <c r="I282" s="19">
        <v>1.396</v>
      </c>
      <c r="J282" s="19">
        <v>17.942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-3.643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23">
        <v>399665</v>
      </c>
      <c r="B283" s="23" t="s">
        <v>374</v>
      </c>
      <c r="C283" s="23">
        <v>2226.533</v>
      </c>
      <c r="D283" s="23">
        <v>2458.701</v>
      </c>
      <c r="E283" s="23">
        <v>0</v>
      </c>
      <c r="F283" s="23">
        <v>0</v>
      </c>
      <c r="G283" s="23">
        <v>0</v>
      </c>
      <c r="H283" s="23">
        <v>1</v>
      </c>
      <c r="I283" s="19">
        <v>2.285</v>
      </c>
      <c r="J283" s="19">
        <v>11.512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2.474</v>
      </c>
      <c r="Q283" s="20">
        <v>0</v>
      </c>
      <c r="R283" s="20">
        <v>1</v>
      </c>
      <c r="S283" s="21"/>
      <c r="T283" s="21"/>
      <c r="U283" s="21"/>
      <c r="V283" s="21"/>
      <c r="W283" s="21"/>
    </row>
    <row r="284" ht="16.5" spans="1:23">
      <c r="A284" s="23">
        <v>399666</v>
      </c>
      <c r="B284" s="23" t="s">
        <v>375</v>
      </c>
      <c r="C284" s="23">
        <v>1846.556</v>
      </c>
      <c r="D284" s="23">
        <v>2196.114</v>
      </c>
      <c r="E284" s="23">
        <v>0</v>
      </c>
      <c r="F284" s="23">
        <v>0</v>
      </c>
      <c r="G284" s="23">
        <v>0</v>
      </c>
      <c r="H284" s="23">
        <v>1</v>
      </c>
      <c r="I284" s="19">
        <v>3.611</v>
      </c>
      <c r="J284" s="19">
        <v>18.953</v>
      </c>
      <c r="K284" s="20">
        <v>3</v>
      </c>
      <c r="L284" s="20">
        <v>0</v>
      </c>
      <c r="M284" s="20">
        <v>0</v>
      </c>
      <c r="N284" s="20">
        <v>0</v>
      </c>
      <c r="O284" s="20">
        <v>0</v>
      </c>
      <c r="P284" s="20">
        <v>3.949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23">
        <v>399678</v>
      </c>
      <c r="B285" s="23" t="s">
        <v>376</v>
      </c>
      <c r="C285" s="23">
        <v>537.596</v>
      </c>
      <c r="D285" s="23">
        <v>638.779</v>
      </c>
      <c r="E285" s="23">
        <v>0</v>
      </c>
      <c r="F285" s="23">
        <v>0</v>
      </c>
      <c r="G285" s="23">
        <v>0</v>
      </c>
      <c r="H285" s="23">
        <v>1</v>
      </c>
      <c r="I285" s="19">
        <v>1.824</v>
      </c>
      <c r="J285" s="19">
        <v>17.375</v>
      </c>
      <c r="K285" s="20">
        <v>3</v>
      </c>
      <c r="L285" s="20">
        <v>0</v>
      </c>
      <c r="M285" s="20">
        <v>0</v>
      </c>
      <c r="N285" s="20">
        <v>0</v>
      </c>
      <c r="O285" s="20">
        <v>0</v>
      </c>
      <c r="P285" s="20">
        <v>1.548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23">
        <v>399679</v>
      </c>
      <c r="B286" s="23" t="s">
        <v>377</v>
      </c>
      <c r="C286" s="23">
        <v>5667.18</v>
      </c>
      <c r="D286" s="23">
        <v>6716.396</v>
      </c>
      <c r="E286" s="23">
        <v>0</v>
      </c>
      <c r="F286" s="23">
        <v>0</v>
      </c>
      <c r="G286" s="23">
        <v>0</v>
      </c>
      <c r="H286" s="23">
        <v>1</v>
      </c>
      <c r="I286" s="19">
        <v>4.871</v>
      </c>
      <c r="J286" s="19">
        <v>19.732</v>
      </c>
      <c r="K286" s="20">
        <v>3</v>
      </c>
      <c r="L286" s="20">
        <v>0</v>
      </c>
      <c r="M286" s="20">
        <v>0</v>
      </c>
      <c r="N286" s="20">
        <v>0</v>
      </c>
      <c r="O286" s="20">
        <v>0</v>
      </c>
      <c r="P286" s="20">
        <v>5.587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23">
        <v>399680</v>
      </c>
      <c r="B287" s="23" t="s">
        <v>378</v>
      </c>
      <c r="C287" s="23">
        <v>661.972</v>
      </c>
      <c r="D287" s="23">
        <v>812.402</v>
      </c>
      <c r="E287" s="23">
        <v>0</v>
      </c>
      <c r="F287" s="23">
        <v>0</v>
      </c>
      <c r="G287" s="23">
        <v>0</v>
      </c>
      <c r="H287" s="23">
        <v>1</v>
      </c>
      <c r="I287" s="19">
        <v>10.816</v>
      </c>
      <c r="J287" s="19">
        <v>27.33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1.111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23">
        <v>399681</v>
      </c>
      <c r="B288" s="23" t="s">
        <v>379</v>
      </c>
      <c r="C288" s="23">
        <v>1077.48</v>
      </c>
      <c r="D288" s="23">
        <v>1371.303</v>
      </c>
      <c r="E288" s="23">
        <v>0</v>
      </c>
      <c r="F288" s="23">
        <v>0</v>
      </c>
      <c r="G288" s="23">
        <v>0</v>
      </c>
      <c r="H288" s="23">
        <v>1</v>
      </c>
      <c r="I288" s="19">
        <v>7.536</v>
      </c>
      <c r="J288" s="19">
        <v>27.348</v>
      </c>
      <c r="K288" s="20">
        <v>3</v>
      </c>
      <c r="L288" s="20">
        <v>0</v>
      </c>
      <c r="M288" s="20">
        <v>0</v>
      </c>
      <c r="N288" s="20">
        <v>0</v>
      </c>
      <c r="O288" s="20">
        <v>0</v>
      </c>
      <c r="P288" s="20">
        <v>2.873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23">
        <v>399694</v>
      </c>
      <c r="B289" s="23" t="s">
        <v>380</v>
      </c>
      <c r="C289" s="23">
        <v>3819.952</v>
      </c>
      <c r="D289" s="23">
        <v>4593.243</v>
      </c>
      <c r="E289" s="23">
        <v>0</v>
      </c>
      <c r="F289" s="23">
        <v>0</v>
      </c>
      <c r="G289" s="23">
        <v>0</v>
      </c>
      <c r="H289" s="23">
        <v>1</v>
      </c>
      <c r="I289" s="19">
        <v>2.718</v>
      </c>
      <c r="J289" s="19">
        <v>19.096</v>
      </c>
      <c r="K289" s="20">
        <v>3</v>
      </c>
      <c r="L289" s="20">
        <v>0</v>
      </c>
      <c r="M289" s="20">
        <v>0</v>
      </c>
      <c r="N289" s="20">
        <v>0</v>
      </c>
      <c r="O289" s="20">
        <v>0</v>
      </c>
      <c r="P289" s="20">
        <v>5.729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23">
        <v>399696</v>
      </c>
      <c r="B290" s="23" t="s">
        <v>381</v>
      </c>
      <c r="C290" s="23">
        <v>3700.35</v>
      </c>
      <c r="D290" s="23">
        <v>4509.542</v>
      </c>
      <c r="E290" s="23">
        <v>0</v>
      </c>
      <c r="F290" s="23">
        <v>0</v>
      </c>
      <c r="G290" s="23">
        <v>0</v>
      </c>
      <c r="H290" s="23">
        <v>1</v>
      </c>
      <c r="I290" s="19">
        <v>3.91</v>
      </c>
      <c r="J290" s="19">
        <v>21.152</v>
      </c>
      <c r="K290" s="20">
        <v>3</v>
      </c>
      <c r="L290" s="20">
        <v>0</v>
      </c>
      <c r="M290" s="20">
        <v>0</v>
      </c>
      <c r="N290" s="20">
        <v>0</v>
      </c>
      <c r="O290" s="20">
        <v>0</v>
      </c>
      <c r="P290" s="20">
        <v>1.918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23">
        <v>399697</v>
      </c>
      <c r="B291" s="23" t="s">
        <v>382</v>
      </c>
      <c r="C291" s="23">
        <v>3449.179</v>
      </c>
      <c r="D291" s="23">
        <v>4125.903</v>
      </c>
      <c r="E291" s="23">
        <v>0</v>
      </c>
      <c r="F291" s="23">
        <v>0</v>
      </c>
      <c r="G291" s="23">
        <v>0</v>
      </c>
      <c r="H291" s="23">
        <v>1</v>
      </c>
      <c r="I291" s="19">
        <v>3.097</v>
      </c>
      <c r="J291" s="19">
        <v>18.991</v>
      </c>
      <c r="K291" s="20">
        <v>3</v>
      </c>
      <c r="L291" s="20">
        <v>0</v>
      </c>
      <c r="M291" s="20">
        <v>0</v>
      </c>
      <c r="N291" s="20">
        <v>0</v>
      </c>
      <c r="O291" s="20">
        <v>0</v>
      </c>
      <c r="P291" s="20">
        <v>3.191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3">
        <v>399698</v>
      </c>
      <c r="B292" s="23" t="s">
        <v>383</v>
      </c>
      <c r="C292" s="23">
        <v>49168.941</v>
      </c>
      <c r="D292" s="23">
        <v>54815.32</v>
      </c>
      <c r="E292" s="23">
        <v>0</v>
      </c>
      <c r="F292" s="23">
        <v>0</v>
      </c>
      <c r="G292" s="23">
        <v>0</v>
      </c>
      <c r="H292" s="23">
        <v>1</v>
      </c>
      <c r="I292" s="19">
        <v>2.76</v>
      </c>
      <c r="J292" s="19">
        <v>12.776</v>
      </c>
      <c r="K292" s="20">
        <v>4</v>
      </c>
      <c r="L292" s="20">
        <v>0</v>
      </c>
      <c r="M292" s="20">
        <v>0</v>
      </c>
      <c r="N292" s="20">
        <v>0</v>
      </c>
      <c r="O292" s="20">
        <v>0</v>
      </c>
      <c r="P292" s="20">
        <v>0.703</v>
      </c>
      <c r="Q292" s="20">
        <v>0</v>
      </c>
      <c r="R292" s="20">
        <v>1</v>
      </c>
      <c r="S292" s="21"/>
      <c r="T292" s="21"/>
      <c r="U292" s="21"/>
      <c r="V292" s="21"/>
      <c r="W292" s="21"/>
    </row>
    <row r="293" ht="16.5" spans="1:23">
      <c r="A293" s="23">
        <v>399704</v>
      </c>
      <c r="B293" s="23" t="s">
        <v>384</v>
      </c>
      <c r="C293" s="23">
        <v>5487.583</v>
      </c>
      <c r="D293" s="23">
        <v>7169.902</v>
      </c>
      <c r="E293" s="23">
        <v>0</v>
      </c>
      <c r="F293" s="23">
        <v>0</v>
      </c>
      <c r="G293" s="23">
        <v>0</v>
      </c>
      <c r="H293" s="23">
        <v>1</v>
      </c>
      <c r="I293" s="19">
        <v>9.364</v>
      </c>
      <c r="J293" s="19">
        <v>30.63</v>
      </c>
      <c r="K293" s="20">
        <v>2</v>
      </c>
      <c r="L293" s="20">
        <v>0</v>
      </c>
      <c r="M293" s="20">
        <v>0</v>
      </c>
      <c r="N293" s="20">
        <v>0</v>
      </c>
      <c r="O293" s="20">
        <v>0</v>
      </c>
      <c r="P293" s="20">
        <v>11.606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23">
        <v>399802</v>
      </c>
      <c r="B294" s="23" t="s">
        <v>385</v>
      </c>
      <c r="C294" s="23">
        <v>6205.011</v>
      </c>
      <c r="D294" s="23">
        <v>7365.223</v>
      </c>
      <c r="E294" s="23">
        <v>0</v>
      </c>
      <c r="F294" s="23">
        <v>0</v>
      </c>
      <c r="G294" s="23">
        <v>0</v>
      </c>
      <c r="H294" s="23">
        <v>1</v>
      </c>
      <c r="I294" s="19">
        <v>5.78</v>
      </c>
      <c r="J294" s="19">
        <v>20.622</v>
      </c>
      <c r="K294" s="20">
        <v>3</v>
      </c>
      <c r="L294" s="20">
        <v>0</v>
      </c>
      <c r="M294" s="20">
        <v>0</v>
      </c>
      <c r="N294" s="20">
        <v>0</v>
      </c>
      <c r="O294" s="20">
        <v>0</v>
      </c>
      <c r="P294" s="20">
        <v>2.375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23">
        <v>399813</v>
      </c>
      <c r="B295" s="23" t="s">
        <v>386</v>
      </c>
      <c r="C295" s="23">
        <v>7039.518</v>
      </c>
      <c r="D295" s="23">
        <v>8505.969</v>
      </c>
      <c r="E295" s="23">
        <v>0</v>
      </c>
      <c r="F295" s="23">
        <v>0</v>
      </c>
      <c r="G295" s="23">
        <v>0</v>
      </c>
      <c r="H295" s="23">
        <v>1</v>
      </c>
      <c r="I295" s="19">
        <v>2.774</v>
      </c>
      <c r="J295" s="19">
        <v>19.536</v>
      </c>
      <c r="K295" s="20">
        <v>2</v>
      </c>
      <c r="L295" s="20">
        <v>0</v>
      </c>
      <c r="M295" s="20">
        <v>0</v>
      </c>
      <c r="N295" s="20">
        <v>0</v>
      </c>
      <c r="O295" s="20">
        <v>0</v>
      </c>
      <c r="P295" s="20">
        <v>9.432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23">
        <v>399852</v>
      </c>
      <c r="B296" s="23" t="s">
        <v>257</v>
      </c>
      <c r="C296" s="23">
        <v>7045.577</v>
      </c>
      <c r="D296" s="23">
        <v>7952.492</v>
      </c>
      <c r="E296" s="23">
        <v>0</v>
      </c>
      <c r="F296" s="23">
        <v>0</v>
      </c>
      <c r="G296" s="23">
        <v>0</v>
      </c>
      <c r="H296" s="23">
        <v>1</v>
      </c>
      <c r="I296" s="19">
        <v>3.103</v>
      </c>
      <c r="J296" s="19">
        <v>14.153</v>
      </c>
      <c r="K296" s="20">
        <v>2</v>
      </c>
      <c r="L296" s="20">
        <v>0</v>
      </c>
      <c r="M296" s="20">
        <v>0</v>
      </c>
      <c r="N296" s="20">
        <v>0</v>
      </c>
      <c r="O296" s="20">
        <v>0</v>
      </c>
      <c r="P296" s="20">
        <v>6.587</v>
      </c>
      <c r="Q296" s="20">
        <v>-1</v>
      </c>
      <c r="R296" s="20">
        <v>0</v>
      </c>
      <c r="S296" s="21"/>
      <c r="T296" s="21"/>
      <c r="U296" s="21"/>
      <c r="V296" s="21"/>
      <c r="W296" s="21"/>
    </row>
    <row r="297" ht="16.5" spans="1:23">
      <c r="A297" s="23">
        <v>399905</v>
      </c>
      <c r="B297" s="23" t="s">
        <v>387</v>
      </c>
      <c r="C297" s="23">
        <v>6767.768</v>
      </c>
      <c r="D297" s="23">
        <v>7891.789</v>
      </c>
      <c r="E297" s="23">
        <v>0</v>
      </c>
      <c r="F297" s="23">
        <v>0</v>
      </c>
      <c r="G297" s="23">
        <v>0</v>
      </c>
      <c r="H297" s="23">
        <v>1</v>
      </c>
      <c r="I297" s="19">
        <v>4.907</v>
      </c>
      <c r="J297" s="19">
        <v>18.451</v>
      </c>
      <c r="K297" s="20">
        <v>3</v>
      </c>
      <c r="L297" s="20">
        <v>0</v>
      </c>
      <c r="M297" s="20">
        <v>0</v>
      </c>
      <c r="N297" s="20">
        <v>0</v>
      </c>
      <c r="O297" s="20">
        <v>0</v>
      </c>
      <c r="P297" s="20">
        <v>9.901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23">
        <v>399928</v>
      </c>
      <c r="B298" s="23" t="s">
        <v>270</v>
      </c>
      <c r="C298" s="23">
        <v>2740.827</v>
      </c>
      <c r="D298" s="23">
        <v>3093.799</v>
      </c>
      <c r="E298" s="23">
        <v>0</v>
      </c>
      <c r="F298" s="23">
        <v>0</v>
      </c>
      <c r="G298" s="23">
        <v>0</v>
      </c>
      <c r="H298" s="23">
        <v>1</v>
      </c>
      <c r="I298" s="19">
        <v>4.754</v>
      </c>
      <c r="J298" s="19">
        <v>15.621</v>
      </c>
      <c r="K298" s="20">
        <v>3</v>
      </c>
      <c r="L298" s="20">
        <v>0</v>
      </c>
      <c r="M298" s="20">
        <v>0</v>
      </c>
      <c r="N298" s="20">
        <v>0</v>
      </c>
      <c r="O298" s="20">
        <v>0</v>
      </c>
      <c r="P298" s="20">
        <v>14.3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3">
        <v>399959</v>
      </c>
      <c r="B299" s="23" t="s">
        <v>388</v>
      </c>
      <c r="C299" s="23">
        <v>1517.328</v>
      </c>
      <c r="D299" s="23">
        <v>1913.813</v>
      </c>
      <c r="E299" s="23">
        <v>0</v>
      </c>
      <c r="F299" s="23">
        <v>0</v>
      </c>
      <c r="G299" s="23">
        <v>0</v>
      </c>
      <c r="H299" s="23">
        <v>1</v>
      </c>
      <c r="I299" s="19">
        <v>5.674</v>
      </c>
      <c r="J299" s="19">
        <v>25.215</v>
      </c>
      <c r="K299" s="20">
        <v>3</v>
      </c>
      <c r="L299" s="20">
        <v>0</v>
      </c>
      <c r="M299" s="20">
        <v>0</v>
      </c>
      <c r="N299" s="20">
        <v>0</v>
      </c>
      <c r="O299" s="20">
        <v>0</v>
      </c>
      <c r="P299" s="20">
        <v>2.2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23">
        <v>399967</v>
      </c>
      <c r="B300" s="23" t="s">
        <v>389</v>
      </c>
      <c r="C300" s="23">
        <v>11614.462</v>
      </c>
      <c r="D300" s="23">
        <v>14566.016</v>
      </c>
      <c r="E300" s="23">
        <v>0</v>
      </c>
      <c r="F300" s="23">
        <v>0</v>
      </c>
      <c r="G300" s="23">
        <v>0</v>
      </c>
      <c r="H300" s="23">
        <v>1</v>
      </c>
      <c r="I300" s="19">
        <v>4.045</v>
      </c>
      <c r="J300" s="19">
        <v>23.488</v>
      </c>
      <c r="K300" s="20">
        <v>3</v>
      </c>
      <c r="L300" s="20">
        <v>2</v>
      </c>
      <c r="M300" s="20">
        <v>0</v>
      </c>
      <c r="N300" s="20">
        <v>0</v>
      </c>
      <c r="O300" s="20">
        <v>0</v>
      </c>
      <c r="P300" s="20">
        <v>-1.085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23">
        <v>399971</v>
      </c>
      <c r="B301" s="23" t="s">
        <v>390</v>
      </c>
      <c r="C301" s="23">
        <v>1374.006</v>
      </c>
      <c r="D301" s="23">
        <v>1730.051</v>
      </c>
      <c r="E301" s="23">
        <v>0</v>
      </c>
      <c r="F301" s="23">
        <v>0</v>
      </c>
      <c r="G301" s="23">
        <v>0</v>
      </c>
      <c r="H301" s="23">
        <v>1</v>
      </c>
      <c r="I301" s="19">
        <v>1.191</v>
      </c>
      <c r="J301" s="19">
        <v>21.526</v>
      </c>
      <c r="K301" s="20">
        <v>3</v>
      </c>
      <c r="L301" s="20">
        <v>0</v>
      </c>
      <c r="M301" s="20">
        <v>0</v>
      </c>
      <c r="N301" s="20">
        <v>0</v>
      </c>
      <c r="O301" s="20">
        <v>0</v>
      </c>
      <c r="P301" s="20">
        <v>1.826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23">
        <v>399973</v>
      </c>
      <c r="B302" s="23" t="s">
        <v>391</v>
      </c>
      <c r="C302" s="23">
        <v>1556.041</v>
      </c>
      <c r="D302" s="23">
        <v>1959.135</v>
      </c>
      <c r="E302" s="23">
        <v>0</v>
      </c>
      <c r="F302" s="23">
        <v>0</v>
      </c>
      <c r="G302" s="23">
        <v>0</v>
      </c>
      <c r="H302" s="23">
        <v>1</v>
      </c>
      <c r="I302" s="19">
        <v>5.753</v>
      </c>
      <c r="J302" s="19">
        <v>25.144</v>
      </c>
      <c r="K302" s="20">
        <v>3</v>
      </c>
      <c r="L302" s="20">
        <v>0</v>
      </c>
      <c r="M302" s="20">
        <v>0</v>
      </c>
      <c r="N302" s="20">
        <v>0</v>
      </c>
      <c r="O302" s="20">
        <v>0</v>
      </c>
      <c r="P302" s="20">
        <v>1.911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23">
        <v>399982</v>
      </c>
      <c r="B303" s="23" t="s">
        <v>277</v>
      </c>
      <c r="C303" s="23">
        <v>8309.982</v>
      </c>
      <c r="D303" s="23">
        <v>9479.217</v>
      </c>
      <c r="E303" s="23">
        <v>0</v>
      </c>
      <c r="F303" s="23">
        <v>0</v>
      </c>
      <c r="G303" s="23">
        <v>0</v>
      </c>
      <c r="H303" s="23">
        <v>1</v>
      </c>
      <c r="I303" s="19">
        <v>4.529</v>
      </c>
      <c r="J303" s="19">
        <v>16.305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0.831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23">
        <v>399991</v>
      </c>
      <c r="B304" s="23" t="s">
        <v>392</v>
      </c>
      <c r="C304" s="23">
        <v>2607.955</v>
      </c>
      <c r="D304" s="23">
        <v>3038.477</v>
      </c>
      <c r="E304" s="23">
        <v>0</v>
      </c>
      <c r="F304" s="23">
        <v>0</v>
      </c>
      <c r="G304" s="23">
        <v>0</v>
      </c>
      <c r="H304" s="23">
        <v>1</v>
      </c>
      <c r="I304" s="19">
        <v>7.839</v>
      </c>
      <c r="J304" s="19">
        <v>20.898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3">
        <v>399992</v>
      </c>
      <c r="B305" s="23" t="s">
        <v>393</v>
      </c>
      <c r="C305" s="23">
        <v>1977.243</v>
      </c>
      <c r="D305" s="23">
        <v>2248.697</v>
      </c>
      <c r="E305" s="23">
        <v>0</v>
      </c>
      <c r="F305" s="23">
        <v>0</v>
      </c>
      <c r="G305" s="23">
        <v>0</v>
      </c>
      <c r="H305" s="23">
        <v>1</v>
      </c>
      <c r="I305" s="19">
        <v>1.297</v>
      </c>
      <c r="J305" s="19">
        <v>13.212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-22.964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3">
        <v>980018</v>
      </c>
      <c r="B306" s="23" t="s">
        <v>394</v>
      </c>
      <c r="C306" s="23">
        <v>3482.215</v>
      </c>
      <c r="D306" s="23">
        <v>5383.009</v>
      </c>
      <c r="E306" s="23">
        <v>0</v>
      </c>
      <c r="F306" s="23">
        <v>0</v>
      </c>
      <c r="G306" s="23">
        <v>0</v>
      </c>
      <c r="H306" s="23">
        <v>1</v>
      </c>
      <c r="I306" s="19">
        <v>11.056</v>
      </c>
      <c r="J306" s="19">
        <v>42.463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3">
        <v>980035</v>
      </c>
      <c r="B307" s="23" t="s">
        <v>395</v>
      </c>
      <c r="C307" s="23">
        <v>1949.958</v>
      </c>
      <c r="D307" s="23">
        <v>2409.165</v>
      </c>
      <c r="E307" s="23">
        <v>0</v>
      </c>
      <c r="F307" s="23">
        <v>0</v>
      </c>
      <c r="G307" s="23">
        <v>0</v>
      </c>
      <c r="H307" s="23">
        <v>1</v>
      </c>
      <c r="I307" s="19">
        <v>5.058</v>
      </c>
      <c r="J307" s="19">
        <v>23.155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3">
        <v>980068</v>
      </c>
      <c r="B308" s="23" t="s">
        <v>396</v>
      </c>
      <c r="C308" s="23">
        <v>3423.212</v>
      </c>
      <c r="D308" s="23">
        <v>3851.736</v>
      </c>
      <c r="E308" s="23">
        <v>0</v>
      </c>
      <c r="F308" s="23">
        <v>0</v>
      </c>
      <c r="G308" s="23">
        <v>0</v>
      </c>
      <c r="H308" s="23">
        <v>1</v>
      </c>
      <c r="I308" s="19">
        <v>6.283</v>
      </c>
      <c r="J308" s="19">
        <v>16.71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3">
        <v>980076</v>
      </c>
      <c r="B309" s="23" t="s">
        <v>397</v>
      </c>
      <c r="C309" s="23">
        <v>3067.817</v>
      </c>
      <c r="D309" s="23">
        <v>3872.285</v>
      </c>
      <c r="E309" s="23">
        <v>0</v>
      </c>
      <c r="F309" s="23">
        <v>0</v>
      </c>
      <c r="G309" s="23">
        <v>0</v>
      </c>
      <c r="H309" s="23">
        <v>1</v>
      </c>
      <c r="I309" s="19">
        <v>2.093</v>
      </c>
      <c r="J309" s="19">
        <v>22.433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3">
        <v>980092</v>
      </c>
      <c r="B310" s="23" t="s">
        <v>398</v>
      </c>
      <c r="C310" s="23">
        <v>4987.076</v>
      </c>
      <c r="D310" s="23">
        <v>5588.183</v>
      </c>
      <c r="E310" s="23">
        <v>0</v>
      </c>
      <c r="F310" s="23">
        <v>0</v>
      </c>
      <c r="G310" s="23">
        <v>0</v>
      </c>
      <c r="H310" s="23">
        <v>1</v>
      </c>
      <c r="I310" s="19">
        <v>4.021</v>
      </c>
      <c r="J310" s="19">
        <v>14.345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23">
        <v>988006</v>
      </c>
      <c r="B311" s="23" t="s">
        <v>399</v>
      </c>
      <c r="C311" s="23">
        <v>2747.812</v>
      </c>
      <c r="D311" s="23">
        <v>3255.166</v>
      </c>
      <c r="E311" s="23">
        <v>0</v>
      </c>
      <c r="F311" s="23">
        <v>0</v>
      </c>
      <c r="G311" s="23">
        <v>0</v>
      </c>
      <c r="H311" s="23">
        <v>1</v>
      </c>
      <c r="I311" s="19">
        <v>0.534</v>
      </c>
      <c r="J311" s="19">
        <v>16.037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-3.875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23">
        <v>988106</v>
      </c>
      <c r="B312" s="23" t="s">
        <v>400</v>
      </c>
      <c r="C312" s="23">
        <v>3045.303</v>
      </c>
      <c r="D312" s="23">
        <v>3607.717</v>
      </c>
      <c r="E312" s="23">
        <v>0</v>
      </c>
      <c r="F312" s="23">
        <v>0</v>
      </c>
      <c r="G312" s="23">
        <v>0</v>
      </c>
      <c r="H312" s="23">
        <v>1</v>
      </c>
      <c r="I312" s="19">
        <v>0.569</v>
      </c>
      <c r="J312" s="19">
        <v>16.07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24">
        <v>25</v>
      </c>
      <c r="B313" s="24" t="s">
        <v>401</v>
      </c>
      <c r="C313" s="24">
        <v>1756.79</v>
      </c>
      <c r="D313" s="24">
        <v>1870.172</v>
      </c>
      <c r="E313" s="24">
        <v>0</v>
      </c>
      <c r="F313" s="24">
        <v>0</v>
      </c>
      <c r="G313" s="24">
        <v>1</v>
      </c>
      <c r="H313" s="19">
        <v>0</v>
      </c>
      <c r="I313" s="19">
        <v>0</v>
      </c>
      <c r="J313" s="19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24">
        <v>134</v>
      </c>
      <c r="B314" s="24" t="s">
        <v>402</v>
      </c>
      <c r="C314" s="24">
        <v>977.223</v>
      </c>
      <c r="D314" s="24">
        <v>1088.976</v>
      </c>
      <c r="E314" s="24">
        <v>0</v>
      </c>
      <c r="F314" s="24">
        <v>0</v>
      </c>
      <c r="G314" s="24">
        <v>1</v>
      </c>
      <c r="H314" s="19">
        <v>0</v>
      </c>
      <c r="I314" s="19">
        <v>0</v>
      </c>
      <c r="J314" s="19">
        <v>0</v>
      </c>
      <c r="K314" s="20">
        <v>2</v>
      </c>
      <c r="L314" s="20">
        <v>0</v>
      </c>
      <c r="M314" s="20">
        <v>0</v>
      </c>
      <c r="N314" s="20">
        <v>0</v>
      </c>
      <c r="O314" s="20">
        <v>0</v>
      </c>
      <c r="P314" s="20">
        <v>16.963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24">
        <v>917</v>
      </c>
      <c r="B315" s="24" t="s">
        <v>403</v>
      </c>
      <c r="C315" s="24">
        <v>2434.397</v>
      </c>
      <c r="D315" s="24">
        <v>2632.996</v>
      </c>
      <c r="E315" s="24">
        <v>0</v>
      </c>
      <c r="F315" s="24">
        <v>0</v>
      </c>
      <c r="G315" s="24">
        <v>1</v>
      </c>
      <c r="H315" s="19">
        <v>0</v>
      </c>
      <c r="I315" s="19">
        <v>0</v>
      </c>
      <c r="J315" s="19">
        <v>0</v>
      </c>
      <c r="K315" s="20">
        <v>4</v>
      </c>
      <c r="L315" s="20">
        <v>0</v>
      </c>
      <c r="M315" s="20">
        <v>0</v>
      </c>
      <c r="N315" s="20">
        <v>1</v>
      </c>
      <c r="O315" s="20">
        <v>0</v>
      </c>
      <c r="P315" s="20">
        <v>-9.299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24">
        <v>399003</v>
      </c>
      <c r="B316" s="24" t="s">
        <v>21</v>
      </c>
      <c r="C316" s="24">
        <v>8254.802</v>
      </c>
      <c r="D316" s="24">
        <v>8979.871</v>
      </c>
      <c r="E316" s="24">
        <v>0</v>
      </c>
      <c r="F316" s="24">
        <v>0</v>
      </c>
      <c r="G316" s="24">
        <v>1</v>
      </c>
      <c r="H316" s="19">
        <v>0</v>
      </c>
      <c r="I316" s="19">
        <v>0</v>
      </c>
      <c r="J316" s="19">
        <v>0</v>
      </c>
      <c r="K316" s="20">
        <v>3</v>
      </c>
      <c r="L316" s="20">
        <v>2</v>
      </c>
      <c r="M316" s="20">
        <v>0</v>
      </c>
      <c r="N316" s="20">
        <v>0</v>
      </c>
      <c r="O316" s="20">
        <v>0</v>
      </c>
      <c r="P316" s="20">
        <v>3.941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24">
        <v>399108</v>
      </c>
      <c r="B317" s="24" t="s">
        <v>17</v>
      </c>
      <c r="C317" s="24">
        <v>1258.408</v>
      </c>
      <c r="D317" s="24">
        <v>1352.862</v>
      </c>
      <c r="E317" s="24">
        <v>0</v>
      </c>
      <c r="F317" s="24">
        <v>0</v>
      </c>
      <c r="G317" s="24">
        <v>1</v>
      </c>
      <c r="H317" s="19">
        <v>0</v>
      </c>
      <c r="I317" s="19">
        <v>0</v>
      </c>
      <c r="J317" s="19">
        <v>0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-0.056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24">
        <v>399359</v>
      </c>
      <c r="B318" s="24" t="s">
        <v>404</v>
      </c>
      <c r="C318" s="24">
        <v>2608.359</v>
      </c>
      <c r="D318" s="24">
        <v>2778.365</v>
      </c>
      <c r="E318" s="24">
        <v>0</v>
      </c>
      <c r="F318" s="24">
        <v>0</v>
      </c>
      <c r="G318" s="24">
        <v>1</v>
      </c>
      <c r="H318" s="19">
        <v>0</v>
      </c>
      <c r="I318" s="19">
        <v>0</v>
      </c>
      <c r="J318" s="19">
        <v>0</v>
      </c>
      <c r="K318" s="20">
        <v>4</v>
      </c>
      <c r="L318" s="20">
        <v>1</v>
      </c>
      <c r="M318" s="20">
        <v>0</v>
      </c>
      <c r="N318" s="20">
        <v>0</v>
      </c>
      <c r="O318" s="20">
        <v>-1</v>
      </c>
      <c r="P318" s="20">
        <v>-2.454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24">
        <v>399431</v>
      </c>
      <c r="B319" s="24" t="s">
        <v>405</v>
      </c>
      <c r="C319" s="24">
        <v>7540.476</v>
      </c>
      <c r="D319" s="24">
        <v>8369.499</v>
      </c>
      <c r="E319" s="24">
        <v>0</v>
      </c>
      <c r="F319" s="24">
        <v>0</v>
      </c>
      <c r="G319" s="24">
        <v>1</v>
      </c>
      <c r="H319" s="19">
        <v>0</v>
      </c>
      <c r="I319" s="19">
        <v>0</v>
      </c>
      <c r="J319" s="19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24">
        <v>399481</v>
      </c>
      <c r="B320" s="24" t="s">
        <v>201</v>
      </c>
      <c r="C320" s="24">
        <v>127.715</v>
      </c>
      <c r="D320" s="24">
        <v>127.899</v>
      </c>
      <c r="E320" s="24">
        <v>0</v>
      </c>
      <c r="F320" s="24">
        <v>0</v>
      </c>
      <c r="G320" s="24">
        <v>1</v>
      </c>
      <c r="H320" s="19">
        <v>0</v>
      </c>
      <c r="I320" s="19">
        <v>0</v>
      </c>
      <c r="J320" s="19">
        <v>0</v>
      </c>
      <c r="K320" s="20">
        <v>2</v>
      </c>
      <c r="L320" s="20">
        <v>0</v>
      </c>
      <c r="M320" s="20">
        <v>0</v>
      </c>
      <c r="N320" s="20">
        <v>0</v>
      </c>
      <c r="O320" s="20">
        <v>0</v>
      </c>
      <c r="P320" s="20">
        <v>14.894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24">
        <v>399617</v>
      </c>
      <c r="B321" s="24" t="s">
        <v>406</v>
      </c>
      <c r="C321" s="24">
        <v>9208.337</v>
      </c>
      <c r="D321" s="24">
        <v>10401.12</v>
      </c>
      <c r="E321" s="24">
        <v>0</v>
      </c>
      <c r="F321" s="24">
        <v>0</v>
      </c>
      <c r="G321" s="24">
        <v>1</v>
      </c>
      <c r="H321" s="19">
        <v>0</v>
      </c>
      <c r="I321" s="19">
        <v>0</v>
      </c>
      <c r="J321" s="19">
        <v>0</v>
      </c>
      <c r="K321" s="20">
        <v>2</v>
      </c>
      <c r="L321" s="20">
        <v>0</v>
      </c>
      <c r="M321" s="20">
        <v>0</v>
      </c>
      <c r="N321" s="20">
        <v>0</v>
      </c>
      <c r="O321" s="20">
        <v>0</v>
      </c>
      <c r="P321" s="20">
        <v>19.88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24">
        <v>399684</v>
      </c>
      <c r="B322" s="24" t="s">
        <v>407</v>
      </c>
      <c r="C322" s="24">
        <v>1794.779</v>
      </c>
      <c r="D322" s="24">
        <v>2024.777</v>
      </c>
      <c r="E322" s="24">
        <v>0</v>
      </c>
      <c r="F322" s="24">
        <v>0</v>
      </c>
      <c r="G322" s="24">
        <v>1</v>
      </c>
      <c r="H322" s="19">
        <v>0</v>
      </c>
      <c r="I322" s="19">
        <v>0</v>
      </c>
      <c r="J322" s="19">
        <v>0</v>
      </c>
      <c r="K322" s="20">
        <v>2</v>
      </c>
      <c r="L322" s="20">
        <v>0</v>
      </c>
      <c r="M322" s="20">
        <v>0</v>
      </c>
      <c r="N322" s="20">
        <v>0</v>
      </c>
      <c r="O322" s="20">
        <v>0</v>
      </c>
      <c r="P322" s="20">
        <v>3.307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24">
        <v>399986</v>
      </c>
      <c r="B323" s="24" t="s">
        <v>408</v>
      </c>
      <c r="C323" s="24">
        <v>7173.433</v>
      </c>
      <c r="D323" s="24">
        <v>7952.648</v>
      </c>
      <c r="E323" s="24">
        <v>0</v>
      </c>
      <c r="F323" s="24">
        <v>0</v>
      </c>
      <c r="G323" s="24">
        <v>1</v>
      </c>
      <c r="H323" s="19">
        <v>0</v>
      </c>
      <c r="I323" s="19">
        <v>0</v>
      </c>
      <c r="J323" s="19">
        <v>0</v>
      </c>
      <c r="K323" s="20">
        <v>3</v>
      </c>
      <c r="L323" s="20">
        <v>0</v>
      </c>
      <c r="M323" s="20">
        <v>0</v>
      </c>
      <c r="N323" s="20">
        <v>0</v>
      </c>
      <c r="O323" s="20">
        <v>0</v>
      </c>
      <c r="P323" s="20">
        <v>-5.293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24">
        <v>980016</v>
      </c>
      <c r="B324" s="24" t="s">
        <v>409</v>
      </c>
      <c r="C324" s="24">
        <v>6117.066</v>
      </c>
      <c r="D324" s="24">
        <v>7006.725</v>
      </c>
      <c r="E324" s="24">
        <v>0</v>
      </c>
      <c r="F324" s="24">
        <v>0</v>
      </c>
      <c r="G324" s="24">
        <v>1</v>
      </c>
      <c r="H324" s="19">
        <v>0</v>
      </c>
      <c r="I324" s="19">
        <v>0</v>
      </c>
      <c r="J324" s="19">
        <v>0</v>
      </c>
      <c r="K324" s="20">
        <v>3</v>
      </c>
      <c r="L324" s="20">
        <v>0</v>
      </c>
      <c r="M324" s="20">
        <v>0</v>
      </c>
      <c r="N324" s="20">
        <v>0</v>
      </c>
      <c r="O324" s="20">
        <v>0</v>
      </c>
      <c r="P324" s="20">
        <v>-5.018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1"/>
      <c r="T325" s="21"/>
      <c r="U325" s="21"/>
      <c r="V325" s="21"/>
      <c r="W325" s="21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1"/>
      <c r="T326" s="21"/>
      <c r="U326" s="21"/>
      <c r="V326" s="21"/>
      <c r="W326" s="21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1"/>
      <c r="T327" s="21"/>
      <c r="U327" s="21"/>
      <c r="V327" s="21"/>
      <c r="W327" s="21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1"/>
      <c r="T328" s="21"/>
      <c r="U328" s="21"/>
      <c r="V328" s="21"/>
      <c r="W328" s="21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1"/>
      <c r="T329" s="21"/>
      <c r="U329" s="21"/>
      <c r="V329" s="21"/>
      <c r="W329" s="21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1"/>
      <c r="T330" s="21"/>
      <c r="U330" s="21"/>
      <c r="V330" s="21"/>
      <c r="W330" s="21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1"/>
      <c r="T331" s="21"/>
      <c r="U331" s="21"/>
      <c r="V331" s="21"/>
      <c r="W331" s="21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1"/>
      <c r="T332" s="21"/>
      <c r="U332" s="21"/>
      <c r="V332" s="21"/>
      <c r="W332" s="21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1"/>
      <c r="T333" s="21"/>
      <c r="U333" s="21"/>
      <c r="V333" s="21"/>
      <c r="W333" s="21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1"/>
      <c r="T334" s="21"/>
      <c r="U334" s="21"/>
      <c r="V334" s="21"/>
      <c r="W334" s="21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1"/>
      <c r="T335" s="21"/>
      <c r="U335" s="21"/>
      <c r="V335" s="21"/>
      <c r="W335" s="21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1"/>
      <c r="T336" s="21"/>
      <c r="U336" s="21"/>
      <c r="V336" s="21"/>
      <c r="W336" s="21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1"/>
      <c r="T337" s="21"/>
      <c r="U337" s="21"/>
      <c r="V337" s="21"/>
      <c r="W337" s="21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1"/>
      <c r="T338" s="21"/>
      <c r="U338" s="21"/>
      <c r="V338" s="21"/>
      <c r="W338" s="21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1"/>
      <c r="T339" s="21"/>
      <c r="U339" s="21"/>
      <c r="V339" s="21"/>
      <c r="W339" s="21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1"/>
      <c r="T340" s="21"/>
      <c r="U340" s="21"/>
      <c r="V340" s="21"/>
      <c r="W340" s="21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1"/>
      <c r="T341" s="21"/>
      <c r="U341" s="21"/>
      <c r="V341" s="21"/>
      <c r="W341" s="21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1"/>
      <c r="T342" s="21"/>
      <c r="U342" s="21"/>
      <c r="V342" s="21"/>
      <c r="W342" s="21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1"/>
      <c r="T343" s="21"/>
      <c r="U343" s="21"/>
      <c r="V343" s="21"/>
      <c r="W343" s="21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1"/>
      <c r="T344" s="21"/>
      <c r="U344" s="21"/>
      <c r="V344" s="21"/>
      <c r="W344" s="21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1"/>
      <c r="T345" s="21"/>
      <c r="U345" s="21"/>
      <c r="V345" s="21"/>
      <c r="W345" s="21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1"/>
      <c r="T346" s="21"/>
      <c r="U346" s="21"/>
      <c r="V346" s="21"/>
      <c r="W346" s="21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1"/>
      <c r="T347" s="21"/>
      <c r="U347" s="21"/>
      <c r="V347" s="21"/>
      <c r="W347" s="21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1"/>
      <c r="T348" s="21"/>
      <c r="U348" s="21"/>
      <c r="V348" s="21"/>
      <c r="W348" s="21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1"/>
      <c r="T349" s="21"/>
      <c r="U349" s="21"/>
      <c r="V349" s="21"/>
      <c r="W349" s="21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1"/>
      <c r="T350" s="21"/>
      <c r="U350" s="21"/>
      <c r="V350" s="21"/>
      <c r="W350" s="21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1"/>
      <c r="T351" s="21"/>
      <c r="U351" s="21"/>
      <c r="V351" s="21"/>
      <c r="W351" s="21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1"/>
      <c r="T352" s="21"/>
      <c r="U352" s="21"/>
      <c r="V352" s="21"/>
      <c r="W352" s="21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1"/>
      <c r="T353" s="21"/>
      <c r="U353" s="21"/>
      <c r="V353" s="21"/>
      <c r="W353" s="21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1"/>
      <c r="T354" s="21"/>
      <c r="U354" s="21"/>
      <c r="V354" s="21"/>
      <c r="W354" s="21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1"/>
      <c r="T355" s="21"/>
      <c r="U355" s="21"/>
      <c r="V355" s="21"/>
      <c r="W355" s="21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1"/>
      <c r="T356" s="21"/>
      <c r="U356" s="21"/>
      <c r="V356" s="21"/>
      <c r="W356" s="21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1"/>
      <c r="T357" s="21"/>
      <c r="U357" s="21"/>
      <c r="V357" s="21"/>
      <c r="W357" s="21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1"/>
      <c r="T358" s="21"/>
      <c r="U358" s="21"/>
      <c r="V358" s="21"/>
      <c r="W358" s="21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1"/>
      <c r="T359" s="21"/>
      <c r="U359" s="21"/>
      <c r="V359" s="21"/>
      <c r="W359" s="21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1"/>
      <c r="T360" s="21"/>
      <c r="U360" s="21"/>
      <c r="V360" s="21"/>
      <c r="W360" s="21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1"/>
      <c r="T361" s="21"/>
      <c r="U361" s="21"/>
      <c r="V361" s="21"/>
      <c r="W361" s="21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1"/>
      <c r="T362" s="21"/>
      <c r="U362" s="21"/>
      <c r="V362" s="21"/>
      <c r="W362" s="21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1"/>
      <c r="T363" s="21"/>
      <c r="U363" s="21"/>
      <c r="V363" s="21"/>
      <c r="W363" s="21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1"/>
      <c r="T364" s="21"/>
      <c r="U364" s="21"/>
      <c r="V364" s="21"/>
      <c r="W364" s="21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1"/>
      <c r="T365" s="21"/>
      <c r="U365" s="21"/>
      <c r="V365" s="21"/>
      <c r="W365" s="21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1"/>
      <c r="T366" s="21"/>
      <c r="U366" s="21"/>
      <c r="V366" s="21"/>
      <c r="W366" s="21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1"/>
      <c r="T367" s="21"/>
      <c r="U367" s="21"/>
      <c r="V367" s="21"/>
      <c r="W367" s="21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1"/>
      <c r="T368" s="21"/>
      <c r="U368" s="21"/>
      <c r="V368" s="21"/>
      <c r="W368" s="21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1"/>
      <c r="T369" s="21"/>
      <c r="U369" s="21"/>
      <c r="V369" s="21"/>
      <c r="W369" s="21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1"/>
      <c r="T370" s="21"/>
      <c r="U370" s="21"/>
      <c r="V370" s="21"/>
      <c r="W370" s="21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1"/>
      <c r="T371" s="21"/>
      <c r="U371" s="21"/>
      <c r="V371" s="21"/>
      <c r="W371" s="21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1"/>
      <c r="T372" s="21"/>
      <c r="U372" s="21"/>
      <c r="V372" s="21"/>
      <c r="W372" s="21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1"/>
      <c r="T373" s="21"/>
      <c r="U373" s="21"/>
      <c r="V373" s="21"/>
      <c r="W373" s="21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1"/>
      <c r="T374" s="21"/>
      <c r="U374" s="21"/>
      <c r="V374" s="21"/>
      <c r="W374" s="21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1"/>
      <c r="T375" s="21"/>
      <c r="U375" s="21"/>
      <c r="V375" s="21"/>
      <c r="W375" s="21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1"/>
      <c r="T376" s="21"/>
      <c r="U376" s="21"/>
      <c r="V376" s="21"/>
      <c r="W376" s="21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1"/>
      <c r="T377" s="21"/>
      <c r="U377" s="21"/>
      <c r="V377" s="21"/>
      <c r="W377" s="21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1"/>
      <c r="T378" s="21"/>
      <c r="U378" s="21"/>
      <c r="V378" s="21"/>
      <c r="W378" s="21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1"/>
      <c r="T379" s="21"/>
      <c r="U379" s="21"/>
      <c r="V379" s="21"/>
      <c r="W379" s="21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1"/>
      <c r="T380" s="21"/>
      <c r="U380" s="21"/>
      <c r="V380" s="21"/>
      <c r="W380" s="21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1"/>
      <c r="T381" s="21"/>
      <c r="U381" s="21"/>
      <c r="V381" s="21"/>
      <c r="W381" s="21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1"/>
      <c r="T382" s="21"/>
      <c r="U382" s="21"/>
      <c r="V382" s="21"/>
      <c r="W382" s="21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1"/>
      <c r="T383" s="21"/>
      <c r="U383" s="21"/>
      <c r="V383" s="21"/>
      <c r="W383" s="21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1"/>
      <c r="T384" s="21"/>
      <c r="U384" s="21"/>
      <c r="V384" s="21"/>
      <c r="W384" s="21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1"/>
      <c r="T385" s="21"/>
      <c r="U385" s="21"/>
      <c r="V385" s="21"/>
      <c r="W385" s="21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1"/>
      <c r="T386" s="21"/>
      <c r="U386" s="21"/>
      <c r="V386" s="21"/>
      <c r="W386" s="21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1"/>
      <c r="T387" s="21"/>
      <c r="U387" s="21"/>
      <c r="V387" s="21"/>
      <c r="W387" s="21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1"/>
      <c r="T388" s="21"/>
      <c r="U388" s="21"/>
      <c r="V388" s="21"/>
      <c r="W388" s="21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1"/>
      <c r="T389" s="21"/>
      <c r="U389" s="21"/>
      <c r="V389" s="21"/>
      <c r="W389" s="21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1"/>
      <c r="T390" s="21"/>
      <c r="U390" s="21"/>
      <c r="V390" s="21"/>
      <c r="W390" s="21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1"/>
      <c r="T391" s="21"/>
      <c r="U391" s="21"/>
      <c r="V391" s="21"/>
      <c r="W391" s="21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1"/>
      <c r="T392" s="21"/>
      <c r="U392" s="21"/>
      <c r="V392" s="21"/>
      <c r="W392" s="21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1"/>
      <c r="T393" s="21"/>
      <c r="U393" s="21"/>
      <c r="V393" s="21"/>
      <c r="W393" s="21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1"/>
      <c r="T394" s="21"/>
      <c r="U394" s="21"/>
      <c r="V394" s="21"/>
      <c r="W394" s="21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1"/>
      <c r="T395" s="21"/>
      <c r="U395" s="21"/>
      <c r="V395" s="21"/>
      <c r="W395" s="21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1"/>
      <c r="T396" s="21"/>
      <c r="U396" s="21"/>
      <c r="V396" s="21"/>
      <c r="W396" s="21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1"/>
      <c r="T397" s="21"/>
      <c r="U397" s="21"/>
      <c r="V397" s="21"/>
      <c r="W397" s="21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1"/>
      <c r="T398" s="21"/>
      <c r="U398" s="21"/>
      <c r="V398" s="21"/>
      <c r="W398" s="21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1"/>
      <c r="T399" s="21"/>
      <c r="U399" s="21"/>
      <c r="V399" s="21"/>
      <c r="W399" s="21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1"/>
      <c r="T400" s="21"/>
      <c r="U400" s="21"/>
      <c r="V400" s="21"/>
      <c r="W400" s="21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1"/>
      <c r="T401" s="21"/>
      <c r="U401" s="21"/>
      <c r="V401" s="21"/>
      <c r="W401" s="21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1"/>
      <c r="T402" s="21"/>
      <c r="U402" s="21"/>
      <c r="V402" s="21"/>
      <c r="W402" s="21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1"/>
      <c r="T403" s="21"/>
      <c r="U403" s="21"/>
      <c r="V403" s="21"/>
      <c r="W403" s="21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1"/>
      <c r="T404" s="21"/>
      <c r="U404" s="21"/>
      <c r="V404" s="21"/>
      <c r="W404" s="21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1"/>
      <c r="T405" s="21"/>
      <c r="U405" s="21"/>
      <c r="V405" s="21"/>
      <c r="W405" s="21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1"/>
      <c r="T406" s="21"/>
      <c r="U406" s="21"/>
      <c r="V406" s="21"/>
      <c r="W406" s="21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1"/>
      <c r="T407" s="21"/>
      <c r="U407" s="21"/>
      <c r="V407" s="21"/>
      <c r="W407" s="21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1"/>
      <c r="T408" s="21"/>
      <c r="U408" s="21"/>
      <c r="V408" s="21"/>
      <c r="W408" s="21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1"/>
      <c r="T409" s="21"/>
      <c r="U409" s="21"/>
      <c r="V409" s="21"/>
      <c r="W409" s="21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1"/>
      <c r="T410" s="21"/>
      <c r="U410" s="21"/>
      <c r="V410" s="21"/>
      <c r="W410" s="21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1"/>
      <c r="T411" s="21"/>
      <c r="U411" s="21"/>
      <c r="V411" s="21"/>
      <c r="W411" s="21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1"/>
      <c r="T412" s="21"/>
      <c r="U412" s="21"/>
      <c r="V412" s="21"/>
      <c r="W412" s="21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1"/>
      <c r="T413" s="21"/>
      <c r="U413" s="21"/>
      <c r="V413" s="21"/>
      <c r="W413" s="21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1"/>
      <c r="T414" s="21"/>
      <c r="U414" s="21"/>
      <c r="V414" s="21"/>
      <c r="W414" s="21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1"/>
      <c r="T415" s="21"/>
      <c r="U415" s="21"/>
      <c r="V415" s="21"/>
      <c r="W415" s="21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1"/>
      <c r="T416" s="21"/>
      <c r="U416" s="21"/>
      <c r="V416" s="21"/>
      <c r="W416" s="21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1"/>
      <c r="T417" s="21"/>
      <c r="U417" s="21"/>
      <c r="V417" s="21"/>
      <c r="W417" s="21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1"/>
      <c r="T418" s="21"/>
      <c r="U418" s="21"/>
      <c r="V418" s="21"/>
      <c r="W418" s="21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1"/>
      <c r="T419" s="21"/>
      <c r="U419" s="21"/>
      <c r="V419" s="21"/>
      <c r="W419" s="21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1"/>
      <c r="T420" s="21"/>
      <c r="U420" s="21"/>
      <c r="V420" s="21"/>
      <c r="W420" s="21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1"/>
      <c r="T421" s="21"/>
      <c r="U421" s="21"/>
      <c r="V421" s="21"/>
      <c r="W421" s="21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1"/>
      <c r="T422" s="21"/>
      <c r="U422" s="21"/>
      <c r="V422" s="21"/>
      <c r="W422" s="21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1"/>
      <c r="T423" s="21"/>
      <c r="U423" s="21"/>
      <c r="V423" s="21"/>
      <c r="W423" s="21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1"/>
      <c r="T424" s="21"/>
      <c r="U424" s="21"/>
      <c r="V424" s="21"/>
      <c r="W424" s="21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1"/>
      <c r="T425" s="21"/>
      <c r="U425" s="21"/>
      <c r="V425" s="21"/>
      <c r="W425" s="21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1"/>
      <c r="T426" s="21"/>
      <c r="U426" s="21"/>
      <c r="V426" s="21"/>
      <c r="W426" s="21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1"/>
      <c r="T427" s="21"/>
      <c r="U427" s="21"/>
      <c r="V427" s="21"/>
      <c r="W427" s="21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1"/>
      <c r="T428" s="21"/>
      <c r="U428" s="21"/>
      <c r="V428" s="21"/>
      <c r="W428" s="21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1"/>
      <c r="T429" s="21"/>
      <c r="U429" s="21"/>
      <c r="V429" s="21"/>
      <c r="W429" s="21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1"/>
      <c r="T430" s="21"/>
      <c r="U430" s="21"/>
      <c r="V430" s="21"/>
      <c r="W430" s="21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1"/>
      <c r="T431" s="21"/>
      <c r="U431" s="21"/>
      <c r="V431" s="21"/>
      <c r="W431" s="21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1"/>
      <c r="T432" s="21"/>
      <c r="U432" s="21"/>
      <c r="V432" s="21"/>
      <c r="W432" s="21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1"/>
      <c r="T433" s="21"/>
      <c r="U433" s="21"/>
      <c r="V433" s="21"/>
      <c r="W433" s="21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1"/>
      <c r="T434" s="21"/>
      <c r="U434" s="21"/>
      <c r="V434" s="21"/>
      <c r="W434" s="21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1"/>
      <c r="T435" s="21"/>
      <c r="U435" s="21"/>
      <c r="V435" s="21"/>
      <c r="W435" s="21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1"/>
      <c r="T436" s="21"/>
      <c r="U436" s="21"/>
      <c r="V436" s="21"/>
      <c r="W436" s="21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1"/>
      <c r="T508" s="21"/>
      <c r="U508" s="21"/>
      <c r="V508" s="21"/>
      <c r="W508" s="21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1"/>
      <c r="T509" s="21"/>
      <c r="U509" s="21"/>
      <c r="V509" s="21"/>
      <c r="W509" s="21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1"/>
      <c r="T510" s="21"/>
      <c r="U510" s="21"/>
      <c r="V510" s="21"/>
      <c r="W510" s="21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1"/>
      <c r="T511" s="21"/>
      <c r="U511" s="21"/>
      <c r="V511" s="21"/>
      <c r="W511" s="21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1"/>
      <c r="T512" s="21"/>
      <c r="U512" s="21"/>
      <c r="V512" s="21"/>
      <c r="W512" s="21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1"/>
      <c r="T513" s="21"/>
      <c r="U513" s="21"/>
      <c r="V513" s="21"/>
      <c r="W513" s="21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1"/>
      <c r="T514" s="21"/>
      <c r="U514" s="21"/>
      <c r="V514" s="21"/>
      <c r="W514" s="21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1"/>
      <c r="T515" s="21"/>
      <c r="U515" s="21"/>
      <c r="V515" s="21"/>
      <c r="W515" s="21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1"/>
      <c r="T516" s="21"/>
      <c r="U516" s="21"/>
      <c r="V516" s="21"/>
      <c r="W516" s="21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1"/>
      <c r="T517" s="21"/>
      <c r="U517" s="21"/>
      <c r="V517" s="21"/>
      <c r="W517" s="21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1"/>
      <c r="T518" s="21"/>
      <c r="U518" s="21"/>
      <c r="V518" s="21"/>
      <c r="W518" s="21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1"/>
      <c r="T519" s="21"/>
      <c r="U519" s="21"/>
      <c r="V519" s="21"/>
      <c r="W519" s="21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1"/>
      <c r="T520" s="21"/>
      <c r="U520" s="21"/>
      <c r="V520" s="21"/>
      <c r="W520" s="21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1"/>
      <c r="T521" s="21"/>
      <c r="U521" s="21"/>
      <c r="V521" s="21"/>
      <c r="W521" s="21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1"/>
      <c r="T522" s="21"/>
      <c r="U522" s="21"/>
      <c r="V522" s="21"/>
      <c r="W522" s="21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1"/>
      <c r="T523" s="21"/>
      <c r="U523" s="21"/>
      <c r="V523" s="21"/>
      <c r="W523" s="21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1"/>
      <c r="T524" s="21"/>
      <c r="U524" s="21"/>
      <c r="V524" s="21"/>
      <c r="W524" s="21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1"/>
      <c r="T525" s="21"/>
      <c r="U525" s="21"/>
      <c r="V525" s="21"/>
      <c r="W525" s="21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1"/>
      <c r="T526" s="21"/>
      <c r="U526" s="21"/>
      <c r="V526" s="21"/>
      <c r="W526" s="21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1"/>
      <c r="T527" s="21"/>
      <c r="U527" s="21"/>
      <c r="V527" s="21"/>
      <c r="W527" s="21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1"/>
      <c r="T528" s="21"/>
      <c r="U528" s="21"/>
      <c r="V528" s="21"/>
      <c r="W528" s="21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1"/>
      <c r="T529" s="21"/>
      <c r="U529" s="21"/>
      <c r="V529" s="21"/>
      <c r="W529" s="21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1"/>
      <c r="T530" s="21"/>
      <c r="U530" s="21"/>
      <c r="V530" s="21"/>
      <c r="W530" s="21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1"/>
      <c r="T531" s="21"/>
      <c r="U531" s="21"/>
      <c r="V531" s="21"/>
      <c r="W531" s="21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1"/>
      <c r="T532" s="21"/>
      <c r="U532" s="21"/>
      <c r="V532" s="21"/>
      <c r="W532" s="21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1"/>
      <c r="T533" s="21"/>
      <c r="U533" s="21"/>
      <c r="V533" s="21"/>
      <c r="W533" s="21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1"/>
      <c r="T534" s="21"/>
      <c r="U534" s="21"/>
      <c r="V534" s="21"/>
      <c r="W534" s="21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1"/>
      <c r="T535" s="21"/>
      <c r="U535" s="21"/>
      <c r="V535" s="21"/>
      <c r="W535" s="21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1"/>
      <c r="T536" s="21"/>
      <c r="U536" s="21"/>
      <c r="V536" s="21"/>
      <c r="W536" s="21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1"/>
      <c r="T537" s="21"/>
      <c r="U537" s="21"/>
      <c r="V537" s="21"/>
      <c r="W537" s="21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1"/>
      <c r="T538" s="21"/>
      <c r="U538" s="21"/>
      <c r="V538" s="21"/>
      <c r="W538" s="21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1"/>
      <c r="T539" s="21"/>
      <c r="U539" s="21"/>
      <c r="V539" s="21"/>
      <c r="W539" s="21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1"/>
      <c r="T540" s="21"/>
      <c r="U540" s="21"/>
      <c r="V540" s="21"/>
      <c r="W540" s="21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1"/>
      <c r="T541" s="21"/>
      <c r="U541" s="21"/>
      <c r="V541" s="21"/>
      <c r="W541" s="21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1"/>
      <c r="T542" s="21"/>
      <c r="U542" s="21"/>
      <c r="V542" s="21"/>
      <c r="W542" s="21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1"/>
      <c r="T543" s="21"/>
      <c r="U543" s="21"/>
      <c r="V543" s="21"/>
      <c r="W543" s="21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1"/>
      <c r="T544" s="21"/>
      <c r="U544" s="21"/>
      <c r="V544" s="21"/>
      <c r="W544" s="21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1"/>
      <c r="T545" s="21"/>
      <c r="U545" s="21"/>
      <c r="V545" s="21"/>
      <c r="W545" s="21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1"/>
      <c r="T546" s="21"/>
      <c r="U546" s="21"/>
      <c r="V546" s="21"/>
      <c r="W546" s="21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1"/>
      <c r="T547" s="21"/>
      <c r="U547" s="21"/>
      <c r="V547" s="21"/>
      <c r="W547" s="21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1"/>
      <c r="T548" s="21"/>
      <c r="U548" s="21"/>
      <c r="V548" s="21"/>
      <c r="W548" s="21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1"/>
      <c r="T549" s="21"/>
      <c r="U549" s="21"/>
      <c r="V549" s="21"/>
      <c r="W549" s="21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1"/>
      <c r="T550" s="21"/>
      <c r="U550" s="21"/>
      <c r="V550" s="21"/>
      <c r="W550" s="21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1"/>
      <c r="T551" s="21"/>
      <c r="U551" s="21"/>
      <c r="V551" s="21"/>
      <c r="W551" s="21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1"/>
      <c r="T552" s="21"/>
      <c r="U552" s="21"/>
      <c r="V552" s="21"/>
      <c r="W552" s="21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1"/>
      <c r="T553" s="21"/>
      <c r="U553" s="21"/>
      <c r="V553" s="21"/>
      <c r="W553" s="21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1"/>
      <c r="T554" s="21"/>
      <c r="U554" s="21"/>
      <c r="V554" s="21"/>
      <c r="W554" s="21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1"/>
      <c r="T555" s="21"/>
      <c r="U555" s="21"/>
      <c r="V555" s="21"/>
      <c r="W555" s="21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1"/>
      <c r="T556" s="21"/>
      <c r="U556" s="21"/>
      <c r="V556" s="21"/>
      <c r="W556" s="21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1"/>
      <c r="T557" s="21"/>
      <c r="U557" s="21"/>
      <c r="V557" s="21"/>
      <c r="W557" s="21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1"/>
      <c r="T558" s="21"/>
      <c r="U558" s="21"/>
      <c r="V558" s="21"/>
      <c r="W558" s="21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1"/>
      <c r="T559" s="21"/>
      <c r="U559" s="21"/>
      <c r="V559" s="21"/>
      <c r="W559" s="21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1"/>
      <c r="T560" s="21"/>
      <c r="U560" s="21"/>
      <c r="V560" s="21"/>
      <c r="W560" s="21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1"/>
      <c r="T561" s="21"/>
      <c r="U561" s="21"/>
      <c r="V561" s="21"/>
      <c r="W561" s="21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1"/>
      <c r="T562" s="21"/>
      <c r="U562" s="21"/>
      <c r="V562" s="21"/>
      <c r="W562" s="21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1"/>
      <c r="T563" s="21"/>
      <c r="U563" s="21"/>
      <c r="V563" s="21"/>
      <c r="W563" s="21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1"/>
      <c r="T564" s="21"/>
      <c r="U564" s="21"/>
      <c r="V564" s="21"/>
      <c r="W564" s="21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1"/>
      <c r="T565" s="21"/>
      <c r="U565" s="21"/>
      <c r="V565" s="21"/>
      <c r="W565" s="21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1"/>
      <c r="T566" s="21"/>
      <c r="U566" s="21"/>
      <c r="V566" s="21"/>
      <c r="W566" s="21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1"/>
      <c r="T567" s="21"/>
      <c r="U567" s="21"/>
      <c r="V567" s="21"/>
      <c r="W567" s="21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1"/>
      <c r="T568" s="21"/>
      <c r="U568" s="21"/>
      <c r="V568" s="21"/>
      <c r="W568" s="21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1"/>
      <c r="T569" s="21"/>
      <c r="U569" s="21"/>
      <c r="V569" s="21"/>
      <c r="W569" s="21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1"/>
      <c r="T570" s="21"/>
      <c r="U570" s="21"/>
      <c r="V570" s="21"/>
      <c r="W570" s="21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1"/>
      <c r="T571" s="21"/>
      <c r="U571" s="21"/>
      <c r="V571" s="21"/>
      <c r="W571" s="21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1"/>
      <c r="T572" s="21"/>
      <c r="U572" s="21"/>
      <c r="V572" s="21"/>
      <c r="W572" s="21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1"/>
      <c r="T573" s="21"/>
      <c r="U573" s="21"/>
      <c r="V573" s="21"/>
      <c r="W573" s="21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1"/>
      <c r="T574" s="21"/>
      <c r="U574" s="21"/>
      <c r="V574" s="21"/>
      <c r="W574" s="21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1"/>
      <c r="T575" s="21"/>
      <c r="U575" s="21"/>
      <c r="V575" s="21"/>
      <c r="W575" s="21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1"/>
      <c r="T576" s="21"/>
      <c r="U576" s="21"/>
      <c r="V576" s="21"/>
      <c r="W576" s="21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1"/>
      <c r="T577" s="21"/>
      <c r="U577" s="21"/>
      <c r="V577" s="21"/>
      <c r="W577" s="21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1"/>
      <c r="T578" s="21"/>
      <c r="U578" s="21"/>
      <c r="V578" s="21"/>
      <c r="W578" s="21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1"/>
      <c r="T579" s="21"/>
      <c r="U579" s="21"/>
      <c r="V579" s="21"/>
      <c r="W579" s="21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1"/>
      <c r="T580" s="21"/>
      <c r="U580" s="21"/>
      <c r="V580" s="21"/>
      <c r="W580" s="21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1"/>
      <c r="T581" s="21"/>
      <c r="U581" s="21"/>
      <c r="V581" s="21"/>
      <c r="W581" s="21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1"/>
      <c r="T582" s="21"/>
      <c r="U582" s="21"/>
      <c r="V582" s="21"/>
      <c r="W582" s="21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1"/>
      <c r="T583" s="21"/>
      <c r="U583" s="21"/>
      <c r="V583" s="21"/>
      <c r="W583" s="21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1"/>
      <c r="T584" s="21"/>
      <c r="U584" s="21"/>
      <c r="V584" s="21"/>
      <c r="W584" s="21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1"/>
      <c r="T585" s="21"/>
      <c r="U585" s="21"/>
      <c r="V585" s="21"/>
      <c r="W585" s="21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1"/>
      <c r="T586" s="21"/>
      <c r="U586" s="21"/>
      <c r="V586" s="21"/>
      <c r="W586" s="21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1"/>
      <c r="T587" s="21"/>
      <c r="U587" s="21"/>
      <c r="V587" s="21"/>
      <c r="W587" s="21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1"/>
      <c r="T588" s="21"/>
      <c r="U588" s="21"/>
      <c r="V588" s="21"/>
      <c r="W588" s="21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1"/>
      <c r="T589" s="21"/>
      <c r="U589" s="21"/>
      <c r="V589" s="21"/>
      <c r="W589" s="21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1"/>
      <c r="T590" s="21"/>
      <c r="U590" s="21"/>
      <c r="V590" s="21"/>
      <c r="W590" s="21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1"/>
      <c r="T591" s="21"/>
      <c r="U591" s="21"/>
      <c r="V591" s="21"/>
      <c r="W591" s="21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1"/>
      <c r="T592" s="21"/>
      <c r="U592" s="21"/>
      <c r="V592" s="21"/>
      <c r="W592" s="21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1"/>
      <c r="T593" s="21"/>
      <c r="U593" s="21"/>
      <c r="V593" s="21"/>
      <c r="W593" s="21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1"/>
      <c r="T594" s="21"/>
      <c r="U594" s="21"/>
      <c r="V594" s="21"/>
      <c r="W594" s="21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1"/>
      <c r="T595" s="21"/>
      <c r="U595" s="21"/>
      <c r="V595" s="21"/>
      <c r="W595" s="21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1"/>
      <c r="T596" s="21"/>
      <c r="U596" s="21"/>
      <c r="V596" s="21"/>
      <c r="W596" s="21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1"/>
      <c r="T597" s="21"/>
      <c r="U597" s="21"/>
      <c r="V597" s="21"/>
      <c r="W597" s="21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1"/>
      <c r="T598" s="21"/>
      <c r="U598" s="21"/>
      <c r="V598" s="21"/>
      <c r="W598" s="21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1"/>
      <c r="T599" s="21"/>
      <c r="U599" s="21"/>
      <c r="V599" s="21"/>
      <c r="W599" s="21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1"/>
      <c r="T600" s="21"/>
      <c r="U600" s="21"/>
      <c r="V600" s="21"/>
      <c r="W600" s="21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1"/>
      <c r="T601" s="21"/>
      <c r="U601" s="21"/>
      <c r="V601" s="21"/>
      <c r="W601" s="21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1"/>
      <c r="T602" s="21"/>
      <c r="U602" s="21"/>
      <c r="V602" s="21"/>
      <c r="W602" s="21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1"/>
      <c r="T603" s="21"/>
      <c r="U603" s="21"/>
      <c r="V603" s="21"/>
      <c r="W603" s="21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1"/>
      <c r="T604" s="21"/>
      <c r="U604" s="21"/>
      <c r="V604" s="21"/>
      <c r="W604" s="21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1"/>
      <c r="T605" s="21"/>
      <c r="U605" s="21"/>
      <c r="V605" s="21"/>
      <c r="W605" s="21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1"/>
      <c r="T606" s="21"/>
      <c r="U606" s="21"/>
      <c r="V606" s="21"/>
      <c r="W606" s="21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1"/>
      <c r="T607" s="21"/>
      <c r="U607" s="21"/>
      <c r="V607" s="21"/>
      <c r="W607" s="21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1"/>
      <c r="T608" s="21"/>
      <c r="U608" s="21"/>
      <c r="V608" s="21"/>
      <c r="W608" s="21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1"/>
      <c r="T609" s="21"/>
      <c r="U609" s="21"/>
      <c r="V609" s="21"/>
      <c r="W609" s="21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1"/>
      <c r="T610" s="21"/>
      <c r="U610" s="21"/>
      <c r="V610" s="21"/>
      <c r="W610" s="21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1"/>
      <c r="T611" s="21"/>
      <c r="U611" s="21"/>
      <c r="V611" s="21"/>
      <c r="W611" s="21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1"/>
      <c r="T612" s="21"/>
      <c r="U612" s="21"/>
      <c r="V612" s="21"/>
      <c r="W612" s="21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1"/>
      <c r="T613" s="21"/>
      <c r="U613" s="21"/>
      <c r="V613" s="21"/>
      <c r="W613" s="21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1"/>
      <c r="T614" s="21"/>
      <c r="U614" s="21"/>
      <c r="V614" s="21"/>
      <c r="W614" s="21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1"/>
      <c r="T615" s="21"/>
      <c r="U615" s="21"/>
      <c r="V615" s="21"/>
      <c r="W615" s="21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1"/>
      <c r="T616" s="21"/>
      <c r="U616" s="21"/>
      <c r="V616" s="21"/>
      <c r="W616" s="21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1"/>
      <c r="T617" s="21"/>
      <c r="U617" s="21"/>
      <c r="V617" s="21"/>
      <c r="W617" s="21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1"/>
      <c r="T618" s="21"/>
      <c r="U618" s="21"/>
      <c r="V618" s="21"/>
      <c r="W618" s="21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1"/>
      <c r="T619" s="21"/>
      <c r="U619" s="21"/>
      <c r="V619" s="21"/>
      <c r="W619" s="21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1"/>
      <c r="T620" s="21"/>
      <c r="U620" s="21"/>
      <c r="V620" s="21"/>
      <c r="W620" s="21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1"/>
      <c r="T621" s="21"/>
      <c r="U621" s="21"/>
      <c r="V621" s="21"/>
      <c r="W621" s="21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1"/>
      <c r="T622" s="21"/>
      <c r="U622" s="21"/>
      <c r="V622" s="21"/>
      <c r="W622" s="21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1"/>
      <c r="T623" s="21"/>
      <c r="U623" s="21"/>
      <c r="V623" s="21"/>
      <c r="W623" s="21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1"/>
      <c r="T624" s="21"/>
      <c r="U624" s="21"/>
      <c r="V624" s="21"/>
      <c r="W624" s="21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1"/>
      <c r="T625" s="21"/>
      <c r="U625" s="21"/>
      <c r="V625" s="21"/>
      <c r="W625" s="21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1"/>
      <c r="T626" s="21"/>
      <c r="U626" s="21"/>
      <c r="V626" s="21"/>
      <c r="W626" s="21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1"/>
      <c r="T627" s="21"/>
      <c r="U627" s="21"/>
      <c r="V627" s="21"/>
      <c r="W627" s="21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1"/>
      <c r="T628" s="21"/>
      <c r="U628" s="21"/>
      <c r="V628" s="21"/>
      <c r="W628" s="21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1"/>
      <c r="T629" s="21"/>
      <c r="U629" s="21"/>
      <c r="V629" s="21"/>
      <c r="W629" s="21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1"/>
      <c r="T630" s="21"/>
      <c r="U630" s="21"/>
      <c r="V630" s="21"/>
      <c r="W630" s="21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1"/>
      <c r="T631" s="21"/>
      <c r="U631" s="21"/>
      <c r="V631" s="21"/>
      <c r="W631" s="21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1"/>
      <c r="T632" s="21"/>
      <c r="U632" s="21"/>
      <c r="V632" s="21"/>
      <c r="W632" s="21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1"/>
      <c r="T633" s="21"/>
      <c r="U633" s="21"/>
      <c r="V633" s="21"/>
      <c r="W633" s="21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1"/>
      <c r="T634" s="21"/>
      <c r="U634" s="21"/>
      <c r="V634" s="21"/>
      <c r="W634" s="21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1"/>
      <c r="T635" s="21"/>
      <c r="U635" s="21"/>
      <c r="V635" s="21"/>
      <c r="W635" s="21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1"/>
      <c r="T636" s="21"/>
      <c r="U636" s="21"/>
      <c r="V636" s="21"/>
      <c r="W636" s="21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1"/>
      <c r="T637" s="21"/>
      <c r="U637" s="21"/>
      <c r="V637" s="21"/>
      <c r="W637" s="21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1"/>
      <c r="T638" s="21"/>
      <c r="U638" s="21"/>
      <c r="V638" s="21"/>
      <c r="W638" s="21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1"/>
      <c r="T639" s="21"/>
      <c r="U639" s="21"/>
      <c r="V639" s="21"/>
      <c r="W639" s="21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1"/>
      <c r="T640" s="21"/>
      <c r="U640" s="21"/>
      <c r="V640" s="21"/>
      <c r="W640" s="21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1"/>
      <c r="T641" s="21"/>
      <c r="U641" s="21"/>
      <c r="V641" s="21"/>
      <c r="W641" s="21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1"/>
      <c r="T642" s="21"/>
      <c r="U642" s="21"/>
      <c r="V642" s="21"/>
      <c r="W642" s="21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1"/>
      <c r="T643" s="21"/>
      <c r="U643" s="21"/>
      <c r="V643" s="21"/>
      <c r="W643" s="21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1"/>
      <c r="T644" s="21"/>
      <c r="U644" s="21"/>
      <c r="V644" s="21"/>
      <c r="W644" s="21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1"/>
      <c r="T645" s="21"/>
      <c r="U645" s="21"/>
      <c r="V645" s="21"/>
      <c r="W645" s="21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1"/>
      <c r="T646" s="21"/>
      <c r="U646" s="21"/>
      <c r="V646" s="21"/>
      <c r="W646" s="21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1"/>
      <c r="T647" s="21"/>
      <c r="U647" s="21"/>
      <c r="V647" s="21"/>
      <c r="W647" s="21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1"/>
      <c r="T648" s="21"/>
      <c r="U648" s="21"/>
      <c r="V648" s="21"/>
      <c r="W648" s="21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1"/>
      <c r="T649" s="21"/>
      <c r="U649" s="21"/>
      <c r="V649" s="21"/>
      <c r="W649" s="21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1"/>
      <c r="T650" s="21"/>
      <c r="U650" s="21"/>
      <c r="V650" s="21"/>
      <c r="W650" s="21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1"/>
      <c r="T651" s="21"/>
      <c r="U651" s="21"/>
      <c r="V651" s="21"/>
      <c r="W651" s="21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10" t="s">
        <v>410</v>
      </c>
      <c r="L1" s="11"/>
      <c r="M1" s="11"/>
      <c r="N1" s="11"/>
      <c r="O1" s="11"/>
      <c r="P1" s="11"/>
      <c r="Q1" s="11"/>
      <c r="R1" s="15"/>
    </row>
    <row r="2" ht="45" spans="1:18">
      <c r="A2" s="3" t="s">
        <v>81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4" t="s">
        <v>89</v>
      </c>
      <c r="J2" s="4" t="s">
        <v>90</v>
      </c>
      <c r="K2" s="12" t="s">
        <v>91</v>
      </c>
      <c r="L2" s="12" t="s">
        <v>92</v>
      </c>
      <c r="M2" s="12" t="s">
        <v>93</v>
      </c>
      <c r="N2" s="12" t="s">
        <v>94</v>
      </c>
      <c r="O2" s="12" t="s">
        <v>95</v>
      </c>
      <c r="P2" s="12" t="s">
        <v>96</v>
      </c>
      <c r="Q2" s="12" t="s">
        <v>97</v>
      </c>
      <c r="R2" s="12" t="s">
        <v>98</v>
      </c>
    </row>
    <row r="3" ht="20.25" spans="1:18">
      <c r="A3" s="5" t="s">
        <v>411</v>
      </c>
      <c r="B3" s="5" t="s">
        <v>412</v>
      </c>
      <c r="C3" s="5">
        <v>1626.225</v>
      </c>
      <c r="D3" s="5">
        <v>1783.49</v>
      </c>
      <c r="E3" s="5">
        <v>1</v>
      </c>
      <c r="F3" s="6">
        <v>0</v>
      </c>
      <c r="G3" s="6">
        <v>0</v>
      </c>
      <c r="H3" s="6">
        <v>1</v>
      </c>
      <c r="I3" s="6">
        <v>0.196</v>
      </c>
      <c r="J3" s="6">
        <v>8.997</v>
      </c>
      <c r="K3" s="13">
        <v>2</v>
      </c>
      <c r="L3" s="13">
        <v>0</v>
      </c>
      <c r="M3" s="13">
        <v>0</v>
      </c>
      <c r="N3" s="13">
        <v>-1</v>
      </c>
      <c r="O3" s="13">
        <v>0</v>
      </c>
      <c r="P3" s="13">
        <v>0.145</v>
      </c>
      <c r="Q3" s="13">
        <v>0</v>
      </c>
      <c r="R3" s="13">
        <v>0</v>
      </c>
    </row>
    <row r="4" ht="20.25" spans="1:18">
      <c r="A4" s="7" t="s">
        <v>413</v>
      </c>
      <c r="B4" s="7" t="s">
        <v>414</v>
      </c>
      <c r="C4" s="7">
        <v>10591.908</v>
      </c>
      <c r="D4" s="7">
        <v>19645.723</v>
      </c>
      <c r="E4" s="7">
        <v>0</v>
      </c>
      <c r="F4" s="7">
        <v>0</v>
      </c>
      <c r="G4" s="7">
        <v>0</v>
      </c>
      <c r="H4" s="7">
        <v>1</v>
      </c>
      <c r="I4" s="9">
        <v>15.038</v>
      </c>
      <c r="J4" s="9">
        <v>54.193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-61.433</v>
      </c>
      <c r="Q4" s="13">
        <v>0</v>
      </c>
      <c r="R4" s="13">
        <v>1</v>
      </c>
    </row>
    <row r="5" ht="20.25" spans="1:18">
      <c r="A5" s="7" t="s">
        <v>415</v>
      </c>
      <c r="B5" s="7" t="s">
        <v>416</v>
      </c>
      <c r="C5" s="7">
        <v>21008.816</v>
      </c>
      <c r="D5" s="7">
        <v>23683.947</v>
      </c>
      <c r="E5" s="7">
        <v>0</v>
      </c>
      <c r="F5" s="7">
        <v>0</v>
      </c>
      <c r="G5" s="7">
        <v>0</v>
      </c>
      <c r="H5" s="7">
        <v>1</v>
      </c>
      <c r="I5" s="9">
        <v>0.11</v>
      </c>
      <c r="J5" s="9">
        <v>11.393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-13.723</v>
      </c>
      <c r="Q5" s="13">
        <v>0</v>
      </c>
      <c r="R5" s="13">
        <v>0</v>
      </c>
    </row>
    <row r="6" ht="20.25" spans="1:18">
      <c r="A6" s="7" t="s">
        <v>417</v>
      </c>
      <c r="B6" s="7" t="s">
        <v>418</v>
      </c>
      <c r="C6" s="7">
        <v>871.718</v>
      </c>
      <c r="D6" s="7">
        <v>1058.077</v>
      </c>
      <c r="E6" s="7">
        <v>0</v>
      </c>
      <c r="F6" s="7">
        <v>0</v>
      </c>
      <c r="G6" s="7">
        <v>0</v>
      </c>
      <c r="H6" s="7">
        <v>1</v>
      </c>
      <c r="I6" s="9">
        <v>4.796</v>
      </c>
      <c r="J6" s="9">
        <v>21.564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-2.695</v>
      </c>
      <c r="Q6" s="13">
        <v>0</v>
      </c>
      <c r="R6" s="13">
        <v>0</v>
      </c>
    </row>
    <row r="7" ht="20.25" spans="1:18">
      <c r="A7" s="7" t="s">
        <v>419</v>
      </c>
      <c r="B7" s="7" t="s">
        <v>420</v>
      </c>
      <c r="C7" s="7">
        <v>10044.513</v>
      </c>
      <c r="D7" s="7">
        <v>12268.408</v>
      </c>
      <c r="E7" s="7">
        <v>0</v>
      </c>
      <c r="F7" s="7">
        <v>0</v>
      </c>
      <c r="G7" s="7">
        <v>0</v>
      </c>
      <c r="H7" s="7">
        <v>1</v>
      </c>
      <c r="I7" s="9">
        <v>4.6</v>
      </c>
      <c r="J7" s="9">
        <v>21.893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-62.818</v>
      </c>
      <c r="Q7" s="13">
        <v>0</v>
      </c>
      <c r="R7" s="13">
        <v>0</v>
      </c>
    </row>
    <row r="8" ht="20.25" spans="1:18">
      <c r="A8" s="7" t="s">
        <v>421</v>
      </c>
      <c r="B8" s="7" t="s">
        <v>422</v>
      </c>
      <c r="C8" s="7">
        <v>82715.234</v>
      </c>
      <c r="D8" s="7">
        <v>99789.719</v>
      </c>
      <c r="E8" s="7">
        <v>0</v>
      </c>
      <c r="F8" s="7">
        <v>0</v>
      </c>
      <c r="G8" s="7">
        <v>0</v>
      </c>
      <c r="H8" s="7">
        <v>1</v>
      </c>
      <c r="I8" s="9">
        <v>2.938</v>
      </c>
      <c r="J8" s="9">
        <v>19.546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-43.189</v>
      </c>
      <c r="Q8" s="13">
        <v>0</v>
      </c>
      <c r="R8" s="13">
        <v>0</v>
      </c>
    </row>
    <row r="9" ht="20.25" spans="1:18">
      <c r="A9" s="7" t="s">
        <v>423</v>
      </c>
      <c r="B9" s="7" t="s">
        <v>424</v>
      </c>
      <c r="C9" s="7">
        <v>14713.658</v>
      </c>
      <c r="D9" s="7">
        <v>16239.489</v>
      </c>
      <c r="E9" s="7">
        <v>0</v>
      </c>
      <c r="F9" s="7">
        <v>0</v>
      </c>
      <c r="G9" s="7">
        <v>0</v>
      </c>
      <c r="H9" s="7">
        <v>1</v>
      </c>
      <c r="I9" s="9">
        <v>0.524</v>
      </c>
      <c r="J9" s="9">
        <v>9.87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-7.889</v>
      </c>
      <c r="Q9" s="13">
        <v>0</v>
      </c>
      <c r="R9" s="13">
        <v>1</v>
      </c>
    </row>
    <row r="10" ht="20.25" spans="1:18">
      <c r="A10" s="7" t="s">
        <v>425</v>
      </c>
      <c r="B10" s="7" t="s">
        <v>426</v>
      </c>
      <c r="C10" s="7">
        <v>277481.094</v>
      </c>
      <c r="D10" s="7">
        <v>372134.219</v>
      </c>
      <c r="E10" s="7">
        <v>0</v>
      </c>
      <c r="F10" s="7">
        <v>0</v>
      </c>
      <c r="G10" s="7">
        <v>0</v>
      </c>
      <c r="H10" s="7">
        <v>1</v>
      </c>
      <c r="I10" s="9">
        <v>2.781</v>
      </c>
      <c r="J10" s="9">
        <v>27.509</v>
      </c>
      <c r="K10" s="13">
        <v>3</v>
      </c>
      <c r="L10" s="13">
        <v>1</v>
      </c>
      <c r="M10" s="13">
        <v>0</v>
      </c>
      <c r="N10" s="13">
        <v>0</v>
      </c>
      <c r="O10" s="13">
        <v>0</v>
      </c>
      <c r="P10" s="13">
        <v>-1161.924</v>
      </c>
      <c r="Q10" s="13">
        <v>0</v>
      </c>
      <c r="R10" s="13">
        <v>0</v>
      </c>
    </row>
    <row r="11" ht="20.25" spans="1:18">
      <c r="A11" s="7" t="s">
        <v>427</v>
      </c>
      <c r="B11" s="7" t="s">
        <v>428</v>
      </c>
      <c r="C11" s="7">
        <v>2940.306</v>
      </c>
      <c r="D11" s="7">
        <v>3425.994</v>
      </c>
      <c r="E11" s="7">
        <v>0</v>
      </c>
      <c r="F11" s="7">
        <v>0</v>
      </c>
      <c r="G11" s="7">
        <v>0</v>
      </c>
      <c r="H11" s="7">
        <v>1</v>
      </c>
      <c r="I11" s="9">
        <v>1.126</v>
      </c>
      <c r="J11" s="9">
        <v>15.143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3.112</v>
      </c>
      <c r="Q11" s="13">
        <v>0</v>
      </c>
      <c r="R11" s="13">
        <v>0</v>
      </c>
    </row>
    <row r="12" ht="20.25" spans="1:18">
      <c r="A12" s="7" t="s">
        <v>429</v>
      </c>
      <c r="B12" s="7" t="s">
        <v>430</v>
      </c>
      <c r="C12" s="7">
        <v>21943.924</v>
      </c>
      <c r="D12" s="7">
        <v>24340.879</v>
      </c>
      <c r="E12" s="7">
        <v>0</v>
      </c>
      <c r="F12" s="7">
        <v>0</v>
      </c>
      <c r="G12" s="7">
        <v>0</v>
      </c>
      <c r="H12" s="7">
        <v>1</v>
      </c>
      <c r="I12" s="9">
        <v>1.871</v>
      </c>
      <c r="J12" s="9">
        <v>11.534</v>
      </c>
      <c r="K12" s="13">
        <v>3</v>
      </c>
      <c r="L12" s="13">
        <v>0</v>
      </c>
      <c r="M12" s="13">
        <v>0</v>
      </c>
      <c r="N12" s="13">
        <v>-1</v>
      </c>
      <c r="O12" s="13">
        <v>0</v>
      </c>
      <c r="P12" s="13">
        <v>-15.052</v>
      </c>
      <c r="Q12" s="13">
        <v>0</v>
      </c>
      <c r="R12" s="13">
        <v>0</v>
      </c>
    </row>
    <row r="13" ht="20.25" spans="1:18">
      <c r="A13" s="7" t="s">
        <v>431</v>
      </c>
      <c r="B13" s="7" t="s">
        <v>432</v>
      </c>
      <c r="C13" s="7">
        <v>3984.803</v>
      </c>
      <c r="D13" s="7">
        <v>4327.761</v>
      </c>
      <c r="E13" s="7">
        <v>0</v>
      </c>
      <c r="F13" s="7">
        <v>0</v>
      </c>
      <c r="G13" s="7">
        <v>0</v>
      </c>
      <c r="H13" s="7">
        <v>1</v>
      </c>
      <c r="I13" s="9">
        <v>1.597</v>
      </c>
      <c r="J13" s="9">
        <v>9.395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0.332</v>
      </c>
      <c r="Q13" s="13">
        <v>0</v>
      </c>
      <c r="R13" s="13">
        <v>-1</v>
      </c>
    </row>
    <row r="14" ht="20.25" spans="1:18">
      <c r="A14" s="7" t="s">
        <v>433</v>
      </c>
      <c r="B14" s="7" t="s">
        <v>434</v>
      </c>
      <c r="C14" s="7">
        <v>5335.982</v>
      </c>
      <c r="D14" s="7">
        <v>6002.055</v>
      </c>
      <c r="E14" s="7">
        <v>0</v>
      </c>
      <c r="F14" s="7">
        <v>0</v>
      </c>
      <c r="G14" s="7">
        <v>0</v>
      </c>
      <c r="H14" s="7">
        <v>1</v>
      </c>
      <c r="I14" s="6">
        <v>3.674</v>
      </c>
      <c r="J14" s="6">
        <v>14.364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-7.984</v>
      </c>
      <c r="Q14" s="13">
        <v>0</v>
      </c>
      <c r="R14" s="13">
        <v>0</v>
      </c>
    </row>
    <row r="15" ht="20.25" spans="1:18">
      <c r="A15" s="7" t="s">
        <v>435</v>
      </c>
      <c r="B15" s="7" t="s">
        <v>436</v>
      </c>
      <c r="C15" s="7">
        <v>6305.511</v>
      </c>
      <c r="D15" s="7">
        <v>7319.01</v>
      </c>
      <c r="E15" s="7">
        <v>0</v>
      </c>
      <c r="F15" s="7">
        <v>0</v>
      </c>
      <c r="G15" s="7">
        <v>0</v>
      </c>
      <c r="H15" s="7">
        <v>1</v>
      </c>
      <c r="I15" s="6">
        <v>6.371</v>
      </c>
      <c r="J15" s="6">
        <v>19.336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-2.916</v>
      </c>
      <c r="Q15" s="13">
        <v>0</v>
      </c>
      <c r="R15" s="13">
        <v>0</v>
      </c>
    </row>
    <row r="16" ht="20.25" spans="1:18">
      <c r="A16" s="7" t="s">
        <v>437</v>
      </c>
      <c r="B16" s="7" t="s">
        <v>438</v>
      </c>
      <c r="C16" s="7">
        <v>4277.005</v>
      </c>
      <c r="D16" s="7">
        <v>4818.446</v>
      </c>
      <c r="E16" s="7">
        <v>0</v>
      </c>
      <c r="F16" s="7">
        <v>0</v>
      </c>
      <c r="G16" s="7">
        <v>0</v>
      </c>
      <c r="H16" s="7">
        <v>1</v>
      </c>
      <c r="I16" s="6">
        <v>0.835</v>
      </c>
      <c r="J16" s="6">
        <v>11.978</v>
      </c>
      <c r="K16" s="13">
        <v>2</v>
      </c>
      <c r="L16" s="13">
        <v>2</v>
      </c>
      <c r="M16" s="13">
        <v>-1</v>
      </c>
      <c r="N16" s="13">
        <v>1</v>
      </c>
      <c r="O16" s="13">
        <v>0</v>
      </c>
      <c r="P16" s="13">
        <v>-2.522</v>
      </c>
      <c r="Q16" s="13">
        <v>0</v>
      </c>
      <c r="R16" s="13">
        <v>0</v>
      </c>
    </row>
    <row r="17" ht="20.25" spans="1:18">
      <c r="A17" s="7" t="s">
        <v>439</v>
      </c>
      <c r="B17" s="7" t="s">
        <v>440</v>
      </c>
      <c r="C17" s="7">
        <v>13247.44</v>
      </c>
      <c r="D17" s="7">
        <v>14561.528</v>
      </c>
      <c r="E17" s="7">
        <v>0</v>
      </c>
      <c r="F17" s="7">
        <v>0</v>
      </c>
      <c r="G17" s="7">
        <v>0</v>
      </c>
      <c r="H17" s="7">
        <v>1</v>
      </c>
      <c r="I17" s="6">
        <v>0.638</v>
      </c>
      <c r="J17" s="6">
        <v>9.605</v>
      </c>
      <c r="K17" s="13">
        <v>3</v>
      </c>
      <c r="L17" s="13">
        <v>0</v>
      </c>
      <c r="M17" s="13">
        <v>0</v>
      </c>
      <c r="N17" s="13">
        <v>0</v>
      </c>
      <c r="O17" s="13">
        <v>0</v>
      </c>
      <c r="P17" s="13">
        <v>-3.66</v>
      </c>
      <c r="Q17" s="13">
        <v>0</v>
      </c>
      <c r="R17" s="13">
        <v>0</v>
      </c>
    </row>
    <row r="18" ht="20.25" spans="1:18">
      <c r="A18" s="7" t="s">
        <v>441</v>
      </c>
      <c r="B18" s="7" t="s">
        <v>442</v>
      </c>
      <c r="C18" s="7">
        <v>4809.764</v>
      </c>
      <c r="D18" s="7">
        <v>5671.836</v>
      </c>
      <c r="E18" s="7">
        <v>0</v>
      </c>
      <c r="F18" s="7">
        <v>0</v>
      </c>
      <c r="G18" s="7">
        <v>0</v>
      </c>
      <c r="H18" s="7">
        <v>1</v>
      </c>
      <c r="I18" s="6">
        <v>5.312</v>
      </c>
      <c r="J18" s="6">
        <v>19.703</v>
      </c>
      <c r="K18" s="13">
        <v>3</v>
      </c>
      <c r="L18" s="13">
        <v>1</v>
      </c>
      <c r="M18" s="13">
        <v>0</v>
      </c>
      <c r="N18" s="13">
        <v>0</v>
      </c>
      <c r="O18" s="13">
        <v>0</v>
      </c>
      <c r="P18" s="13">
        <v>-11.571</v>
      </c>
      <c r="Q18" s="13">
        <v>0</v>
      </c>
      <c r="R18" s="13">
        <v>-1</v>
      </c>
    </row>
    <row r="19" ht="20.25" spans="1:18">
      <c r="A19" s="7" t="s">
        <v>443</v>
      </c>
      <c r="B19" s="7" t="s">
        <v>444</v>
      </c>
      <c r="C19" s="7">
        <v>4507.844</v>
      </c>
      <c r="D19" s="7">
        <v>5144.984</v>
      </c>
      <c r="E19" s="7">
        <v>0</v>
      </c>
      <c r="F19" s="7">
        <v>0</v>
      </c>
      <c r="G19" s="7">
        <v>0</v>
      </c>
      <c r="H19" s="7">
        <v>1</v>
      </c>
      <c r="I19" s="6">
        <v>0.599</v>
      </c>
      <c r="J19" s="6">
        <v>12.909</v>
      </c>
      <c r="K19" s="13">
        <v>3</v>
      </c>
      <c r="L19" s="13">
        <v>0</v>
      </c>
      <c r="M19" s="13">
        <v>0</v>
      </c>
      <c r="N19" s="13">
        <v>-1</v>
      </c>
      <c r="O19" s="13">
        <v>0</v>
      </c>
      <c r="P19" s="13">
        <v>-6.866</v>
      </c>
      <c r="Q19" s="13">
        <v>0</v>
      </c>
      <c r="R19" s="13">
        <v>0</v>
      </c>
    </row>
    <row r="20" ht="20.25" spans="1:18">
      <c r="A20" s="7" t="s">
        <v>445</v>
      </c>
      <c r="B20" s="7" t="s">
        <v>446</v>
      </c>
      <c r="C20" s="7">
        <v>6566.955</v>
      </c>
      <c r="D20" s="7">
        <v>7783.084</v>
      </c>
      <c r="E20" s="7">
        <v>0</v>
      </c>
      <c r="F20" s="7">
        <v>0</v>
      </c>
      <c r="G20" s="7">
        <v>0</v>
      </c>
      <c r="H20" s="7">
        <v>1</v>
      </c>
      <c r="I20" s="6">
        <v>6.381</v>
      </c>
      <c r="J20" s="6">
        <v>21.009</v>
      </c>
      <c r="K20" s="13">
        <v>3</v>
      </c>
      <c r="L20" s="13">
        <v>1</v>
      </c>
      <c r="M20" s="13">
        <v>0</v>
      </c>
      <c r="N20" s="13">
        <v>0</v>
      </c>
      <c r="O20" s="13">
        <v>0</v>
      </c>
      <c r="P20" s="13">
        <v>-1.018</v>
      </c>
      <c r="Q20" s="13">
        <v>0</v>
      </c>
      <c r="R20" s="13">
        <v>0</v>
      </c>
    </row>
    <row r="21" ht="20.25" spans="1:18">
      <c r="A21" s="7" t="s">
        <v>447</v>
      </c>
      <c r="B21" s="7" t="s">
        <v>448</v>
      </c>
      <c r="C21" s="7">
        <v>6743.563</v>
      </c>
      <c r="D21" s="7">
        <v>7755.777</v>
      </c>
      <c r="E21" s="7">
        <v>0</v>
      </c>
      <c r="F21" s="7">
        <v>0</v>
      </c>
      <c r="G21" s="7">
        <v>0</v>
      </c>
      <c r="H21" s="7">
        <v>1</v>
      </c>
      <c r="I21" s="6">
        <v>5.457</v>
      </c>
      <c r="J21" s="6">
        <v>17.796</v>
      </c>
      <c r="K21" s="13">
        <v>3</v>
      </c>
      <c r="L21" s="13">
        <v>1</v>
      </c>
      <c r="M21" s="13">
        <v>0</v>
      </c>
      <c r="N21" s="13">
        <v>0</v>
      </c>
      <c r="O21" s="13">
        <v>0</v>
      </c>
      <c r="P21" s="13">
        <v>1.939</v>
      </c>
      <c r="Q21" s="13">
        <v>0</v>
      </c>
      <c r="R21" s="13">
        <v>0</v>
      </c>
    </row>
    <row r="22" ht="20.25" spans="1:18">
      <c r="A22" s="7" t="s">
        <v>449</v>
      </c>
      <c r="B22" s="7" t="s">
        <v>450</v>
      </c>
      <c r="C22" s="7">
        <v>72823.688</v>
      </c>
      <c r="D22" s="7">
        <v>90041.445</v>
      </c>
      <c r="E22" s="7">
        <v>0</v>
      </c>
      <c r="F22" s="7">
        <v>0</v>
      </c>
      <c r="G22" s="7">
        <v>0</v>
      </c>
      <c r="H22" s="7">
        <v>1</v>
      </c>
      <c r="I22" s="6">
        <v>1.195</v>
      </c>
      <c r="J22" s="6">
        <v>20.088</v>
      </c>
      <c r="K22" s="13">
        <v>3</v>
      </c>
      <c r="L22" s="13">
        <v>0</v>
      </c>
      <c r="M22" s="13">
        <v>0</v>
      </c>
      <c r="N22" s="13">
        <v>0</v>
      </c>
      <c r="O22" s="13">
        <v>0</v>
      </c>
      <c r="P22" s="13">
        <v>30.509</v>
      </c>
      <c r="Q22" s="13">
        <v>0</v>
      </c>
      <c r="R22" s="13">
        <v>0</v>
      </c>
    </row>
    <row r="23" ht="20.25" spans="1:18">
      <c r="A23" s="7" t="s">
        <v>451</v>
      </c>
      <c r="B23" s="7" t="s">
        <v>452</v>
      </c>
      <c r="C23" s="7">
        <v>11882.123</v>
      </c>
      <c r="D23" s="7">
        <v>13172.482</v>
      </c>
      <c r="E23" s="7">
        <v>0</v>
      </c>
      <c r="F23" s="7">
        <v>0</v>
      </c>
      <c r="G23" s="7">
        <v>0</v>
      </c>
      <c r="H23" s="7">
        <v>1</v>
      </c>
      <c r="I23" s="6">
        <v>0.66</v>
      </c>
      <c r="J23" s="6">
        <v>10.391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-7.854</v>
      </c>
      <c r="Q23" s="13">
        <v>0</v>
      </c>
      <c r="R23" s="13">
        <v>0</v>
      </c>
    </row>
    <row r="24" ht="20.25" spans="1:18">
      <c r="A24" s="7" t="s">
        <v>453</v>
      </c>
      <c r="B24" s="7" t="s">
        <v>454</v>
      </c>
      <c r="C24" s="7">
        <v>76100.648</v>
      </c>
      <c r="D24" s="7">
        <v>136565.625</v>
      </c>
      <c r="E24" s="7">
        <v>0</v>
      </c>
      <c r="F24" s="7">
        <v>0</v>
      </c>
      <c r="G24" s="7">
        <v>0</v>
      </c>
      <c r="H24" s="7">
        <v>1</v>
      </c>
      <c r="I24" s="6">
        <v>7.237</v>
      </c>
      <c r="J24" s="6">
        <v>48.308</v>
      </c>
      <c r="K24" s="13">
        <v>2</v>
      </c>
      <c r="L24" s="13">
        <v>2</v>
      </c>
      <c r="M24" s="13">
        <v>1</v>
      </c>
      <c r="N24" s="13">
        <v>-1</v>
      </c>
      <c r="O24" s="13">
        <v>0</v>
      </c>
      <c r="P24" s="13">
        <v>116.751</v>
      </c>
      <c r="Q24" s="13">
        <v>0</v>
      </c>
      <c r="R24" s="13">
        <v>0</v>
      </c>
    </row>
    <row r="25" ht="20.25" spans="1:18">
      <c r="A25" s="8" t="s">
        <v>455</v>
      </c>
      <c r="B25" s="8" t="s">
        <v>456</v>
      </c>
      <c r="C25" s="8">
        <v>2627.982</v>
      </c>
      <c r="D25" s="8">
        <v>3237.309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2</v>
      </c>
      <c r="L25" s="13">
        <v>0</v>
      </c>
      <c r="M25" s="13">
        <v>1</v>
      </c>
      <c r="N25" s="13">
        <v>-1</v>
      </c>
      <c r="O25" s="13">
        <v>0</v>
      </c>
      <c r="P25" s="13">
        <v>7.748</v>
      </c>
      <c r="Q25" s="13">
        <v>0</v>
      </c>
      <c r="R25" s="13">
        <v>0</v>
      </c>
    </row>
    <row r="26" ht="20.25" spans="1:18">
      <c r="A26" s="8" t="s">
        <v>457</v>
      </c>
      <c r="B26" s="8" t="s">
        <v>458</v>
      </c>
      <c r="C26" s="8">
        <v>2544.073</v>
      </c>
      <c r="D26" s="8">
        <v>3003.527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1</v>
      </c>
      <c r="O26" s="13">
        <v>0</v>
      </c>
      <c r="P26" s="13">
        <v>3.728</v>
      </c>
      <c r="Q26" s="13">
        <v>0</v>
      </c>
      <c r="R26" s="13">
        <v>0</v>
      </c>
    </row>
    <row r="27" ht="20.25" spans="1:18">
      <c r="A27" s="8" t="s">
        <v>459</v>
      </c>
      <c r="B27" s="8" t="s">
        <v>460</v>
      </c>
      <c r="C27" s="8">
        <v>2250.237</v>
      </c>
      <c r="D27" s="8">
        <v>2523.695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-1</v>
      </c>
      <c r="O27" s="13">
        <v>0</v>
      </c>
      <c r="P27" s="13">
        <v>-0.693</v>
      </c>
      <c r="Q27" s="13">
        <v>0</v>
      </c>
      <c r="R27" s="13">
        <v>0</v>
      </c>
    </row>
    <row r="28" ht="20.25" spans="1:18">
      <c r="A28" s="8" t="s">
        <v>461</v>
      </c>
      <c r="B28" s="8" t="s">
        <v>462</v>
      </c>
      <c r="C28" s="8">
        <v>2082.979</v>
      </c>
      <c r="D28" s="8">
        <v>2566.391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1.402</v>
      </c>
      <c r="Q28" s="13">
        <v>0</v>
      </c>
      <c r="R28" s="13">
        <v>1</v>
      </c>
    </row>
    <row r="29" ht="20.25" spans="1:18">
      <c r="A29" s="8" t="s">
        <v>463</v>
      </c>
      <c r="B29" s="8" t="s">
        <v>464</v>
      </c>
      <c r="C29" s="8">
        <v>967.581</v>
      </c>
      <c r="D29" s="8">
        <v>1188.864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4</v>
      </c>
      <c r="L29" s="13">
        <v>0</v>
      </c>
      <c r="M29" s="13">
        <v>0</v>
      </c>
      <c r="N29" s="13">
        <v>0</v>
      </c>
      <c r="O29" s="13">
        <v>0</v>
      </c>
      <c r="P29" s="13">
        <v>3.163</v>
      </c>
      <c r="Q29" s="13">
        <v>0</v>
      </c>
      <c r="R29" s="13">
        <v>1</v>
      </c>
    </row>
    <row r="30" ht="20.25" spans="1:18">
      <c r="A30" s="9" t="s">
        <v>465</v>
      </c>
      <c r="B30" s="9" t="s">
        <v>466</v>
      </c>
      <c r="C30" s="9">
        <v>20038.891</v>
      </c>
      <c r="D30" s="9">
        <v>22565.873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9.998</v>
      </c>
      <c r="K30" s="14">
        <v>2</v>
      </c>
      <c r="L30" s="13">
        <v>0</v>
      </c>
      <c r="M30" s="13">
        <v>0</v>
      </c>
      <c r="N30" s="13">
        <v>0</v>
      </c>
      <c r="O30" s="13">
        <v>0</v>
      </c>
      <c r="P30" s="13">
        <v>-5.786</v>
      </c>
      <c r="Q30" s="13">
        <v>0</v>
      </c>
      <c r="R30" s="13">
        <v>0</v>
      </c>
    </row>
    <row r="31" ht="20.25" spans="1:18">
      <c r="A31" s="9" t="s">
        <v>467</v>
      </c>
      <c r="B31" s="9" t="s">
        <v>468</v>
      </c>
      <c r="C31" s="9">
        <v>2613.043</v>
      </c>
      <c r="D31" s="9">
        <v>3068.998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6.343</v>
      </c>
      <c r="K31" s="14">
        <v>1</v>
      </c>
      <c r="L31" s="13">
        <v>0</v>
      </c>
      <c r="M31" s="13">
        <v>0</v>
      </c>
      <c r="N31" s="13">
        <v>0</v>
      </c>
      <c r="O31" s="13">
        <v>0</v>
      </c>
      <c r="P31" s="13">
        <v>-3.84</v>
      </c>
      <c r="Q31" s="13">
        <v>0</v>
      </c>
      <c r="R31" s="13">
        <v>0</v>
      </c>
    </row>
    <row r="32" ht="20.25" spans="1:18">
      <c r="A32" s="9" t="s">
        <v>469</v>
      </c>
      <c r="B32" s="9" t="s">
        <v>470</v>
      </c>
      <c r="C32" s="9">
        <v>2895.511</v>
      </c>
      <c r="D32" s="9">
        <v>3383.458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13.593</v>
      </c>
      <c r="K32" s="14">
        <v>2</v>
      </c>
      <c r="L32" s="13">
        <v>0</v>
      </c>
      <c r="M32" s="13">
        <v>0</v>
      </c>
      <c r="N32" s="13">
        <v>0</v>
      </c>
      <c r="O32" s="13">
        <v>0</v>
      </c>
      <c r="P32" s="13">
        <v>-4.547</v>
      </c>
      <c r="Q32" s="13">
        <v>0</v>
      </c>
      <c r="R32" s="13">
        <v>0</v>
      </c>
    </row>
    <row r="33" ht="20.25" spans="1:18">
      <c r="A33" s="9" t="s">
        <v>471</v>
      </c>
      <c r="B33" s="9" t="s">
        <v>472</v>
      </c>
      <c r="C33" s="9">
        <v>2396.791</v>
      </c>
      <c r="D33" s="9">
        <v>2944.953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14.4</v>
      </c>
      <c r="K33" s="14">
        <v>2</v>
      </c>
      <c r="L33" s="13">
        <v>0</v>
      </c>
      <c r="M33" s="13">
        <v>0</v>
      </c>
      <c r="N33" s="13">
        <v>0</v>
      </c>
      <c r="O33" s="13">
        <v>0</v>
      </c>
      <c r="P33" s="13">
        <v>-1.027</v>
      </c>
      <c r="Q33" s="13">
        <v>0</v>
      </c>
      <c r="R33" s="13">
        <v>0</v>
      </c>
    </row>
    <row r="34" ht="20.25" spans="1:18">
      <c r="A34" s="9" t="s">
        <v>473</v>
      </c>
      <c r="B34" s="9" t="s">
        <v>474</v>
      </c>
      <c r="C34" s="9">
        <v>3195.575</v>
      </c>
      <c r="D34" s="9">
        <v>3377.526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2.306</v>
      </c>
      <c r="K34" s="14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-0.315</v>
      </c>
      <c r="Q34" s="13">
        <v>0</v>
      </c>
      <c r="R34" s="13">
        <v>0</v>
      </c>
    </row>
    <row r="35" ht="20.25" spans="1:18">
      <c r="A35" s="9" t="s">
        <v>475</v>
      </c>
      <c r="B35" s="9" t="s">
        <v>476</v>
      </c>
      <c r="C35" s="9">
        <v>113206.352</v>
      </c>
      <c r="D35" s="9">
        <v>137463.828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16.65</v>
      </c>
      <c r="K35" s="14">
        <v>0</v>
      </c>
      <c r="L35" s="13">
        <v>0</v>
      </c>
      <c r="M35" s="13">
        <v>1</v>
      </c>
      <c r="N35" s="13">
        <v>0</v>
      </c>
      <c r="O35" s="13">
        <v>0</v>
      </c>
      <c r="P35" s="13">
        <v>312.015</v>
      </c>
      <c r="Q35" s="13">
        <v>0</v>
      </c>
      <c r="R35" s="13">
        <v>0</v>
      </c>
    </row>
    <row r="36" ht="20.25" spans="1:18">
      <c r="A36" s="9" t="s">
        <v>477</v>
      </c>
      <c r="B36" s="9" t="s">
        <v>478</v>
      </c>
      <c r="C36" s="9">
        <v>3978.641</v>
      </c>
      <c r="D36" s="9">
        <v>4343.311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1.81</v>
      </c>
      <c r="K36" s="14">
        <v>0</v>
      </c>
      <c r="L36" s="13">
        <v>1</v>
      </c>
      <c r="M36" s="13">
        <v>1</v>
      </c>
      <c r="N36" s="13">
        <v>-1</v>
      </c>
      <c r="O36" s="13">
        <v>0</v>
      </c>
      <c r="P36" s="13">
        <v>-1.67</v>
      </c>
      <c r="Q36" s="13">
        <v>0</v>
      </c>
      <c r="R36" s="13">
        <v>0</v>
      </c>
    </row>
    <row r="37" ht="20.25" spans="1:18">
      <c r="A37" s="9" t="s">
        <v>479</v>
      </c>
      <c r="B37" s="9" t="s">
        <v>480</v>
      </c>
      <c r="C37" s="9">
        <v>16034.057</v>
      </c>
      <c r="D37" s="9">
        <v>17893.834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3.467</v>
      </c>
      <c r="K37" s="14">
        <v>0</v>
      </c>
      <c r="L37" s="13">
        <v>0</v>
      </c>
      <c r="M37" s="13">
        <v>0</v>
      </c>
      <c r="N37" s="13">
        <v>-1</v>
      </c>
      <c r="O37" s="13">
        <v>0</v>
      </c>
      <c r="P37" s="13">
        <v>9.343</v>
      </c>
      <c r="Q37" s="13">
        <v>0</v>
      </c>
      <c r="R37" s="13">
        <v>0</v>
      </c>
    </row>
    <row r="38" ht="20.25" spans="1:18">
      <c r="A38" s="9" t="s">
        <v>481</v>
      </c>
      <c r="B38" s="9" t="s">
        <v>482</v>
      </c>
      <c r="C38" s="9">
        <v>3035.116</v>
      </c>
      <c r="D38" s="9">
        <v>3210.451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2.251</v>
      </c>
      <c r="K38" s="14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-0.707</v>
      </c>
      <c r="Q38" s="13">
        <v>0</v>
      </c>
      <c r="R38" s="13">
        <v>0</v>
      </c>
    </row>
    <row r="39" ht="20.25" spans="1:18">
      <c r="A39" s="9" t="s">
        <v>483</v>
      </c>
      <c r="B39" s="9" t="s">
        <v>484</v>
      </c>
      <c r="C39" s="9">
        <v>5164.84</v>
      </c>
      <c r="D39" s="9">
        <v>5678.585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2.77</v>
      </c>
      <c r="K39" s="14">
        <v>0</v>
      </c>
      <c r="L39" s="13">
        <v>0</v>
      </c>
      <c r="M39" s="13">
        <v>1</v>
      </c>
      <c r="N39" s="13">
        <v>0</v>
      </c>
      <c r="O39" s="13">
        <v>0</v>
      </c>
      <c r="P39" s="13">
        <v>2.347</v>
      </c>
      <c r="Q39" s="13">
        <v>0</v>
      </c>
      <c r="R39" s="13">
        <v>0</v>
      </c>
    </row>
    <row r="40" ht="20.25" spans="1:18">
      <c r="A40" s="9" t="s">
        <v>485</v>
      </c>
      <c r="B40" s="9" t="s">
        <v>486</v>
      </c>
      <c r="C40" s="9">
        <v>12445.488</v>
      </c>
      <c r="D40" s="9">
        <v>13902.262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9.978</v>
      </c>
      <c r="K40" s="14">
        <v>1</v>
      </c>
      <c r="L40" s="13">
        <v>0</v>
      </c>
      <c r="M40" s="13">
        <v>1</v>
      </c>
      <c r="N40" s="13">
        <v>-1</v>
      </c>
      <c r="O40" s="13">
        <v>0</v>
      </c>
      <c r="P40" s="13">
        <v>13.678</v>
      </c>
      <c r="Q40" s="13">
        <v>0</v>
      </c>
      <c r="R40" s="13">
        <v>0</v>
      </c>
    </row>
    <row r="41" ht="20.25" spans="1:18">
      <c r="A41" s="6" t="s">
        <v>487</v>
      </c>
      <c r="B41" s="6" t="s">
        <v>488</v>
      </c>
      <c r="C41" s="6">
        <v>3318.751</v>
      </c>
      <c r="D41" s="6">
        <v>3548.769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4.77</v>
      </c>
      <c r="K41" s="14">
        <v>0</v>
      </c>
      <c r="L41" s="13">
        <v>0</v>
      </c>
      <c r="M41" s="13">
        <v>0</v>
      </c>
      <c r="N41" s="13">
        <v>-1</v>
      </c>
      <c r="O41" s="13">
        <v>0</v>
      </c>
      <c r="P41" s="13">
        <v>-1.217</v>
      </c>
      <c r="Q41" s="13">
        <v>-1</v>
      </c>
      <c r="R41" s="13">
        <v>0</v>
      </c>
    </row>
    <row r="42" ht="20.25" spans="1:18">
      <c r="A42" s="6" t="s">
        <v>489</v>
      </c>
      <c r="B42" s="6" t="s">
        <v>490</v>
      </c>
      <c r="C42" s="6">
        <v>135.243</v>
      </c>
      <c r="D42" s="6">
        <v>152.676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7.841</v>
      </c>
      <c r="K42" s="14">
        <v>2</v>
      </c>
      <c r="L42" s="13">
        <v>2</v>
      </c>
      <c r="M42" s="13">
        <v>0</v>
      </c>
      <c r="N42" s="13">
        <v>0</v>
      </c>
      <c r="O42" s="13">
        <v>0</v>
      </c>
      <c r="P42" s="13">
        <v>0.067</v>
      </c>
      <c r="Q42" s="13">
        <v>0</v>
      </c>
      <c r="R42" s="13">
        <v>0</v>
      </c>
    </row>
    <row r="43" ht="20.25" spans="1:18">
      <c r="A43" s="6" t="s">
        <v>491</v>
      </c>
      <c r="B43" s="6" t="s">
        <v>492</v>
      </c>
      <c r="C43" s="6">
        <v>2096.589</v>
      </c>
      <c r="D43" s="6">
        <v>2286.815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7.599</v>
      </c>
      <c r="K43" s="14">
        <v>3</v>
      </c>
      <c r="L43" s="13">
        <v>1</v>
      </c>
      <c r="M43" s="13">
        <v>0</v>
      </c>
      <c r="N43" s="13">
        <v>-1</v>
      </c>
      <c r="O43" s="13">
        <v>0</v>
      </c>
      <c r="P43" s="13">
        <v>0.579</v>
      </c>
      <c r="Q43" s="13">
        <v>0</v>
      </c>
      <c r="R43" s="13">
        <v>0</v>
      </c>
    </row>
    <row r="44" ht="20.25" spans="1:18">
      <c r="A44" s="6" t="s">
        <v>493</v>
      </c>
      <c r="B44" s="6" t="s">
        <v>494</v>
      </c>
      <c r="C44" s="6">
        <v>2392.964</v>
      </c>
      <c r="D44" s="6">
        <v>2582.947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4.966</v>
      </c>
      <c r="K44" s="14">
        <v>2</v>
      </c>
      <c r="L44" s="13">
        <v>0</v>
      </c>
      <c r="M44" s="13">
        <v>1</v>
      </c>
      <c r="N44" s="13">
        <v>-1</v>
      </c>
      <c r="O44" s="13">
        <v>0</v>
      </c>
      <c r="P44" s="13">
        <v>1.61</v>
      </c>
      <c r="Q44" s="13">
        <v>0</v>
      </c>
      <c r="R44" s="13">
        <v>0</v>
      </c>
    </row>
    <row r="45" ht="20.25" spans="1:18">
      <c r="A45" s="6" t="s">
        <v>495</v>
      </c>
      <c r="B45" s="6" t="s">
        <v>496</v>
      </c>
      <c r="C45" s="6">
        <v>3689.784</v>
      </c>
      <c r="D45" s="6">
        <v>4288.855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2.076</v>
      </c>
      <c r="K45" s="14">
        <v>0</v>
      </c>
      <c r="L45" s="13">
        <v>0</v>
      </c>
      <c r="M45" s="13">
        <v>0</v>
      </c>
      <c r="N45" s="13">
        <v>-1</v>
      </c>
      <c r="O45" s="13">
        <v>0</v>
      </c>
      <c r="P45" s="13">
        <v>-5.658</v>
      </c>
      <c r="Q45" s="13">
        <v>0</v>
      </c>
      <c r="R45" s="13">
        <v>0</v>
      </c>
    </row>
    <row r="46" ht="20.25" spans="1:18">
      <c r="A46" s="6" t="s">
        <v>497</v>
      </c>
      <c r="B46" s="6" t="s">
        <v>498</v>
      </c>
      <c r="C46" s="6">
        <v>1250.07</v>
      </c>
      <c r="D46" s="6">
        <v>1308.523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1.878</v>
      </c>
      <c r="K46" s="14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-0.619</v>
      </c>
      <c r="Q46" s="13">
        <v>0</v>
      </c>
      <c r="R46" s="13">
        <v>-1</v>
      </c>
    </row>
    <row r="47" ht="20.25" spans="1:18">
      <c r="A47" s="6" t="s">
        <v>499</v>
      </c>
      <c r="B47" s="6" t="s">
        <v>500</v>
      </c>
      <c r="C47" s="6">
        <v>6406.881</v>
      </c>
      <c r="D47" s="6">
        <v>7107.015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6.755</v>
      </c>
      <c r="K47" s="14">
        <v>2</v>
      </c>
      <c r="L47" s="13">
        <v>0</v>
      </c>
      <c r="M47" s="13">
        <v>0</v>
      </c>
      <c r="N47" s="13">
        <v>0</v>
      </c>
      <c r="O47" s="13">
        <v>0</v>
      </c>
      <c r="P47" s="13">
        <v>-13.983</v>
      </c>
      <c r="Q47" s="13">
        <v>0</v>
      </c>
      <c r="R47" s="13">
        <v>0</v>
      </c>
    </row>
    <row r="48" ht="20.25" spans="1:18">
      <c r="A48" s="6" t="s">
        <v>501</v>
      </c>
      <c r="B48" s="6" t="s">
        <v>502</v>
      </c>
      <c r="C48" s="6">
        <v>6191.67</v>
      </c>
      <c r="D48" s="6">
        <v>6778.981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8.502</v>
      </c>
      <c r="K48" s="14">
        <v>2</v>
      </c>
      <c r="L48" s="13">
        <v>0</v>
      </c>
      <c r="M48" s="13">
        <v>0</v>
      </c>
      <c r="N48" s="13">
        <v>0</v>
      </c>
      <c r="O48" s="13">
        <v>0</v>
      </c>
      <c r="P48" s="13">
        <v>-4.343</v>
      </c>
      <c r="Q48" s="13">
        <v>0</v>
      </c>
      <c r="R48" s="13">
        <v>0</v>
      </c>
    </row>
    <row r="49" ht="20.25" spans="1:18">
      <c r="A49" s="6" t="s">
        <v>503</v>
      </c>
      <c r="B49" s="6" t="s">
        <v>504</v>
      </c>
      <c r="C49" s="6">
        <v>739.551</v>
      </c>
      <c r="D49" s="6">
        <v>811.884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4.389</v>
      </c>
      <c r="K49" s="14">
        <v>0</v>
      </c>
      <c r="L49" s="13">
        <v>0</v>
      </c>
      <c r="M49" s="13">
        <v>1</v>
      </c>
      <c r="N49" s="13">
        <v>-1</v>
      </c>
      <c r="O49" s="13">
        <v>0</v>
      </c>
      <c r="P49" s="13">
        <v>-0.366</v>
      </c>
      <c r="Q49" s="13">
        <v>0</v>
      </c>
      <c r="R49" s="13">
        <v>0</v>
      </c>
    </row>
    <row r="50" ht="20.25" spans="1:18">
      <c r="A50" s="6" t="s">
        <v>505</v>
      </c>
      <c r="B50" s="6" t="s">
        <v>506</v>
      </c>
      <c r="C50" s="6">
        <v>1613.167</v>
      </c>
      <c r="D50" s="6">
        <v>1962.613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7.977</v>
      </c>
      <c r="K50" s="14">
        <v>1</v>
      </c>
      <c r="L50" s="13">
        <v>2</v>
      </c>
      <c r="M50" s="13">
        <v>0</v>
      </c>
      <c r="N50" s="13">
        <v>1</v>
      </c>
      <c r="O50" s="13">
        <v>0</v>
      </c>
      <c r="P50" s="13">
        <v>5.07</v>
      </c>
      <c r="Q50" s="13">
        <v>0</v>
      </c>
      <c r="R50" s="13">
        <v>1</v>
      </c>
    </row>
    <row r="51" ht="20.25" spans="1:18">
      <c r="A51" s="6" t="s">
        <v>507</v>
      </c>
      <c r="B51" s="6" t="s">
        <v>508</v>
      </c>
      <c r="C51" s="6">
        <v>2910.539</v>
      </c>
      <c r="D51" s="6">
        <v>3322.172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1.17</v>
      </c>
      <c r="K51" s="14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1.682</v>
      </c>
      <c r="Q51" s="13">
        <v>0</v>
      </c>
      <c r="R51" s="13">
        <v>0</v>
      </c>
    </row>
    <row r="52" ht="20.25" spans="1:18">
      <c r="A52" s="6" t="s">
        <v>509</v>
      </c>
      <c r="B52" s="6" t="s">
        <v>510</v>
      </c>
      <c r="C52" s="6">
        <v>1046.205</v>
      </c>
      <c r="D52" s="6">
        <v>1413.128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11.899</v>
      </c>
      <c r="K52" s="14">
        <v>1</v>
      </c>
      <c r="L52" s="13">
        <v>2</v>
      </c>
      <c r="M52" s="13">
        <v>0</v>
      </c>
      <c r="N52" s="13">
        <v>0</v>
      </c>
      <c r="O52" s="13">
        <v>0</v>
      </c>
      <c r="P52" s="13">
        <v>1.989</v>
      </c>
      <c r="Q52" s="13">
        <v>0</v>
      </c>
      <c r="R52" s="13">
        <v>1</v>
      </c>
    </row>
    <row r="53" ht="20.25" spans="1:18">
      <c r="A53" s="6" t="s">
        <v>511</v>
      </c>
      <c r="B53" s="6" t="s">
        <v>512</v>
      </c>
      <c r="C53" s="6">
        <v>6393.067</v>
      </c>
      <c r="D53" s="6">
        <v>7162.411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6.902</v>
      </c>
      <c r="K53" s="14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-12.483</v>
      </c>
      <c r="Q53" s="13">
        <v>0</v>
      </c>
      <c r="R53" s="13">
        <v>0</v>
      </c>
    </row>
    <row r="54" ht="20.25" spans="1:18">
      <c r="A54" s="6" t="s">
        <v>513</v>
      </c>
      <c r="B54" s="6" t="s">
        <v>514</v>
      </c>
      <c r="C54" s="6">
        <v>756.223</v>
      </c>
      <c r="D54" s="6">
        <v>845.559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6.35</v>
      </c>
      <c r="K54" s="14">
        <v>2</v>
      </c>
      <c r="L54" s="13">
        <v>0</v>
      </c>
      <c r="M54" s="13">
        <v>0</v>
      </c>
      <c r="N54" s="13">
        <v>0</v>
      </c>
      <c r="O54" s="13">
        <v>0</v>
      </c>
      <c r="P54" s="13">
        <v>0.661</v>
      </c>
      <c r="Q54" s="13">
        <v>0</v>
      </c>
      <c r="R54" s="13">
        <v>0</v>
      </c>
    </row>
    <row r="55" ht="20.25" spans="1:18">
      <c r="A55" s="6" t="s">
        <v>515</v>
      </c>
      <c r="B55" s="6" t="s">
        <v>516</v>
      </c>
      <c r="C55" s="6">
        <v>11446.232</v>
      </c>
      <c r="D55" s="6">
        <v>13448.345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2.461</v>
      </c>
      <c r="K55" s="14">
        <v>0</v>
      </c>
      <c r="L55" s="13">
        <v>0</v>
      </c>
      <c r="M55" s="13">
        <v>0</v>
      </c>
      <c r="N55" s="13">
        <v>-1</v>
      </c>
      <c r="O55" s="13">
        <v>0</v>
      </c>
      <c r="P55" s="13">
        <v>25.565</v>
      </c>
      <c r="Q55" s="13">
        <v>0</v>
      </c>
      <c r="R55" s="13">
        <v>0</v>
      </c>
    </row>
    <row r="56" ht="20.25" spans="1:18">
      <c r="A56" s="6" t="s">
        <v>517</v>
      </c>
      <c r="B56" s="6" t="s">
        <v>518</v>
      </c>
      <c r="C56" s="6">
        <v>2682.281</v>
      </c>
      <c r="D56" s="6">
        <v>2902.893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1.784</v>
      </c>
      <c r="K56" s="14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-0.048</v>
      </c>
      <c r="Q56" s="13">
        <v>0</v>
      </c>
      <c r="R56" s="13">
        <v>0</v>
      </c>
    </row>
    <row r="57" ht="20.25" spans="1:18">
      <c r="A57" s="6" t="s">
        <v>519</v>
      </c>
      <c r="B57" s="6" t="s">
        <v>520</v>
      </c>
      <c r="C57" s="6">
        <v>8271.132</v>
      </c>
      <c r="D57" s="6">
        <v>9401.137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9.467</v>
      </c>
      <c r="K57" s="14">
        <v>4</v>
      </c>
      <c r="L57" s="13">
        <v>0</v>
      </c>
      <c r="M57" s="13">
        <v>0</v>
      </c>
      <c r="N57" s="13">
        <v>-1</v>
      </c>
      <c r="O57" s="13">
        <v>0</v>
      </c>
      <c r="P57" s="13">
        <v>-22.054</v>
      </c>
      <c r="Q57" s="13">
        <v>0</v>
      </c>
      <c r="R57" s="13">
        <v>0</v>
      </c>
    </row>
    <row r="58" ht="20.25" spans="1:18">
      <c r="A58" s="6" t="s">
        <v>521</v>
      </c>
      <c r="B58" s="6" t="s">
        <v>522</v>
      </c>
      <c r="C58" s="6">
        <v>3751.333</v>
      </c>
      <c r="D58" s="6">
        <v>4249.583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10.895</v>
      </c>
      <c r="K58" s="14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-5.604</v>
      </c>
      <c r="Q58" s="13">
        <v>-1</v>
      </c>
      <c r="R58" s="13">
        <v>0</v>
      </c>
    </row>
    <row r="59" ht="20.25" spans="1:18">
      <c r="A59" s="6" t="s">
        <v>523</v>
      </c>
      <c r="B59" s="6" t="s">
        <v>524</v>
      </c>
      <c r="C59" s="6">
        <v>6170.658</v>
      </c>
      <c r="D59" s="6">
        <v>6898.353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8.705</v>
      </c>
      <c r="K59" s="14">
        <v>2</v>
      </c>
      <c r="L59" s="13">
        <v>0</v>
      </c>
      <c r="M59" s="13">
        <v>0</v>
      </c>
      <c r="N59" s="13">
        <v>0</v>
      </c>
      <c r="O59" s="13">
        <v>0</v>
      </c>
      <c r="P59" s="13">
        <v>-10.103</v>
      </c>
      <c r="Q59" s="13">
        <v>0</v>
      </c>
      <c r="R59" s="13">
        <v>1</v>
      </c>
    </row>
    <row r="60" ht="20.25" spans="1:18">
      <c r="A60" s="6" t="s">
        <v>525</v>
      </c>
      <c r="B60" s="6" t="s">
        <v>526</v>
      </c>
      <c r="C60" s="6">
        <v>3526.119</v>
      </c>
      <c r="D60" s="6">
        <v>3623.695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2.297</v>
      </c>
      <c r="K60" s="14">
        <v>2</v>
      </c>
      <c r="L60" s="13">
        <v>0</v>
      </c>
      <c r="M60" s="13">
        <v>0</v>
      </c>
      <c r="N60" s="13">
        <v>-1</v>
      </c>
      <c r="O60" s="13">
        <v>0</v>
      </c>
      <c r="P60" s="13">
        <v>0.639</v>
      </c>
      <c r="Q60" s="13">
        <v>0</v>
      </c>
      <c r="R60" s="13">
        <v>0</v>
      </c>
    </row>
    <row r="61" ht="20.25" spans="1:18">
      <c r="A61" s="6" t="s">
        <v>527</v>
      </c>
      <c r="B61" s="6" t="s">
        <v>528</v>
      </c>
      <c r="C61" s="6">
        <v>4526.293</v>
      </c>
      <c r="D61" s="6">
        <v>5179.177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11.613</v>
      </c>
      <c r="K61" s="14">
        <v>4</v>
      </c>
      <c r="L61" s="13">
        <v>1</v>
      </c>
      <c r="M61" s="13">
        <v>-1</v>
      </c>
      <c r="N61" s="13">
        <v>1</v>
      </c>
      <c r="O61" s="13">
        <v>0</v>
      </c>
      <c r="P61" s="13">
        <v>1.33</v>
      </c>
      <c r="Q61" s="13">
        <v>0</v>
      </c>
      <c r="R61" s="13">
        <v>0</v>
      </c>
    </row>
    <row r="62" ht="20.25" spans="1:18">
      <c r="A62" s="6" t="s">
        <v>529</v>
      </c>
      <c r="B62" s="6" t="s">
        <v>530</v>
      </c>
      <c r="C62" s="6">
        <v>7732.473</v>
      </c>
      <c r="D62" s="6">
        <v>8249.302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5.1</v>
      </c>
      <c r="K62" s="14">
        <v>0</v>
      </c>
      <c r="L62" s="13">
        <v>0</v>
      </c>
      <c r="M62" s="13">
        <v>0</v>
      </c>
      <c r="N62" s="13">
        <v>-1</v>
      </c>
      <c r="O62" s="13">
        <v>0</v>
      </c>
      <c r="P62" s="13">
        <v>-9.491</v>
      </c>
      <c r="Q62" s="13">
        <v>0</v>
      </c>
      <c r="R62" s="13">
        <v>0</v>
      </c>
    </row>
    <row r="63" ht="20.25" spans="1:18">
      <c r="A63" s="6" t="s">
        <v>531</v>
      </c>
      <c r="B63" s="6" t="s">
        <v>532</v>
      </c>
      <c r="C63" s="6">
        <v>8602.609</v>
      </c>
      <c r="D63" s="6">
        <v>9901.109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10.333</v>
      </c>
      <c r="K63" s="14">
        <v>4</v>
      </c>
      <c r="L63" s="13">
        <v>1</v>
      </c>
      <c r="M63" s="13">
        <v>0</v>
      </c>
      <c r="N63" s="13">
        <v>0</v>
      </c>
      <c r="O63" s="13">
        <v>0</v>
      </c>
      <c r="P63" s="13">
        <v>5.624</v>
      </c>
      <c r="Q63" s="13">
        <v>0</v>
      </c>
      <c r="R63" s="13">
        <v>0</v>
      </c>
    </row>
    <row r="64" ht="20.25" spans="1:18">
      <c r="A64" s="6" t="s">
        <v>533</v>
      </c>
      <c r="B64" s="6" t="s">
        <v>534</v>
      </c>
      <c r="C64" s="6">
        <v>8833.724</v>
      </c>
      <c r="D64" s="6">
        <v>11115.646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0.8</v>
      </c>
      <c r="K64" s="14">
        <v>0</v>
      </c>
      <c r="L64" s="13">
        <v>0</v>
      </c>
      <c r="M64" s="13">
        <v>0</v>
      </c>
      <c r="N64" s="13">
        <v>0</v>
      </c>
      <c r="O64" s="13">
        <v>0</v>
      </c>
      <c r="P64" s="13">
        <v>-1.26</v>
      </c>
      <c r="Q64" s="13">
        <v>0</v>
      </c>
      <c r="R64" s="13">
        <v>0</v>
      </c>
    </row>
    <row r="65" ht="20.25" spans="1:18">
      <c r="A65" s="6" t="s">
        <v>535</v>
      </c>
      <c r="B65" s="6" t="s">
        <v>536</v>
      </c>
      <c r="C65" s="6">
        <v>19494.27</v>
      </c>
      <c r="D65" s="6">
        <v>20753.443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5.114</v>
      </c>
      <c r="K65" s="14">
        <v>1</v>
      </c>
      <c r="L65" s="13">
        <v>1</v>
      </c>
      <c r="M65" s="13">
        <v>1</v>
      </c>
      <c r="N65" s="13">
        <v>-1</v>
      </c>
      <c r="O65" s="13">
        <v>0</v>
      </c>
      <c r="P65" s="13">
        <v>6.468</v>
      </c>
      <c r="Q65" s="13">
        <v>0</v>
      </c>
      <c r="R65" s="13">
        <v>0</v>
      </c>
    </row>
    <row r="66" ht="20.25" spans="1:18">
      <c r="A66" s="6" t="s">
        <v>537</v>
      </c>
      <c r="B66" s="6" t="s">
        <v>538</v>
      </c>
      <c r="C66" s="6">
        <v>1030.509</v>
      </c>
      <c r="D66" s="6">
        <v>1308.03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6.061</v>
      </c>
      <c r="K66" s="14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1.725</v>
      </c>
      <c r="Q66" s="13">
        <v>0</v>
      </c>
      <c r="R66" s="13">
        <v>1</v>
      </c>
    </row>
    <row r="67" ht="20.25" spans="1:18">
      <c r="A67" s="6" t="s">
        <v>539</v>
      </c>
      <c r="B67" s="6" t="s">
        <v>540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541</v>
      </c>
      <c r="B68" s="6" t="s">
        <v>542</v>
      </c>
      <c r="C68" s="6">
        <v>2035.964</v>
      </c>
      <c r="D68" s="6">
        <v>2406.163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10.152</v>
      </c>
      <c r="K68" s="14">
        <v>1</v>
      </c>
      <c r="L68" s="13">
        <v>0</v>
      </c>
      <c r="M68" s="13">
        <v>0</v>
      </c>
      <c r="N68" s="13">
        <v>0</v>
      </c>
      <c r="O68" s="13">
        <v>0</v>
      </c>
      <c r="P68" s="13">
        <v>-2.13</v>
      </c>
      <c r="Q68" s="13">
        <v>0</v>
      </c>
      <c r="R68" s="13">
        <v>0</v>
      </c>
    </row>
    <row r="69" ht="20.25" spans="1:18">
      <c r="A69" s="6" t="s">
        <v>543</v>
      </c>
      <c r="B69" s="6" t="s">
        <v>544</v>
      </c>
      <c r="C69" s="6">
        <v>8828.13</v>
      </c>
      <c r="D69" s="6">
        <v>9828.618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3.707</v>
      </c>
      <c r="K69" s="14">
        <v>2</v>
      </c>
      <c r="L69" s="13">
        <v>0</v>
      </c>
      <c r="M69" s="13">
        <v>0</v>
      </c>
      <c r="N69" s="13">
        <v>0</v>
      </c>
      <c r="O69" s="13">
        <v>0</v>
      </c>
      <c r="P69" s="13">
        <v>-3.925</v>
      </c>
      <c r="Q69" s="13">
        <v>0</v>
      </c>
      <c r="R69" s="13">
        <v>-1</v>
      </c>
    </row>
    <row r="70" ht="20.25" spans="1:18">
      <c r="A70" s="6" t="s">
        <v>545</v>
      </c>
      <c r="B70" s="6" t="s">
        <v>546</v>
      </c>
      <c r="C70" s="6">
        <v>6134.581</v>
      </c>
      <c r="D70" s="6">
        <v>6709.989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6.854</v>
      </c>
      <c r="K70" s="14">
        <v>3</v>
      </c>
      <c r="L70" s="13">
        <v>0</v>
      </c>
      <c r="M70" s="13">
        <v>1</v>
      </c>
      <c r="N70" s="13">
        <v>-1</v>
      </c>
      <c r="O70" s="13">
        <v>0</v>
      </c>
      <c r="P70" s="13">
        <v>-9.2</v>
      </c>
      <c r="Q70" s="13">
        <v>0</v>
      </c>
      <c r="R70" s="13">
        <v>0</v>
      </c>
    </row>
    <row r="71" ht="20.25" spans="1:18">
      <c r="A71" s="6" t="s">
        <v>547</v>
      </c>
      <c r="B71" s="6" t="s">
        <v>548</v>
      </c>
      <c r="C71" s="6">
        <v>7698.545</v>
      </c>
      <c r="D71" s="6">
        <v>8190.443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4.128</v>
      </c>
      <c r="K71" s="14">
        <v>1</v>
      </c>
      <c r="L71" s="13">
        <v>0</v>
      </c>
      <c r="M71" s="13">
        <v>0</v>
      </c>
      <c r="N71" s="13">
        <v>0</v>
      </c>
      <c r="O71" s="13">
        <v>0</v>
      </c>
      <c r="P71" s="13">
        <v>-5.667</v>
      </c>
      <c r="Q71" s="13">
        <v>0</v>
      </c>
      <c r="R71" s="13">
        <v>0</v>
      </c>
    </row>
    <row r="72" ht="20.25" spans="1:18">
      <c r="A72" s="6" t="s">
        <v>549</v>
      </c>
      <c r="B72" s="6" t="s">
        <v>550</v>
      </c>
      <c r="C72" s="6">
        <v>5764.177</v>
      </c>
      <c r="D72" s="6">
        <v>6518.527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8.331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-6.569</v>
      </c>
      <c r="Q72" s="13">
        <v>0</v>
      </c>
      <c r="R72" s="13">
        <v>1</v>
      </c>
    </row>
    <row r="73" ht="20.25" spans="1:18">
      <c r="A73" s="6" t="s">
        <v>551</v>
      </c>
      <c r="B73" s="6" t="s">
        <v>552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4">
        <v>4</v>
      </c>
      <c r="L73" s="13">
        <v>0</v>
      </c>
      <c r="M73" s="13">
        <v>0</v>
      </c>
      <c r="N73" s="13">
        <v>0</v>
      </c>
      <c r="O73" s="13">
        <v>0</v>
      </c>
      <c r="P73" s="13">
        <v>-32.71</v>
      </c>
      <c r="Q73" s="13">
        <v>0</v>
      </c>
      <c r="R73" s="13">
        <v>0</v>
      </c>
    </row>
    <row r="74" ht="20.25" spans="1:18">
      <c r="A74" s="6" t="s">
        <v>553</v>
      </c>
      <c r="B74" s="6" t="s">
        <v>554</v>
      </c>
      <c r="C74" s="6">
        <v>5601.116</v>
      </c>
      <c r="D74" s="6">
        <v>6151.134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8.895</v>
      </c>
      <c r="K74" s="14">
        <v>3</v>
      </c>
      <c r="L74" s="13">
        <v>1</v>
      </c>
      <c r="M74" s="13">
        <v>0</v>
      </c>
      <c r="N74" s="13">
        <v>0</v>
      </c>
      <c r="O74" s="13">
        <v>0</v>
      </c>
      <c r="P74" s="13">
        <v>-5.463</v>
      </c>
      <c r="Q74" s="13">
        <v>0</v>
      </c>
      <c r="R74" s="13">
        <v>0</v>
      </c>
    </row>
    <row r="75" ht="20.25" spans="1:18">
      <c r="A75" s="6" t="s">
        <v>555</v>
      </c>
      <c r="B75" s="6" t="s">
        <v>556</v>
      </c>
      <c r="C75" s="6">
        <v>6520.097</v>
      </c>
      <c r="D75" s="6">
        <v>7450.83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9.819</v>
      </c>
      <c r="K75" s="14">
        <v>2</v>
      </c>
      <c r="L75" s="13">
        <v>0</v>
      </c>
      <c r="M75" s="13">
        <v>1</v>
      </c>
      <c r="N75" s="13">
        <v>-1</v>
      </c>
      <c r="O75" s="13">
        <v>0</v>
      </c>
      <c r="P75" s="13">
        <v>-4.351</v>
      </c>
      <c r="Q75" s="13">
        <v>0</v>
      </c>
      <c r="R75" s="13">
        <v>0</v>
      </c>
    </row>
    <row r="76" ht="20.25" spans="1:18">
      <c r="A76" s="6" t="s">
        <v>557</v>
      </c>
      <c r="B76" s="6" t="s">
        <v>558</v>
      </c>
      <c r="C76" s="6">
        <v>1137.471</v>
      </c>
      <c r="D76" s="6">
        <v>1331.644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6.535</v>
      </c>
      <c r="K76" s="14">
        <v>2</v>
      </c>
      <c r="L76" s="13">
        <v>2</v>
      </c>
      <c r="M76" s="13">
        <v>0</v>
      </c>
      <c r="N76" s="13">
        <v>0</v>
      </c>
      <c r="O76" s="13">
        <v>0</v>
      </c>
      <c r="P76" s="13">
        <v>0.022</v>
      </c>
      <c r="Q76" s="13">
        <v>1</v>
      </c>
      <c r="R76" s="13">
        <v>0</v>
      </c>
    </row>
    <row r="77" ht="20.25" spans="1:18">
      <c r="A77" s="6" t="s">
        <v>559</v>
      </c>
      <c r="B77" s="6" t="s">
        <v>560</v>
      </c>
      <c r="C77" s="6">
        <v>5360.389</v>
      </c>
      <c r="D77" s="6">
        <v>5861.514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5.193</v>
      </c>
      <c r="K77" s="14">
        <v>1</v>
      </c>
      <c r="L77" s="13">
        <v>0</v>
      </c>
      <c r="M77" s="13">
        <v>0</v>
      </c>
      <c r="N77" s="13">
        <v>0</v>
      </c>
      <c r="O77" s="13">
        <v>0</v>
      </c>
      <c r="P77" s="13">
        <v>1.563</v>
      </c>
      <c r="Q77" s="13">
        <v>0</v>
      </c>
      <c r="R77" s="13">
        <v>0</v>
      </c>
    </row>
    <row r="78" ht="20.25" spans="1:18">
      <c r="A78" s="6" t="s">
        <v>561</v>
      </c>
      <c r="B78" s="6" t="s">
        <v>562</v>
      </c>
      <c r="C78" s="6">
        <v>5650.49</v>
      </c>
      <c r="D78" s="6">
        <v>6069.809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3.707</v>
      </c>
      <c r="K78" s="14">
        <v>0</v>
      </c>
      <c r="L78" s="13">
        <v>0</v>
      </c>
      <c r="M78" s="13">
        <v>0</v>
      </c>
      <c r="N78" s="13">
        <v>0</v>
      </c>
      <c r="O78" s="13">
        <v>0</v>
      </c>
      <c r="P78" s="13">
        <v>3.923</v>
      </c>
      <c r="Q78" s="13">
        <v>0</v>
      </c>
      <c r="R78" s="13">
        <v>0</v>
      </c>
    </row>
    <row r="79" ht="20.25" spans="1:18">
      <c r="A79" s="6" t="s">
        <v>563</v>
      </c>
      <c r="B79" s="6" t="s">
        <v>564</v>
      </c>
      <c r="C79" s="6">
        <v>5126.508</v>
      </c>
      <c r="D79" s="6">
        <v>5431.564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1.659</v>
      </c>
      <c r="K79" s="14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0.725</v>
      </c>
      <c r="Q79" s="13">
        <v>0</v>
      </c>
      <c r="R79" s="13">
        <v>0</v>
      </c>
    </row>
    <row r="80" ht="20.25" spans="1:18">
      <c r="A80" s="6" t="s">
        <v>565</v>
      </c>
      <c r="B80" s="6" t="s">
        <v>566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567</v>
      </c>
      <c r="B81" s="6" t="s">
        <v>568</v>
      </c>
      <c r="C81" s="6">
        <v>4339.793</v>
      </c>
      <c r="D81" s="6">
        <v>4745.414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7.538</v>
      </c>
      <c r="K81" s="14">
        <v>1</v>
      </c>
      <c r="L81" s="13">
        <v>0</v>
      </c>
      <c r="M81" s="13">
        <v>0</v>
      </c>
      <c r="N81" s="13">
        <v>0</v>
      </c>
      <c r="O81" s="13">
        <v>0</v>
      </c>
      <c r="P81" s="13">
        <v>6.599</v>
      </c>
      <c r="Q81" s="13">
        <v>0</v>
      </c>
      <c r="R81" s="13">
        <v>0</v>
      </c>
    </row>
    <row r="82" ht="20.25" spans="1:18">
      <c r="A82" s="6" t="s">
        <v>569</v>
      </c>
      <c r="B82" s="6" t="s">
        <v>570</v>
      </c>
      <c r="C82" s="6">
        <v>2904.704</v>
      </c>
      <c r="D82" s="6">
        <v>3114.135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5.44</v>
      </c>
      <c r="K82" s="14">
        <v>1</v>
      </c>
      <c r="L82" s="13">
        <v>0</v>
      </c>
      <c r="M82" s="13">
        <v>0</v>
      </c>
      <c r="N82" s="13">
        <v>0</v>
      </c>
      <c r="O82" s="13">
        <v>0</v>
      </c>
      <c r="P82" s="13">
        <v>6.185</v>
      </c>
      <c r="Q82" s="13">
        <v>0</v>
      </c>
      <c r="R82" s="13">
        <v>0</v>
      </c>
    </row>
    <row r="83" ht="20.25" spans="1:18">
      <c r="A83" s="6" t="s">
        <v>571</v>
      </c>
      <c r="B83" s="6" t="s">
        <v>572</v>
      </c>
      <c r="C83" s="6">
        <v>107.389</v>
      </c>
      <c r="D83" s="6">
        <v>108.554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0.786</v>
      </c>
      <c r="K83" s="14">
        <v>4</v>
      </c>
      <c r="L83" s="13">
        <v>1</v>
      </c>
      <c r="M83" s="13">
        <v>0</v>
      </c>
      <c r="N83" s="13">
        <v>0</v>
      </c>
      <c r="O83" s="13">
        <v>0</v>
      </c>
      <c r="P83" s="13">
        <v>-0.007</v>
      </c>
      <c r="Q83" s="13">
        <v>0</v>
      </c>
      <c r="R83" s="13">
        <v>1</v>
      </c>
    </row>
    <row r="84" ht="20.25" spans="1:18">
      <c r="A84" s="6" t="s">
        <v>573</v>
      </c>
      <c r="B84" s="6" t="s">
        <v>574</v>
      </c>
      <c r="C84" s="6">
        <v>105.483</v>
      </c>
      <c r="D84" s="6">
        <v>106.217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0.347</v>
      </c>
      <c r="K84" s="14">
        <v>4</v>
      </c>
      <c r="L84" s="13">
        <v>1</v>
      </c>
      <c r="M84" s="13">
        <v>0</v>
      </c>
      <c r="N84" s="13">
        <v>1</v>
      </c>
      <c r="O84" s="13">
        <v>0</v>
      </c>
      <c r="P84" s="13">
        <v>-0.003</v>
      </c>
      <c r="Q84" s="13">
        <v>0</v>
      </c>
      <c r="R84" s="13">
        <v>1</v>
      </c>
    </row>
    <row r="85" ht="20.25" spans="1:18">
      <c r="A85" s="6" t="s">
        <v>575</v>
      </c>
      <c r="B85" s="6" t="s">
        <v>576</v>
      </c>
      <c r="C85" s="6">
        <v>111.402</v>
      </c>
      <c r="D85" s="6">
        <v>116.787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0.267</v>
      </c>
      <c r="K85" s="14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-0.077</v>
      </c>
      <c r="Q85" s="13">
        <v>0</v>
      </c>
      <c r="R85" s="13">
        <v>-1</v>
      </c>
    </row>
    <row r="86" ht="20.25" spans="1:18">
      <c r="A86" s="6" t="s">
        <v>577</v>
      </c>
      <c r="B86" s="6" t="s">
        <v>578</v>
      </c>
      <c r="C86" s="6">
        <v>102.26</v>
      </c>
      <c r="D86" s="6">
        <v>102.56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0.135</v>
      </c>
      <c r="K86" s="14">
        <v>1</v>
      </c>
      <c r="L86" s="13">
        <v>2</v>
      </c>
      <c r="M86" s="13">
        <v>0</v>
      </c>
      <c r="N86" s="13">
        <v>1</v>
      </c>
      <c r="O86" s="13">
        <v>0</v>
      </c>
      <c r="P86" s="13">
        <v>0</v>
      </c>
      <c r="Q86" s="13">
        <v>0</v>
      </c>
      <c r="R86" s="13">
        <v>1</v>
      </c>
    </row>
    <row r="87" ht="20.25" spans="1:18">
      <c r="A87" s="6" t="s">
        <v>579</v>
      </c>
      <c r="B87" s="6" t="s">
        <v>580</v>
      </c>
      <c r="C87" s="6">
        <v>904.814</v>
      </c>
      <c r="D87" s="6">
        <v>1275.802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27.476</v>
      </c>
      <c r="K87" s="14">
        <v>2</v>
      </c>
      <c r="L87" s="13">
        <v>1</v>
      </c>
      <c r="M87" s="13">
        <v>0</v>
      </c>
      <c r="N87" s="13">
        <v>0</v>
      </c>
      <c r="O87" s="13">
        <v>0</v>
      </c>
      <c r="P87" s="13">
        <v>8.001</v>
      </c>
      <c r="Q87" s="13">
        <v>0</v>
      </c>
      <c r="R87" s="13">
        <v>1</v>
      </c>
    </row>
    <row r="88" ht="20.25" spans="1:18">
      <c r="A88" s="6" t="s">
        <v>581</v>
      </c>
      <c r="B88" s="6" t="s">
        <v>582</v>
      </c>
      <c r="C88" s="6">
        <v>2887.127</v>
      </c>
      <c r="D88" s="6">
        <v>3425.892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11.601</v>
      </c>
      <c r="K88" s="14">
        <v>1</v>
      </c>
      <c r="L88" s="13">
        <v>0</v>
      </c>
      <c r="M88" s="13">
        <v>0</v>
      </c>
      <c r="N88" s="13">
        <v>0</v>
      </c>
      <c r="O88" s="13">
        <v>0</v>
      </c>
      <c r="P88" s="13">
        <v>1.211</v>
      </c>
      <c r="Q88" s="13">
        <v>0</v>
      </c>
      <c r="R88" s="13">
        <v>0</v>
      </c>
    </row>
    <row r="89" ht="20.25" spans="1:18">
      <c r="A89" s="6" t="s">
        <v>583</v>
      </c>
      <c r="B89" s="6" t="s">
        <v>584</v>
      </c>
      <c r="C89" s="6">
        <v>422.518</v>
      </c>
      <c r="D89" s="6">
        <v>491.417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8.447</v>
      </c>
      <c r="K89" s="14">
        <v>0</v>
      </c>
      <c r="L89" s="13">
        <v>0</v>
      </c>
      <c r="M89" s="13">
        <v>0</v>
      </c>
      <c r="N89" s="13">
        <v>-1</v>
      </c>
      <c r="O89" s="13">
        <v>0</v>
      </c>
      <c r="P89" s="13">
        <v>-0.136</v>
      </c>
      <c r="Q89" s="13">
        <v>0</v>
      </c>
      <c r="R89" s="13">
        <v>0</v>
      </c>
    </row>
    <row r="90" ht="20.25" spans="1:18">
      <c r="A90" s="6" t="s">
        <v>585</v>
      </c>
      <c r="B90" s="6" t="s">
        <v>586</v>
      </c>
      <c r="C90" s="6">
        <v>48518.652</v>
      </c>
      <c r="D90" s="6">
        <v>60489.012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5.228</v>
      </c>
      <c r="K90" s="14">
        <v>2</v>
      </c>
      <c r="L90" s="13">
        <v>2</v>
      </c>
      <c r="M90" s="13">
        <v>0</v>
      </c>
      <c r="N90" s="13">
        <v>0</v>
      </c>
      <c r="O90" s="13">
        <v>0</v>
      </c>
      <c r="P90" s="13">
        <v>359.269</v>
      </c>
      <c r="Q90" s="13">
        <v>0</v>
      </c>
      <c r="R90" s="13">
        <v>0</v>
      </c>
    </row>
    <row r="91" ht="20.25" spans="1:18">
      <c r="A91" s="6" t="s">
        <v>587</v>
      </c>
      <c r="B91" s="6" t="s">
        <v>588</v>
      </c>
      <c r="C91" s="6">
        <v>8266.396</v>
      </c>
      <c r="D91" s="6">
        <v>9552.053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6.594</v>
      </c>
      <c r="K91" s="14">
        <v>0</v>
      </c>
      <c r="L91" s="13">
        <v>0</v>
      </c>
      <c r="M91" s="13">
        <v>0</v>
      </c>
      <c r="N91" s="13">
        <v>-1</v>
      </c>
      <c r="O91" s="13">
        <v>0</v>
      </c>
      <c r="P91" s="13">
        <v>-6.862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2026-02-04T16:15:53Z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88286CA6967B4E4AB99604809C9559A8_13</vt:lpwstr>
  </property>
  <property fmtid="{D5CDD505-2E9C-101B-9397-08002B2CF9AE}" pid="3" name="KSOProductBuildVer">
    <vt:lpwstr>2052-12.1.0.15712</vt:lpwstr>
  </property>
</Properties>
</file>