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<sst xmlns="http://schemas.openxmlformats.org/spreadsheetml/2006/main" count="681" uniqueCount="641">
  <si>
    <t>强转弱</t>
  </si>
  <si>
    <t>弱转强</t>
  </si>
  <si>
    <t>代码</t>
  </si>
  <si>
    <t>简称</t>
  </si>
  <si>
    <t>总市值</t>
  </si>
  <si>
    <t>银行</t>
  </si>
  <si>
    <t>103542.88亿</t>
  </si>
  <si>
    <t>破净资产</t>
  </si>
  <si>
    <t>156818.13亿</t>
  </si>
  <si>
    <t>持续增长</t>
  </si>
  <si>
    <t>74756.91亿</t>
  </si>
  <si>
    <t>低市净率</t>
  </si>
  <si>
    <t>148360.88亿</t>
  </si>
  <si>
    <t>次新股</t>
  </si>
  <si>
    <t>23931.45亿</t>
  </si>
  <si>
    <t>红利指数</t>
  </si>
  <si>
    <t>122004.23亿</t>
  </si>
  <si>
    <t>贵州板块</t>
  </si>
  <si>
    <t>20511.75亿</t>
  </si>
  <si>
    <t>全指可选</t>
  </si>
  <si>
    <t>55697.49亿</t>
  </si>
  <si>
    <t>中小银行</t>
  </si>
  <si>
    <t>15307.08亿</t>
  </si>
  <si>
    <t>医药</t>
  </si>
  <si>
    <t>44509.25亿</t>
  </si>
  <si>
    <t>日用化工</t>
  </si>
  <si>
    <t>1670.84亿</t>
  </si>
  <si>
    <t>证券</t>
  </si>
  <si>
    <t>35064.21亿</t>
  </si>
  <si>
    <t>成份Ｂ指</t>
  </si>
  <si>
    <t>306.52亿</t>
  </si>
  <si>
    <t>电力</t>
  </si>
  <si>
    <t>32750.28亿</t>
  </si>
  <si>
    <t>配股预案</t>
  </si>
  <si>
    <t>27.34亿</t>
  </si>
  <si>
    <t>白酒概念</t>
  </si>
  <si>
    <t>30458.56亿</t>
  </si>
  <si>
    <t>国证服务</t>
  </si>
  <si>
    <t>--</t>
  </si>
  <si>
    <t>医疗保健</t>
  </si>
  <si>
    <t>20661.10亿</t>
  </si>
  <si>
    <t>被举牌</t>
  </si>
  <si>
    <t>18335.33亿</t>
  </si>
  <si>
    <t>食品饮料</t>
  </si>
  <si>
    <t>16995.41亿</t>
  </si>
  <si>
    <t>重庆板块</t>
  </si>
  <si>
    <t>12479.45亿</t>
  </si>
  <si>
    <t>含B股</t>
  </si>
  <si>
    <t>11623.33亿</t>
  </si>
  <si>
    <t>农林牧渔</t>
  </si>
  <si>
    <t>11495.07亿</t>
  </si>
  <si>
    <t>商业连锁</t>
  </si>
  <si>
    <t>10225.80亿</t>
  </si>
  <si>
    <t>信托重仓</t>
  </si>
  <si>
    <t>9371.78亿</t>
  </si>
  <si>
    <t>仓储物流</t>
  </si>
  <si>
    <t>7399.69亿</t>
  </si>
  <si>
    <t>风险提示</t>
  </si>
  <si>
    <t>5175.41亿</t>
  </si>
  <si>
    <t>鸡肉</t>
  </si>
  <si>
    <t>3011.01亿</t>
  </si>
  <si>
    <t>Ｂ股指数</t>
  </si>
  <si>
    <t>680.98亿</t>
  </si>
  <si>
    <t>公共交通</t>
  </si>
  <si>
    <t>378.07亿</t>
  </si>
  <si>
    <t>科创生物</t>
  </si>
  <si>
    <t>基金指数</t>
  </si>
  <si>
    <t>中证煤炭</t>
  </si>
  <si>
    <t>绿色电力</t>
  </si>
  <si>
    <t>珠三角</t>
  </si>
  <si>
    <t>创医药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</si>
  <si>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</si>
  <si>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</si>
  <si>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</si>
  <si>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</si>
  <si>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</si>
  <si>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</si>
  <si>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</si>
  <si>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</si>
  <si>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</si>
  <si>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</si>
  <si>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</si>
  <si>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</si>
  <si>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</si>
  <si>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</si>
  <si>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</si>
  <si>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</si>
  <si>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</si>
  <si>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</si>
  <si>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</si>
  <si>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</si>
  <si>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治理指数</t>
  </si>
  <si>
    <t>上证能源</t>
  </si>
  <si>
    <t>上证中盘</t>
  </si>
  <si>
    <t>180等权</t>
  </si>
  <si>
    <t>上证国企</t>
  </si>
  <si>
    <t>上证周期</t>
  </si>
  <si>
    <t>能源等权</t>
  </si>
  <si>
    <t>380能源</t>
  </si>
  <si>
    <t>380红利</t>
  </si>
  <si>
    <t>HK银行</t>
  </si>
  <si>
    <t>300能源</t>
  </si>
  <si>
    <t>中证农业</t>
  </si>
  <si>
    <t>基本600</t>
  </si>
  <si>
    <t>300等权</t>
  </si>
  <si>
    <t>综企指数</t>
  </si>
  <si>
    <t>国证300</t>
  </si>
  <si>
    <t>国证价值</t>
  </si>
  <si>
    <t>周期100</t>
  </si>
  <si>
    <t>中创价值</t>
  </si>
  <si>
    <t>国证农牧</t>
  </si>
  <si>
    <t>上证指数</t>
  </si>
  <si>
    <t>Ａ股指数</t>
  </si>
  <si>
    <t>工业指数</t>
  </si>
  <si>
    <t>上证380</t>
  </si>
  <si>
    <t>企债指数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</si>
  <si>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</si>
  <si>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</si>
  <si>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</si>
  <si>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</si>
  <si>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</si>
  <si>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</si>
  <si>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</si>
  <si>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上证电信</t>
  </si>
  <si>
    <t>上证小盘</t>
  </si>
  <si>
    <t>上证中小</t>
  </si>
  <si>
    <t>上证全指</t>
  </si>
  <si>
    <t>上证民企</t>
  </si>
  <si>
    <t>上证地企</t>
  </si>
  <si>
    <t>全指成长</t>
  </si>
  <si>
    <t>全R成长</t>
  </si>
  <si>
    <t>上证龙头</t>
  </si>
  <si>
    <t>上证商品</t>
  </si>
  <si>
    <t>上证新兴</t>
  </si>
  <si>
    <t>上证资源</t>
  </si>
  <si>
    <t>材料等权</t>
  </si>
  <si>
    <t>信息等权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</si>
  <si>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</si>
  <si>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</si>
  <si>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</si>
  <si>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</si>
  <si>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</si>
  <si>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</si>
  <si>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</si>
  <si>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</si>
  <si>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</si>
  <si>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</si>
  <si>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</si>
  <si>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</si>
  <si>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</si>
  <si>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</si>
  <si>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</si>
  <si>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</si>
  <si>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</si>
  <si>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</si>
  <si>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</si>
  <si>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</si>
  <si>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农业主题</t>
  </si>
  <si>
    <t>180动态</t>
  </si>
  <si>
    <t>380基本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</si>
  <si>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</si>
  <si>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</si>
  <si>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</si>
  <si>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</si>
  <si>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</si>
  <si>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</si>
  <si>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</si>
  <si>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</si>
  <si>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</si>
  <si>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</si>
  <si>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</si>
  <si>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</si>
  <si>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</si>
  <si>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</si>
  <si>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中证A500</t>
  </si>
  <si>
    <t>科创综指</t>
  </si>
  <si>
    <t>科创价格</t>
  </si>
  <si>
    <t>科创信息</t>
  </si>
  <si>
    <t>科创芯片</t>
  </si>
  <si>
    <t>科创高装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</si>
  <si>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</si>
  <si>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</si>
  <si>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</si>
  <si>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</si>
  <si>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</si>
  <si>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</si>
  <si>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</si>
  <si>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</si>
  <si>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</si>
  <si>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</si>
  <si>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</si>
  <si>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</si>
  <si>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</si>
  <si>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</si>
  <si>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</si>
  <si>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</si>
  <si>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</si>
  <si>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</si>
  <si>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</si>
  <si>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</si>
  <si>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</si>
  <si>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</si>
  <si>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</si>
  <si>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</si>
  <si>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</si>
  <si>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</si>
  <si>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</si>
  <si>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</si>
  <si>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</si>
  <si>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</si>
  <si>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</si>
  <si>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</si>
  <si>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</si>
  <si>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</si>
  <si>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</si>
  <si>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</si>
  <si>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</si>
  <si>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中证能源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</si>
  <si>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</si>
  <si>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</si>
  <si>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</si>
  <si>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</si>
  <si>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</si>
  <si>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</si>
  <si>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</si>
  <si>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</si>
  <si>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</si>
  <si>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</si>
  <si>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</si>
  <si>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</si>
  <si>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全指信息</t>
  </si>
  <si>
    <t>全指通信</t>
  </si>
  <si>
    <t>中证TMT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</si>
  <si>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</si>
  <si>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</si>
  <si>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</si>
  <si>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</si>
  <si>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</si>
  <si>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</si>
  <si>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</si>
  <si>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</si>
  <si>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</si>
  <si>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</si>
  <si>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</si>
  <si>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</si>
  <si>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</si>
  <si>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</si>
  <si>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</si>
  <si>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</si>
  <si>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</si>
  <si>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</si>
  <si>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</si>
  <si>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</si>
  <si>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</si>
  <si>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</si>
  <si>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</si>
  <si>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</si>
  <si>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</si>
  <si>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</si>
  <si>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商务指数</t>
  </si>
  <si>
    <t>公共指数</t>
  </si>
  <si>
    <t>创业制造</t>
  </si>
  <si>
    <t>数字经济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</si>
  <si>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</si>
  <si>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</si>
  <si>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</si>
  <si>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</si>
  <si>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</si>
  <si>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</si>
  <si>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</si>
  <si>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</si>
  <si>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</si>
  <si>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</si>
  <si>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</si>
  <si>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</si>
  <si>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</si>
  <si>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</si>
  <si>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</si>
  <si>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</si>
  <si>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</si>
  <si>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</si>
  <si>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</si>
  <si>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</si>
  <si>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</si>
  <si>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</si>
  <si>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</si>
  <si>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</si>
  <si>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</si>
  <si>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</si>
  <si>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</si>
  <si>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</si>
  <si>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</si>
  <si>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</si>
  <si>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</si>
  <si>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深证成长</t>
  </si>
  <si>
    <t>深证价值</t>
  </si>
  <si>
    <t>皖江30</t>
  </si>
  <si>
    <t>新硬件</t>
  </si>
  <si>
    <t>国证算力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</si>
  <si>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</si>
  <si>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</si>
  <si>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</si>
  <si>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</si>
  <si>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</si>
  <si>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</si>
  <si>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</si>
  <si>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</si>
  <si>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国证基金</t>
  </si>
  <si>
    <t>国证ETF</t>
  </si>
  <si>
    <t>1000能源</t>
  </si>
  <si>
    <t>1000材料</t>
  </si>
  <si>
    <t>1000工业</t>
  </si>
  <si>
    <t>1000信息</t>
  </si>
  <si>
    <t>国证通信</t>
  </si>
  <si>
    <t>国证有色</t>
  </si>
  <si>
    <t>国证文化</t>
  </si>
  <si>
    <t>大中盘</t>
  </si>
  <si>
    <t>中小盘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</si>
  <si>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</si>
  <si>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</si>
  <si>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</si>
  <si>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</si>
  <si>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</si>
  <si>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</si>
  <si>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</si>
  <si>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</si>
  <si>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</si>
  <si>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</si>
  <si>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</si>
  <si>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</si>
  <si>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</si>
  <si>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</si>
  <si>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</si>
  <si>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</si>
  <si>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</si>
  <si>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国证钢铁</t>
  </si>
  <si>
    <t>央视创新</t>
  </si>
  <si>
    <t>央视文化</t>
  </si>
  <si>
    <t>中小成长</t>
  </si>
  <si>
    <t>中小价值</t>
  </si>
  <si>
    <t>TMT50</t>
  </si>
  <si>
    <t>深证能源</t>
  </si>
  <si>
    <t>深证材料</t>
  </si>
  <si>
    <t>深证工业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</si>
  <si>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</si>
  <si>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</si>
  <si>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</si>
  <si>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</si>
  <si>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</si>
  <si>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</si>
  <si>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</si>
  <si>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</si>
  <si>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</si>
  <si>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</si>
  <si>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</si>
  <si>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</si>
  <si>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</si>
  <si>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</si>
  <si>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</si>
  <si>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</si>
  <si>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</si>
  <si>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</si>
  <si>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深证时钟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</si>
  <si>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</si>
  <si>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</si>
  <si>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</si>
  <si>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</si>
  <si>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</si>
  <si>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</si>
  <si>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</si>
  <si>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</si>
  <si>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</si>
  <si>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</si>
  <si>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</si>
  <si>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</si>
  <si>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</si>
  <si>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</si>
  <si>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</si>
  <si>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</si>
  <si>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深次新股</t>
  </si>
  <si>
    <t>深证200R</t>
  </si>
  <si>
    <t>深成能源</t>
  </si>
  <si>
    <t>深成材料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</si>
  <si>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</si>
  <si>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</si>
  <si>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</si>
  <si>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</si>
  <si>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</si>
  <si>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</si>
  <si>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</si>
  <si>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</si>
  <si>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</si>
  <si>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</si>
  <si>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</si>
  <si>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</si>
  <si>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</si>
  <si>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</si>
  <si>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</si>
  <si>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</si>
  <si>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CSSW传媒</t>
  </si>
  <si>
    <t>CSSW电子</t>
  </si>
  <si>
    <t>中证国安</t>
  </si>
  <si>
    <t>大农业</t>
  </si>
  <si>
    <t>中证 500</t>
  </si>
  <si>
    <t>军工指数</t>
  </si>
  <si>
    <t>中证军工</t>
  </si>
  <si>
    <t>移动互联</t>
  </si>
  <si>
    <t>中证传媒</t>
  </si>
  <si>
    <t>中证国防</t>
  </si>
  <si>
    <t>国企改革</t>
  </si>
  <si>
    <t>一带一路</t>
  </si>
  <si>
    <t>CSWD并购</t>
  </si>
  <si>
    <t>基建工程</t>
  </si>
  <si>
    <t>智能家居</t>
  </si>
  <si>
    <t>国证芯片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</si>
  <si>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</si>
  <si>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</si>
  <si>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</si>
  <si>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</si>
  <si>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</si>
  <si>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</si>
  <si>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</si>
  <si>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</si>
  <si>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</si>
  <si>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180基建</t>
  </si>
  <si>
    <t>上证消费</t>
  </si>
  <si>
    <t>消费80</t>
  </si>
  <si>
    <t>消费等权</t>
  </si>
  <si>
    <t>上证下游</t>
  </si>
  <si>
    <t>沪消费品</t>
  </si>
  <si>
    <t>180稳定</t>
  </si>
  <si>
    <t>消费50</t>
  </si>
  <si>
    <t>上证银行</t>
  </si>
  <si>
    <t>180低贝</t>
  </si>
  <si>
    <t>优势消费</t>
  </si>
  <si>
    <t>细分医药</t>
  </si>
  <si>
    <t>细分食品</t>
  </si>
  <si>
    <t>300消费</t>
  </si>
  <si>
    <t>300医药</t>
  </si>
  <si>
    <t>300金融</t>
  </si>
  <si>
    <t>300公用</t>
  </si>
  <si>
    <t>基本面50</t>
  </si>
  <si>
    <t>中证消费</t>
  </si>
  <si>
    <t>中证金融</t>
  </si>
  <si>
    <t>内地消费</t>
  </si>
  <si>
    <t>全指消费</t>
  </si>
  <si>
    <t>深证Ｂ指</t>
  </si>
  <si>
    <t>农林指数</t>
  </si>
  <si>
    <t>运输指数</t>
  </si>
  <si>
    <t>国证基建</t>
  </si>
  <si>
    <t>1000消费</t>
  </si>
  <si>
    <t>国证医药</t>
  </si>
  <si>
    <t>国证食品</t>
  </si>
  <si>
    <t>国证银行</t>
  </si>
  <si>
    <t>深证消费</t>
  </si>
  <si>
    <t>深成消费</t>
  </si>
  <si>
    <t>300 医药</t>
  </si>
  <si>
    <t>300 金融</t>
  </si>
  <si>
    <t>中证银行</t>
  </si>
  <si>
    <t>中证酒</t>
  </si>
  <si>
    <t>中证白酒</t>
  </si>
  <si>
    <t>医疗健康</t>
  </si>
  <si>
    <t>【数据引擎：奇衡DK阿赖耶识系统】情绪值</t>
  </si>
  <si>
    <t>IF00</t>
  </si>
  <si>
    <t>300股指连续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</si>
  <si>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</si>
  <si>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</si>
  <si>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</si>
  <si>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</si>
  <si>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</si>
  <si>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</si>
  <si>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</si>
  <si>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</si>
  <si>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</si>
  <si>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</si>
  <si>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</si>
  <si>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</si>
  <si>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</si>
  <si>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</si>
  <si>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NI00</t>
  </si>
  <si>
    <t>沪镍连续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</si>
  <si>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</si>
  <si>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</si>
  <si>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</si>
  <si>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</si>
  <si>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</si>
  <si>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</si>
  <si>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</si>
  <si>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</si>
  <si>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</si>
  <si>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</si>
  <si>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</si>
  <si>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</si>
  <si>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</si>
  <si>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</si>
  <si>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</si>
  <si>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</si>
  <si>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</si>
  <si>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</si>
  <si>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F_PP00</t>
  </si>
  <si>
    <t>F聚丙烯连续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</si>
  <si>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</si>
  <si>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</si>
  <si>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</si>
  <si>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</si>
  <si>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</si>
  <si>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</si>
  <si>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</si>
  <si>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</si>
  <si>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</si>
  <si>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</si>
  <si>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PF00</t>
  </si>
  <si>
    <t>短纤连续</t>
  </si>
  <si>
    <t>PR00</t>
  </si>
  <si>
    <t>瓶片连续</t>
  </si>
  <si>
    <t>PX00</t>
  </si>
  <si>
    <t>对二甲苯连续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</si>
  <si>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</si>
  <si>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</si>
  <si>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</si>
  <si>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</si>
  <si>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</si>
  <si>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</si>
  <si>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</si>
  <si>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</si>
  <si>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BC00</t>
  </si>
  <si>
    <t>国际铜连续</t>
  </si>
  <si>
    <t>NR00</t>
  </si>
  <si>
    <t>20号胶连续</t>
  </si>
  <si>
    <t>LC00</t>
  </si>
  <si>
    <t>碳酸锂连续</t>
  </si>
  <si>
    <t>CJ00</t>
  </si>
  <si>
    <t>红枣连续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</si>
  <si>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</si>
  <si>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</si>
  <si>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</si>
  <si>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</si>
  <si>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</si>
  <si>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</si>
  <si>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</si>
  <si>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</si>
  <si>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AO00</t>
  </si>
  <si>
    <t>氧化铝连续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</si>
  <si>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</si>
  <si>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</si>
  <si>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</si>
  <si>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</si>
  <si>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</si>
  <si>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</si>
  <si>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</si>
  <si>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</si>
  <si>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</si>
  <si>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</si>
  <si>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</si>
  <si>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</si>
  <si>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</si>
  <si>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</si>
  <si>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</si>
  <si>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</si>
  <si>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</si>
  <si>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</si>
  <si>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</si>
  <si>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</si>
  <si>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</si>
  <si>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</si>
  <si>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</si>
  <si>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</si>
  <si>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</si>
  <si>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</si>
  <si>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</si>
  <si>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</si>
  <si>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</si>
  <si>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</si>
  <si>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</si>
  <si>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</si>
  <si>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</si>
  <si>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</si>
  <si>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</si>
  <si>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</si>
  <si>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</si>
  <si>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</si>
  <si>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</si>
  <si>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</si>
  <si>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</si>
  <si>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</si>
  <si>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</si>
  <si>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</si>
  <si>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</si>
  <si>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</si>
  <si>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V00</t>
  </si>
  <si>
    <t>聚氯乙烯连续</t>
  </si>
  <si>
    <t>AP00</t>
  </si>
  <si>
    <t>苹果连续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</si>
  <si>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</si>
  <si>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</si>
  <si>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</si>
  <si>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</si>
  <si>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</si>
  <si>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</si>
  <si>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</si>
  <si>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</si>
  <si>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</si>
  <si>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</si>
  <si>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PL00</t>
  </si>
  <si>
    <t>丙烯连续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</si>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</sst>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F30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"880471"</f>
        <v>880471</v>
      </c>
      <c r="B3" s="36" t="s">
        <v>5</v>
      </c>
      <c r="C3" s="36" t="s">
        <v>6</v>
      </c>
      <c r="D3" s="36" t="str">
        <f>"880846"</f>
        <v>880846</v>
      </c>
      <c r="E3" s="36" t="s">
        <v>7</v>
      </c>
      <c r="F3" s="36" t="s">
        <v>8</v>
      </c>
    </row>
    <row r="4" ht="13.5" spans="1:6">
      <c r="A4" s="36" t="str">
        <f>"880895"</f>
        <v>880895</v>
      </c>
      <c r="B4" s="36" t="s">
        <v>9</v>
      </c>
      <c r="C4" s="36" t="s">
        <v>10</v>
      </c>
      <c r="D4" s="36" t="str">
        <f>"880829"</f>
        <v>880829</v>
      </c>
      <c r="E4" s="36" t="s">
        <v>11</v>
      </c>
      <c r="F4" s="36" t="s">
        <v>12</v>
      </c>
    </row>
    <row r="5" ht="13.5" spans="1:6">
      <c r="A5" s="36" t="str">
        <f>"880529"</f>
        <v>880529</v>
      </c>
      <c r="B5" s="36" t="s">
        <v>13</v>
      </c>
      <c r="C5" s="36" t="s">
        <v>14</v>
      </c>
      <c r="D5" s="36" t="str">
        <f>"000015"</f>
        <v>000015</v>
      </c>
      <c r="E5" s="36" t="s">
        <v>15</v>
      </c>
      <c r="F5" s="36" t="s">
        <v>16</v>
      </c>
    </row>
    <row r="6" ht="13.5" spans="1:6">
      <c r="A6" s="36" t="str">
        <f>"880229"</f>
        <v>880229</v>
      </c>
      <c r="B6" s="36" t="s">
        <v>17</v>
      </c>
      <c r="C6" s="36" t="s">
        <v>18</v>
      </c>
      <c r="D6" s="36" t="str">
        <f>"000989"</f>
        <v>000989</v>
      </c>
      <c r="E6" s="36" t="s">
        <v>19</v>
      </c>
      <c r="F6" s="36" t="s">
        <v>20</v>
      </c>
    </row>
    <row r="7" ht="13.5" spans="1:6">
      <c r="A7" s="36" t="str">
        <f>"880875"</f>
        <v>880875</v>
      </c>
      <c r="B7" s="36" t="s">
        <v>21</v>
      </c>
      <c r="C7" s="36" t="s">
        <v>22</v>
      </c>
      <c r="D7" s="36" t="str">
        <f>"880400"</f>
        <v>880400</v>
      </c>
      <c r="E7" s="36" t="s">
        <v>23</v>
      </c>
      <c r="F7" s="36" t="s">
        <v>24</v>
      </c>
    </row>
    <row r="8" ht="13.5" spans="1:6">
      <c r="A8" s="36" t="str">
        <f>"880355"</f>
        <v>880355</v>
      </c>
      <c r="B8" s="36" t="s">
        <v>25</v>
      </c>
      <c r="C8" s="36" t="s">
        <v>26</v>
      </c>
      <c r="D8" s="36" t="str">
        <f>"880472"</f>
        <v>880472</v>
      </c>
      <c r="E8" s="36" t="s">
        <v>27</v>
      </c>
      <c r="F8" s="36" t="s">
        <v>28</v>
      </c>
    </row>
    <row r="9" ht="13.5" spans="1:6">
      <c r="A9" s="36" t="str">
        <f>"399003"</f>
        <v>399003</v>
      </c>
      <c r="B9" s="36" t="s">
        <v>29</v>
      </c>
      <c r="C9" s="36" t="s">
        <v>30</v>
      </c>
      <c r="D9" s="36" t="str">
        <f>"880305"</f>
        <v>880305</v>
      </c>
      <c r="E9" s="36" t="s">
        <v>31</v>
      </c>
      <c r="F9" s="36" t="s">
        <v>32</v>
      </c>
    </row>
    <row r="10" ht="13.5" spans="1:6">
      <c r="A10" s="36" t="str">
        <f>"880890"</f>
        <v>880890</v>
      </c>
      <c r="B10" s="36" t="s">
        <v>33</v>
      </c>
      <c r="C10" s="36" t="s">
        <v>34</v>
      </c>
      <c r="D10" s="36" t="str">
        <f>"880564"</f>
        <v>880564</v>
      </c>
      <c r="E10" s="36" t="s">
        <v>35</v>
      </c>
      <c r="F10" s="36" t="s">
        <v>36</v>
      </c>
    </row>
    <row r="11" ht="13.5" spans="1:6">
      <c r="A11" s="36" t="str">
        <f>"399320"</f>
        <v>399320</v>
      </c>
      <c r="B11" s="36" t="s">
        <v>37</v>
      </c>
      <c r="C11" s="36" t="s">
        <v>38</v>
      </c>
      <c r="D11" s="36" t="str">
        <f>"880398"</f>
        <v>880398</v>
      </c>
      <c r="E11" s="36" t="s">
        <v>39</v>
      </c>
      <c r="F11" s="36" t="s">
        <v>40</v>
      </c>
    </row>
    <row r="12" ht="13.5" spans="1:6">
      <c r="A12" s="37"/>
      <c r="B12" s="37"/>
      <c r="C12" s="37"/>
      <c r="D12" s="36" t="str">
        <f>"880848"</f>
        <v>880848</v>
      </c>
      <c r="E12" s="36" t="s">
        <v>41</v>
      </c>
      <c r="F12" s="36" t="s">
        <v>42</v>
      </c>
    </row>
    <row r="13" ht="13.5" spans="1:6">
      <c r="A13" s="37"/>
      <c r="B13" s="37"/>
      <c r="C13" s="37"/>
      <c r="D13" s="36" t="str">
        <f>"880372"</f>
        <v>880372</v>
      </c>
      <c r="E13" s="36" t="s">
        <v>43</v>
      </c>
      <c r="F13" s="36" t="s">
        <v>44</v>
      </c>
    </row>
    <row r="14" ht="13.5" spans="1:6">
      <c r="A14" s="37"/>
      <c r="B14" s="37"/>
      <c r="C14" s="37"/>
      <c r="D14" s="36" t="str">
        <f>"880225"</f>
        <v>880225</v>
      </c>
      <c r="E14" s="36" t="s">
        <v>45</v>
      </c>
      <c r="F14" s="36" t="s">
        <v>46</v>
      </c>
    </row>
    <row r="15" ht="13.5" spans="1:6">
      <c r="A15" s="37"/>
      <c r="B15" s="38"/>
      <c r="C15" s="37"/>
      <c r="D15" s="36" t="str">
        <f>"880502"</f>
        <v>880502</v>
      </c>
      <c r="E15" s="36" t="s">
        <v>47</v>
      </c>
      <c r="F15" s="36" t="s">
        <v>48</v>
      </c>
    </row>
    <row r="16" ht="16.5" spans="1:6">
      <c r="A16" s="25"/>
      <c r="B16" s="25"/>
      <c r="C16" s="25"/>
      <c r="D16" s="36" t="str">
        <f>"880360"</f>
        <v>880360</v>
      </c>
      <c r="E16" s="36" t="s">
        <v>49</v>
      </c>
      <c r="F16" s="36" t="s">
        <v>50</v>
      </c>
    </row>
    <row r="17" ht="16.5" spans="1:6">
      <c r="A17" s="25"/>
      <c r="B17" s="25"/>
      <c r="C17" s="25"/>
      <c r="D17" s="36" t="str">
        <f>"880406"</f>
        <v>880406</v>
      </c>
      <c r="E17" s="36" t="s">
        <v>51</v>
      </c>
      <c r="F17" s="36" t="s">
        <v>52</v>
      </c>
    </row>
    <row r="18" ht="16.5" spans="1:6">
      <c r="A18" s="25"/>
      <c r="B18" s="25"/>
      <c r="C18" s="25"/>
      <c r="D18" s="36" t="str">
        <f>"880804"</f>
        <v>880804</v>
      </c>
      <c r="E18" s="36" t="s">
        <v>53</v>
      </c>
      <c r="F18" s="36" t="s">
        <v>54</v>
      </c>
    </row>
    <row r="19" ht="16.5" spans="1:6">
      <c r="A19" s="25"/>
      <c r="B19" s="25"/>
      <c r="C19" s="25"/>
      <c r="D19" s="36" t="str">
        <f>"880464"</f>
        <v>880464</v>
      </c>
      <c r="E19" s="36" t="s">
        <v>55</v>
      </c>
      <c r="F19" s="36" t="s">
        <v>56</v>
      </c>
    </row>
    <row r="20" ht="16.5" spans="1:6">
      <c r="A20" s="25"/>
      <c r="B20" s="25"/>
      <c r="C20" s="25"/>
      <c r="D20" s="36" t="str">
        <f>"880896"</f>
        <v>880896</v>
      </c>
      <c r="E20" s="36" t="s">
        <v>57</v>
      </c>
      <c r="F20" s="36" t="s">
        <v>58</v>
      </c>
    </row>
    <row r="21" ht="16.5" spans="1:6">
      <c r="A21" s="25"/>
      <c r="B21" s="25"/>
      <c r="C21" s="25"/>
      <c r="D21" s="36" t="str">
        <f>"880764"</f>
        <v>880764</v>
      </c>
      <c r="E21" s="36" t="s">
        <v>59</v>
      </c>
      <c r="F21" s="36" t="s">
        <v>60</v>
      </c>
    </row>
    <row r="22" ht="16.5" spans="1:6">
      <c r="A22" s="25"/>
      <c r="B22" s="25"/>
      <c r="C22" s="25"/>
      <c r="D22" s="36" t="str">
        <f>"000003"</f>
        <v>000003</v>
      </c>
      <c r="E22" s="36" t="s">
        <v>61</v>
      </c>
      <c r="F22" s="36" t="s">
        <v>62</v>
      </c>
    </row>
    <row r="23" ht="16.5" spans="1:6">
      <c r="A23" s="25"/>
      <c r="B23" s="25"/>
      <c r="C23" s="25"/>
      <c r="D23" s="36" t="str">
        <f>"880453"</f>
        <v>880453</v>
      </c>
      <c r="E23" s="36" t="s">
        <v>63</v>
      </c>
      <c r="F23" s="36" t="s">
        <v>64</v>
      </c>
    </row>
    <row r="24" ht="16.5" spans="1:6">
      <c r="A24" s="25"/>
      <c r="B24" s="25"/>
      <c r="C24" s="25"/>
      <c r="D24" s="36" t="str">
        <f>"000683"</f>
        <v>000683</v>
      </c>
      <c r="E24" s="36" t="s">
        <v>65</v>
      </c>
      <c r="F24" s="36" t="s">
        <v>38</v>
      </c>
    </row>
    <row r="25" ht="16.5" spans="1:6">
      <c r="A25" s="25"/>
      <c r="B25" s="25"/>
      <c r="C25" s="25"/>
      <c r="D25" s="36" t="str">
        <f>"000011"</f>
        <v>000011</v>
      </c>
      <c r="E25" s="36" t="s">
        <v>66</v>
      </c>
      <c r="F25" s="36" t="s">
        <v>38</v>
      </c>
    </row>
    <row r="26" ht="16.5" spans="1:6">
      <c r="A26" s="25"/>
      <c r="B26" s="25"/>
      <c r="C26" s="25"/>
      <c r="D26" s="36" t="str">
        <f>"999997"</f>
        <v>999997</v>
      </c>
      <c r="E26" s="36" t="s">
        <v>61</v>
      </c>
      <c r="F26" s="36" t="s">
        <v>38</v>
      </c>
    </row>
    <row r="27" ht="16.5" spans="1:6">
      <c r="A27" s="25"/>
      <c r="B27" s="25"/>
      <c r="C27" s="25"/>
      <c r="D27" s="36" t="str">
        <f>"399998"</f>
        <v>399998</v>
      </c>
      <c r="E27" s="36" t="s">
        <v>67</v>
      </c>
      <c r="F27" s="36" t="s">
        <v>38</v>
      </c>
    </row>
    <row r="28" ht="16.5" spans="1:6">
      <c r="A28" s="25"/>
      <c r="B28" s="25"/>
      <c r="C28" s="25"/>
      <c r="D28" s="36" t="str">
        <f>"399438"</f>
        <v>399438</v>
      </c>
      <c r="E28" s="36" t="s">
        <v>68</v>
      </c>
      <c r="F28" s="36" t="s">
        <v>38</v>
      </c>
    </row>
    <row r="29" ht="16.5" spans="1:6">
      <c r="A29" s="25"/>
      <c r="B29" s="25"/>
      <c r="C29" s="25"/>
      <c r="D29" s="36" t="str">
        <f>"399356"</f>
        <v>399356</v>
      </c>
      <c r="E29" s="36" t="s">
        <v>69</v>
      </c>
      <c r="F29" s="36" t="s">
        <v>38</v>
      </c>
    </row>
    <row r="30" ht="16.5" spans="1:6">
      <c r="A30" s="25"/>
      <c r="B30" s="25"/>
      <c r="C30" s="25"/>
      <c r="D30" s="36" t="str">
        <f>"399275"</f>
        <v>399275</v>
      </c>
      <c r="E30" s="36" t="s">
        <v>70</v>
      </c>
      <c r="F30" s="36" t="s">
        <v>38</v>
      </c>
    </row>
    <row r="31" ht="16.5" spans="1:6">
      <c r="A31" s="25"/>
      <c r="B31" s="25"/>
      <c r="C31" s="25"/>
      <c r="D31" s="37"/>
      <c r="E31" s="37"/>
      <c r="F31" s="37"/>
    </row>
    <row r="32" ht="16.5" spans="1:6">
      <c r="A32" s="25"/>
      <c r="B32" s="25"/>
      <c r="C32" s="25"/>
      <c r="D32" s="37"/>
      <c r="E32" s="37"/>
      <c r="F32" s="37"/>
    </row>
    <row r="33" ht="16.5" spans="1:6">
      <c r="A33" s="25"/>
      <c r="B33" s="25"/>
      <c r="C33" s="25"/>
      <c r="D33" s="37"/>
      <c r="E33" s="37"/>
      <c r="F33" s="37"/>
    </row>
    <row r="34" ht="16.5" spans="1:6">
      <c r="A34" s="25"/>
      <c r="B34" s="25"/>
      <c r="C34" s="25"/>
      <c r="D34" s="37"/>
      <c r="E34" s="37"/>
      <c r="F34" s="37"/>
    </row>
    <row r="35" ht="16.5" spans="1:6">
      <c r="A35" s="25"/>
      <c r="B35" s="25"/>
      <c r="C35" s="25"/>
      <c r="D35" s="37"/>
      <c r="E35" s="37"/>
      <c r="F35" s="37"/>
    </row>
    <row r="36" ht="16.5" spans="1:6">
      <c r="A36" s="25"/>
      <c r="B36" s="25"/>
      <c r="C36" s="25"/>
      <c r="D36" s="37"/>
      <c r="E36" s="37"/>
      <c r="F36" s="37"/>
    </row>
    <row r="37" ht="16.5" spans="1:6">
      <c r="A37" s="25"/>
      <c r="B37" s="25"/>
      <c r="C37" s="25"/>
      <c r="D37" s="37"/>
      <c r="E37" s="37"/>
      <c r="F37" s="37"/>
    </row>
    <row r="38" ht="16.5" spans="1:6">
      <c r="A38" s="25"/>
      <c r="B38" s="25"/>
      <c r="C38" s="25"/>
      <c r="D38" s="37"/>
      <c r="E38" s="37"/>
      <c r="F38" s="37"/>
    </row>
    <row r="39" ht="16.5" spans="1:6">
      <c r="A39" s="25"/>
      <c r="B39" s="25"/>
      <c r="C39" s="25"/>
      <c r="D39" s="37"/>
      <c r="E39" s="37"/>
      <c r="F39" s="37"/>
    </row>
    <row r="40" ht="16.5" spans="1:6">
      <c r="A40" s="25"/>
      <c r="B40" s="25"/>
      <c r="C40" s="25"/>
      <c r="D40" s="37"/>
      <c r="E40" s="37"/>
      <c r="F40" s="37"/>
    </row>
    <row r="41" ht="16.5" spans="1:6">
      <c r="A41" s="25"/>
      <c r="B41" s="25"/>
      <c r="C41" s="25"/>
      <c r="D41" s="37"/>
      <c r="E41" s="37"/>
      <c r="F41" s="37"/>
    </row>
    <row r="42" ht="16.5" spans="1:6">
      <c r="A42" s="25"/>
      <c r="B42" s="25"/>
      <c r="C42" s="25"/>
      <c r="D42" s="37"/>
      <c r="E42" s="37"/>
      <c r="F42" s="37"/>
    </row>
    <row r="43" ht="16.5" spans="1:6">
      <c r="A43" s="25"/>
      <c r="B43" s="25"/>
      <c r="C43" s="25"/>
      <c r="D43" s="37"/>
      <c r="E43" s="37"/>
      <c r="F43" s="37"/>
    </row>
    <row r="44" ht="16.5" spans="1:6">
      <c r="A44" s="25"/>
      <c r="B44" s="25"/>
      <c r="C44" s="25"/>
      <c r="D44" s="37"/>
      <c r="E44" s="37"/>
      <c r="F44" s="37"/>
    </row>
    <row r="45" ht="16.5" spans="1:6">
      <c r="A45" s="25"/>
      <c r="B45" s="25"/>
      <c r="C45" s="25"/>
      <c r="D45" s="37"/>
      <c r="E45" s="37"/>
      <c r="F45" s="37"/>
    </row>
    <row r="46" ht="16.5" spans="1:6">
      <c r="A46" s="25"/>
      <c r="B46" s="25"/>
      <c r="C46" s="25"/>
      <c r="D46" s="37"/>
      <c r="E46" s="37"/>
      <c r="F46" s="37"/>
    </row>
    <row r="47" ht="16.5" spans="1:6">
      <c r="A47" s="25"/>
      <c r="B47" s="25"/>
      <c r="C47" s="25"/>
      <c r="D47" s="37"/>
      <c r="E47" s="37"/>
      <c r="F47" s="37"/>
    </row>
    <row r="48" ht="16.5" spans="1:6">
      <c r="A48" s="25"/>
      <c r="B48" s="25"/>
      <c r="C48" s="25"/>
      <c r="D48" s="37"/>
      <c r="E48" s="37"/>
      <c r="F48" s="37"/>
    </row>
    <row r="49" ht="16.5" spans="1:6">
      <c r="A49" s="25"/>
      <c r="B49" s="25"/>
      <c r="C49" s="25"/>
      <c r="D49" s="37"/>
      <c r="E49" s="37"/>
      <c r="F49" s="37"/>
    </row>
    <row r="50" ht="16.5" spans="1:6">
      <c r="A50" s="25"/>
      <c r="B50" s="25"/>
      <c r="C50" s="25"/>
      <c r="D50" s="37"/>
      <c r="E50" s="37"/>
      <c r="F50" s="37"/>
    </row>
    <row r="51" ht="16.5" spans="1:6">
      <c r="A51" s="25"/>
      <c r="B51" s="25"/>
      <c r="C51" s="25"/>
      <c r="D51" s="37"/>
      <c r="E51" s="37"/>
      <c r="F51" s="37"/>
    </row>
    <row r="52" ht="16.5" spans="1:6">
      <c r="A52" s="25"/>
      <c r="B52" s="25"/>
      <c r="C52" s="25"/>
      <c r="D52" s="37"/>
      <c r="E52" s="37"/>
      <c r="F52" s="37"/>
    </row>
    <row r="53" ht="16.5" spans="1:6">
      <c r="A53" s="25"/>
      <c r="B53" s="25"/>
      <c r="C53" s="25"/>
      <c r="D53" s="37"/>
      <c r="E53" s="37"/>
      <c r="F53" s="37"/>
    </row>
    <row r="54" ht="16.5" spans="1:6">
      <c r="A54" s="25"/>
      <c r="B54" s="25"/>
      <c r="C54" s="25"/>
      <c r="D54" s="37"/>
      <c r="E54" s="37"/>
      <c r="F54" s="37"/>
    </row>
    <row r="55" ht="16.5" spans="1:6">
      <c r="A55" s="25"/>
      <c r="B55" s="25"/>
      <c r="C55" s="25"/>
      <c r="D55" s="37"/>
      <c r="E55" s="37"/>
      <c r="F55" s="37"/>
    </row>
    <row r="56" ht="16.5" spans="1:6">
      <c r="A56" s="25"/>
      <c r="B56" s="25"/>
      <c r="C56" s="25"/>
      <c r="D56" s="37"/>
      <c r="E56" s="37"/>
      <c r="F56" s="37"/>
    </row>
    <row r="57" ht="16.5" spans="1:6">
      <c r="A57" s="25"/>
      <c r="B57" s="25"/>
      <c r="C57" s="25"/>
      <c r="D57" s="37"/>
      <c r="E57" s="37"/>
      <c r="F57" s="37"/>
    </row>
    <row r="58" ht="16.5" spans="1:6">
      <c r="A58" s="25"/>
      <c r="B58" s="25"/>
      <c r="C58" s="25"/>
      <c r="D58" s="37"/>
      <c r="E58" s="37"/>
      <c r="F58" s="37"/>
    </row>
    <row r="59" ht="16.5" spans="1:6">
      <c r="A59" s="25"/>
      <c r="B59" s="25"/>
      <c r="C59" s="25"/>
      <c r="D59" s="37"/>
      <c r="E59" s="37"/>
      <c r="F59" s="37"/>
    </row>
    <row r="60" ht="16.5" spans="1:6">
      <c r="A60" s="25"/>
      <c r="B60" s="25"/>
      <c r="C60" s="25"/>
      <c r="D60" s="37"/>
      <c r="E60" s="37"/>
      <c r="F60" s="37"/>
    </row>
    <row r="61" ht="16.5" spans="1:6">
      <c r="A61" s="25"/>
      <c r="B61" s="25"/>
      <c r="C61" s="25"/>
      <c r="D61" s="37"/>
      <c r="E61" s="37"/>
      <c r="F61" s="37"/>
    </row>
    <row r="62" ht="16.5" spans="1:6">
      <c r="A62" s="25"/>
      <c r="B62" s="25"/>
      <c r="C62" s="25"/>
      <c r="D62" s="37"/>
      <c r="E62" s="37"/>
      <c r="F62" s="37"/>
    </row>
    <row r="63" ht="16.5" spans="1:6">
      <c r="A63" s="25"/>
      <c r="B63" s="25"/>
      <c r="C63" s="25"/>
      <c r="D63" s="37"/>
      <c r="E63" s="37"/>
      <c r="F63" s="37"/>
    </row>
    <row r="64" ht="16.5" spans="1:6">
      <c r="A64" s="25"/>
      <c r="B64" s="25"/>
      <c r="C64" s="25"/>
      <c r="D64" s="37"/>
      <c r="E64" s="37"/>
      <c r="F64" s="37"/>
    </row>
    <row r="65" ht="16.5" spans="1:6">
      <c r="A65" s="25"/>
      <c r="B65" s="25"/>
      <c r="C65" s="25"/>
      <c r="D65" s="37"/>
      <c r="E65" s="37"/>
      <c r="F65" s="37"/>
    </row>
    <row r="66" ht="16.5" spans="1:6">
      <c r="A66" s="25"/>
      <c r="B66" s="25"/>
      <c r="C66" s="25"/>
      <c r="D66" s="37"/>
      <c r="E66" s="37"/>
      <c r="F66" s="37"/>
    </row>
    <row r="67" ht="16.5" spans="1:6">
      <c r="A67" s="25"/>
      <c r="B67" s="25"/>
      <c r="C67" s="25"/>
      <c r="D67" s="37"/>
      <c r="E67" s="37"/>
      <c r="F67" s="37"/>
    </row>
    <row r="68" ht="16.5" spans="1:6">
      <c r="A68" s="25"/>
      <c r="B68" s="25"/>
      <c r="C68" s="25"/>
      <c r="D68" s="37"/>
      <c r="E68" s="37"/>
      <c r="F68" s="37"/>
    </row>
    <row r="69" ht="16.5" spans="1:6">
      <c r="A69" s="25"/>
      <c r="B69" s="25"/>
      <c r="C69" s="25"/>
      <c r="D69" s="37"/>
      <c r="E69" s="37"/>
      <c r="F69" s="37"/>
    </row>
    <row r="70" ht="16.5" spans="1:6">
      <c r="A70" s="25"/>
      <c r="B70" s="25"/>
      <c r="C70" s="25"/>
      <c r="D70" s="37"/>
      <c r="E70" s="37"/>
      <c r="F70" s="37"/>
    </row>
    <row r="71" ht="16.5" spans="1:6">
      <c r="A71" s="25"/>
      <c r="B71" s="25"/>
      <c r="C71" s="25"/>
      <c r="D71" s="37"/>
      <c r="E71" s="37"/>
      <c r="F71" s="37"/>
    </row>
    <row r="72" ht="16.5" spans="1:6">
      <c r="A72" s="25"/>
      <c r="B72" s="25"/>
      <c r="C72" s="25"/>
      <c r="D72" s="37"/>
      <c r="E72" s="37"/>
      <c r="F72" s="37"/>
    </row>
    <row r="73" ht="16.5" spans="1:6">
      <c r="A73" s="25"/>
      <c r="B73" s="25"/>
      <c r="C73" s="25"/>
      <c r="D73" s="37"/>
      <c r="E73" s="37"/>
      <c r="F73" s="37"/>
    </row>
    <row r="74" ht="16.5" spans="1:6">
      <c r="A74" s="25"/>
      <c r="B74" s="25"/>
      <c r="C74" s="25"/>
      <c r="D74" s="37"/>
      <c r="E74" s="37"/>
      <c r="F74" s="37"/>
    </row>
    <row r="75" ht="16.5" spans="1:6">
      <c r="A75" s="25"/>
      <c r="B75" s="25"/>
      <c r="C75" s="25"/>
      <c r="D75" s="37"/>
      <c r="E75" s="37"/>
      <c r="F75" s="37"/>
    </row>
    <row r="76" ht="16.5" spans="1:6">
      <c r="A76" s="25"/>
      <c r="B76" s="25"/>
      <c r="C76" s="25"/>
      <c r="D76" s="37"/>
      <c r="E76" s="37"/>
      <c r="F76" s="37"/>
    </row>
    <row r="77" ht="16.5" spans="1:6">
      <c r="A77" s="25"/>
      <c r="B77" s="25"/>
      <c r="C77" s="25"/>
      <c r="D77" s="37"/>
      <c r="E77" s="37"/>
      <c r="F77" s="37"/>
    </row>
    <row r="78" ht="16.5" spans="1:6">
      <c r="A78" s="25"/>
      <c r="B78" s="25"/>
      <c r="C78" s="25"/>
      <c r="D78" s="37"/>
      <c r="E78" s="37"/>
      <c r="F78" s="37"/>
    </row>
    <row r="79" ht="16.5" spans="1:6">
      <c r="A79" s="25"/>
      <c r="B79" s="25"/>
      <c r="C79" s="25"/>
      <c r="D79" s="37"/>
      <c r="E79" s="37"/>
      <c r="F79" s="37"/>
    </row>
    <row r="80" ht="16.5" spans="1:6">
      <c r="A80" s="25"/>
      <c r="B80" s="25"/>
      <c r="C80" s="25"/>
      <c r="D80" s="37"/>
      <c r="E80" s="37"/>
      <c r="F80" s="37"/>
    </row>
    <row r="81" ht="16.5" spans="1:6">
      <c r="A81" s="25"/>
      <c r="B81" s="25"/>
      <c r="C81" s="25"/>
      <c r="D81" s="37"/>
      <c r="E81" s="37"/>
      <c r="F81" s="37"/>
    </row>
    <row r="82" ht="16.5" spans="1:6">
      <c r="A82" s="25"/>
      <c r="B82" s="25"/>
      <c r="C82" s="25"/>
      <c r="D82" s="37"/>
      <c r="E82" s="37"/>
      <c r="F82" s="37"/>
    </row>
    <row r="83" ht="16.5" spans="1:6">
      <c r="A83" s="25"/>
      <c r="B83" s="25"/>
      <c r="C83" s="25"/>
      <c r="D83" s="37"/>
      <c r="E83" s="37"/>
      <c r="F83" s="37"/>
    </row>
    <row r="84" ht="16.5" spans="1:6">
      <c r="A84" s="25"/>
      <c r="B84" s="25"/>
      <c r="C84" s="25"/>
      <c r="D84" s="37"/>
      <c r="E84" s="37"/>
      <c r="F84" s="37"/>
    </row>
    <row r="85" ht="16.5" spans="1:6">
      <c r="A85" s="25"/>
      <c r="B85" s="25"/>
      <c r="C85" s="25"/>
      <c r="D85" s="37"/>
      <c r="E85" s="37"/>
      <c r="F85" s="37"/>
    </row>
    <row r="86" ht="16.5" spans="1:6">
      <c r="A86" s="25"/>
      <c r="B86" s="25"/>
      <c r="C86" s="25"/>
      <c r="D86" s="37"/>
      <c r="E86" s="37"/>
      <c r="F86" s="37"/>
    </row>
    <row r="87" ht="16.5" spans="1:6">
      <c r="A87" s="25"/>
      <c r="B87" s="25"/>
      <c r="C87" s="25"/>
      <c r="D87" s="37"/>
      <c r="E87" s="37"/>
      <c r="F87" s="37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8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1" t="s">
        <v>72</v>
      </c>
      <c r="L1" s="1"/>
      <c r="M1" s="1"/>
      <c r="N1" s="1"/>
      <c r="O1" s="1"/>
      <c r="P1" s="1"/>
      <c r="Q1" s="1"/>
      <c r="R1" s="1"/>
    </row>
    <row r="2" ht="22.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12" t="s">
        <v>83</v>
      </c>
      <c r="L2" s="12" t="s">
        <v>84</v>
      </c>
      <c r="M2" s="12" t="s">
        <v>85</v>
      </c>
      <c r="N2" s="12" t="s">
        <v>86</v>
      </c>
      <c r="O2" s="12" t="s">
        <v>87</v>
      </c>
      <c r="P2" s="12" t="s">
        <v>88</v>
      </c>
      <c r="Q2" s="12" t="s">
        <v>89</v>
      </c>
      <c r="R2" s="12" t="s">
        <v>90</v>
      </c>
    </row>
    <row r="3" ht="16.5" spans="1:23">
      <c r="A3" s="17">
        <v>3</v>
      </c>
      <c r="B3" s="17" t="s">
        <v>61</v>
      </c>
      <c r="C3" s="17">
        <v>246.716</v>
      </c>
      <c r="D3" s="17">
        <v>265.061</v>
      </c>
      <c r="E3" s="17">
        <v>1</v>
      </c>
      <c r="F3" s="18">
        <v>0</v>
      </c>
      <c r="G3" s="18">
        <v>0</v>
      </c>
      <c r="H3" s="18">
        <v>1</v>
      </c>
      <c r="I3" s="18">
        <v>0.378</v>
      </c>
      <c r="J3" s="18">
        <v>7.273</v>
      </c>
      <c r="K3" s="22">
        <v>4</v>
      </c>
      <c r="L3" s="22">
        <v>1</v>
      </c>
      <c r="M3" s="22">
        <v>0</v>
      </c>
      <c r="N3" s="22">
        <v>0</v>
      </c>
      <c r="O3" s="22">
        <v>0</v>
      </c>
      <c r="P3" s="22">
        <v>-0.821</v>
      </c>
      <c r="Q3" s="22">
        <v>0</v>
      </c>
      <c r="R3" s="22">
        <v>1</v>
      </c>
      <c r="S3" s="23"/>
      <c r="T3" s="23"/>
      <c r="U3" s="23"/>
      <c r="V3" s="23"/>
      <c r="W3" s="23"/>
    </row>
    <row r="4" ht="16.5" spans="1:23">
      <c r="A4" s="17">
        <v>19</v>
      </c>
      <c r="B4" s="17" t="s">
        <v>91</v>
      </c>
      <c r="C4" s="17">
        <v>1186.612</v>
      </c>
      <c r="D4" s="17">
        <v>1263.714</v>
      </c>
      <c r="E4" s="17">
        <v>1</v>
      </c>
      <c r="F4" s="18">
        <v>0</v>
      </c>
      <c r="G4" s="18">
        <v>0</v>
      </c>
      <c r="H4" s="18">
        <v>1</v>
      </c>
      <c r="I4" s="18">
        <v>0.296</v>
      </c>
      <c r="J4" s="18">
        <v>6.38</v>
      </c>
      <c r="K4" s="22">
        <v>4</v>
      </c>
      <c r="L4" s="22">
        <v>1</v>
      </c>
      <c r="M4" s="22">
        <v>0</v>
      </c>
      <c r="N4" s="22">
        <v>0</v>
      </c>
      <c r="O4" s="22">
        <v>0</v>
      </c>
      <c r="P4" s="22">
        <v>-0.862</v>
      </c>
      <c r="Q4" s="22">
        <v>0</v>
      </c>
      <c r="R4" s="22">
        <v>1</v>
      </c>
      <c r="S4" s="23"/>
      <c r="T4" s="23"/>
      <c r="U4" s="23"/>
      <c r="V4" s="23"/>
      <c r="W4" s="23"/>
    </row>
    <row r="5" ht="16.5" spans="1:23">
      <c r="A5" s="17">
        <v>32</v>
      </c>
      <c r="B5" s="17" t="s">
        <v>92</v>
      </c>
      <c r="C5" s="17">
        <v>1818.786</v>
      </c>
      <c r="D5" s="17">
        <v>2066.76</v>
      </c>
      <c r="E5" s="17">
        <v>1</v>
      </c>
      <c r="F5" s="18">
        <v>0</v>
      </c>
      <c r="G5" s="18">
        <v>0</v>
      </c>
      <c r="H5" s="18">
        <v>1</v>
      </c>
      <c r="I5" s="18">
        <v>3.61</v>
      </c>
      <c r="J5" s="18">
        <v>15.175</v>
      </c>
      <c r="K5" s="22">
        <v>4</v>
      </c>
      <c r="L5" s="22">
        <v>0</v>
      </c>
      <c r="M5" s="22">
        <v>-1</v>
      </c>
      <c r="N5" s="22">
        <v>1</v>
      </c>
      <c r="O5" s="22">
        <v>0</v>
      </c>
      <c r="P5" s="22">
        <v>0.089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44</v>
      </c>
      <c r="B6" s="17" t="s">
        <v>93</v>
      </c>
      <c r="C6" s="17">
        <v>4376.163</v>
      </c>
      <c r="D6" s="17">
        <v>4750.836</v>
      </c>
      <c r="E6" s="17">
        <v>1</v>
      </c>
      <c r="F6" s="18">
        <v>0</v>
      </c>
      <c r="G6" s="18">
        <v>0</v>
      </c>
      <c r="H6" s="18">
        <v>1</v>
      </c>
      <c r="I6" s="18">
        <v>0.774</v>
      </c>
      <c r="J6" s="18">
        <v>8.6</v>
      </c>
      <c r="K6" s="22">
        <v>4</v>
      </c>
      <c r="L6" s="22">
        <v>1</v>
      </c>
      <c r="M6" s="22">
        <v>-1</v>
      </c>
      <c r="N6" s="22">
        <v>1</v>
      </c>
      <c r="O6" s="22">
        <v>0</v>
      </c>
      <c r="P6" s="22">
        <v>-1.635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7">
        <v>51</v>
      </c>
      <c r="B7" s="17" t="s">
        <v>94</v>
      </c>
      <c r="C7" s="17">
        <v>8924.724</v>
      </c>
      <c r="D7" s="17">
        <v>9674.227</v>
      </c>
      <c r="E7" s="17">
        <v>1</v>
      </c>
      <c r="F7" s="18">
        <v>0</v>
      </c>
      <c r="G7" s="18">
        <v>0</v>
      </c>
      <c r="H7" s="18">
        <v>1</v>
      </c>
      <c r="I7" s="18">
        <v>0.009</v>
      </c>
      <c r="J7" s="18">
        <v>7.755</v>
      </c>
      <c r="K7" s="22">
        <v>3</v>
      </c>
      <c r="L7" s="22">
        <v>2</v>
      </c>
      <c r="M7" s="22">
        <v>1</v>
      </c>
      <c r="N7" s="22">
        <v>-1</v>
      </c>
      <c r="O7" s="22">
        <v>0</v>
      </c>
      <c r="P7" s="22">
        <v>-1.808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7">
        <v>56</v>
      </c>
      <c r="B8" s="17" t="s">
        <v>95</v>
      </c>
      <c r="C8" s="17">
        <v>1180.413</v>
      </c>
      <c r="D8" s="17">
        <v>1279.219</v>
      </c>
      <c r="E8" s="17">
        <v>1</v>
      </c>
      <c r="F8" s="18">
        <v>0</v>
      </c>
      <c r="G8" s="18">
        <v>0</v>
      </c>
      <c r="H8" s="18">
        <v>1</v>
      </c>
      <c r="I8" s="18">
        <v>1.067</v>
      </c>
      <c r="J8" s="18">
        <v>8.709</v>
      </c>
      <c r="K8" s="22">
        <v>1</v>
      </c>
      <c r="L8" s="22">
        <v>0</v>
      </c>
      <c r="M8" s="22">
        <v>0</v>
      </c>
      <c r="N8" s="22">
        <v>0</v>
      </c>
      <c r="O8" s="22">
        <v>0</v>
      </c>
      <c r="P8" s="22">
        <v>-4.868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7">
        <v>63</v>
      </c>
      <c r="B9" s="17" t="s">
        <v>96</v>
      </c>
      <c r="C9" s="17">
        <v>3733.827</v>
      </c>
      <c r="D9" s="17">
        <v>4089.022</v>
      </c>
      <c r="E9" s="17">
        <v>1</v>
      </c>
      <c r="F9" s="18">
        <v>0</v>
      </c>
      <c r="G9" s="18">
        <v>0</v>
      </c>
      <c r="H9" s="18">
        <v>1</v>
      </c>
      <c r="I9" s="18">
        <v>0.264</v>
      </c>
      <c r="J9" s="18">
        <v>8.928</v>
      </c>
      <c r="K9" s="22">
        <v>4</v>
      </c>
      <c r="L9" s="22">
        <v>0</v>
      </c>
      <c r="M9" s="22">
        <v>0</v>
      </c>
      <c r="N9" s="22">
        <v>0</v>
      </c>
      <c r="O9" s="22">
        <v>0</v>
      </c>
      <c r="P9" s="22">
        <v>-5.884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7">
        <v>70</v>
      </c>
      <c r="B10" s="17" t="s">
        <v>97</v>
      </c>
      <c r="C10" s="17">
        <v>2536.732</v>
      </c>
      <c r="D10" s="17">
        <v>2898.79</v>
      </c>
      <c r="E10" s="17">
        <v>1</v>
      </c>
      <c r="F10" s="18">
        <v>0</v>
      </c>
      <c r="G10" s="18">
        <v>0</v>
      </c>
      <c r="H10" s="18">
        <v>1</v>
      </c>
      <c r="I10" s="18">
        <v>3.893</v>
      </c>
      <c r="J10" s="18">
        <v>15.896</v>
      </c>
      <c r="K10" s="22">
        <v>2</v>
      </c>
      <c r="L10" s="22">
        <v>0</v>
      </c>
      <c r="M10" s="22">
        <v>1</v>
      </c>
      <c r="N10" s="22">
        <v>-1</v>
      </c>
      <c r="O10" s="22">
        <v>0</v>
      </c>
      <c r="P10" s="22">
        <v>2.415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7">
        <v>104</v>
      </c>
      <c r="B11" s="17" t="s">
        <v>98</v>
      </c>
      <c r="C11" s="17">
        <v>1246.873</v>
      </c>
      <c r="D11" s="17">
        <v>1425.556</v>
      </c>
      <c r="E11" s="17">
        <v>1</v>
      </c>
      <c r="F11" s="18">
        <v>0</v>
      </c>
      <c r="G11" s="18">
        <v>0</v>
      </c>
      <c r="H11" s="18">
        <v>1</v>
      </c>
      <c r="I11" s="18">
        <v>3.93</v>
      </c>
      <c r="J11" s="18">
        <v>15.972</v>
      </c>
      <c r="K11" s="22">
        <v>4</v>
      </c>
      <c r="L11" s="22">
        <v>1</v>
      </c>
      <c r="M11" s="22">
        <v>-1</v>
      </c>
      <c r="N11" s="22">
        <v>1</v>
      </c>
      <c r="O11" s="22">
        <v>0</v>
      </c>
      <c r="P11" s="22">
        <v>-3.431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7">
        <v>150</v>
      </c>
      <c r="B12" s="17" t="s">
        <v>99</v>
      </c>
      <c r="C12" s="17">
        <v>11381.969</v>
      </c>
      <c r="D12" s="17">
        <v>12570.632</v>
      </c>
      <c r="E12" s="17">
        <v>1</v>
      </c>
      <c r="F12" s="18">
        <v>0</v>
      </c>
      <c r="G12" s="18">
        <v>0</v>
      </c>
      <c r="H12" s="18">
        <v>1</v>
      </c>
      <c r="I12" s="18">
        <v>0.193</v>
      </c>
      <c r="J12" s="18">
        <v>9.631</v>
      </c>
      <c r="K12" s="22">
        <v>3</v>
      </c>
      <c r="L12" s="22">
        <v>0</v>
      </c>
      <c r="M12" s="22">
        <v>0</v>
      </c>
      <c r="N12" s="22">
        <v>-1</v>
      </c>
      <c r="O12" s="22">
        <v>0</v>
      </c>
      <c r="P12" s="22">
        <v>1.138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7">
        <v>869</v>
      </c>
      <c r="B13" s="17" t="s">
        <v>100</v>
      </c>
      <c r="C13" s="17">
        <v>3987.927</v>
      </c>
      <c r="D13" s="17">
        <v>4504.561</v>
      </c>
      <c r="E13" s="17">
        <v>1</v>
      </c>
      <c r="F13" s="18">
        <v>0</v>
      </c>
      <c r="G13" s="18">
        <v>0</v>
      </c>
      <c r="H13" s="18">
        <v>1</v>
      </c>
      <c r="I13" s="18">
        <v>1.284</v>
      </c>
      <c r="J13" s="18">
        <v>12.606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0.269</v>
      </c>
      <c r="Q13" s="22">
        <v>0</v>
      </c>
      <c r="R13" s="22">
        <v>1</v>
      </c>
      <c r="S13" s="23"/>
      <c r="T13" s="23"/>
      <c r="U13" s="23"/>
      <c r="V13" s="23"/>
      <c r="W13" s="23"/>
    </row>
    <row r="14" ht="16.5" spans="1:23">
      <c r="A14" s="17">
        <v>908</v>
      </c>
      <c r="B14" s="17" t="s">
        <v>101</v>
      </c>
      <c r="C14" s="17">
        <v>2163.608</v>
      </c>
      <c r="D14" s="17">
        <v>2464.513</v>
      </c>
      <c r="E14" s="17">
        <v>1</v>
      </c>
      <c r="F14" s="18">
        <v>0</v>
      </c>
      <c r="G14" s="18">
        <v>0</v>
      </c>
      <c r="H14" s="18">
        <v>1</v>
      </c>
      <c r="I14" s="18">
        <v>1.36</v>
      </c>
      <c r="J14" s="18">
        <v>13.404</v>
      </c>
      <c r="K14" s="22">
        <v>1</v>
      </c>
      <c r="L14" s="22">
        <v>0</v>
      </c>
      <c r="M14" s="22">
        <v>0</v>
      </c>
      <c r="N14" s="22">
        <v>0</v>
      </c>
      <c r="O14" s="22">
        <v>0</v>
      </c>
      <c r="P14" s="22">
        <v>-0.022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7">
        <v>949</v>
      </c>
      <c r="B15" s="17" t="s">
        <v>102</v>
      </c>
      <c r="C15" s="17">
        <v>5482.867</v>
      </c>
      <c r="D15" s="17">
        <v>5925.834</v>
      </c>
      <c r="E15" s="17">
        <v>1</v>
      </c>
      <c r="F15" s="18">
        <v>0</v>
      </c>
      <c r="G15" s="18">
        <v>0</v>
      </c>
      <c r="H15" s="18">
        <v>1</v>
      </c>
      <c r="I15" s="18">
        <v>0.418</v>
      </c>
      <c r="J15" s="18">
        <v>7.862</v>
      </c>
      <c r="K15" s="22">
        <v>0</v>
      </c>
      <c r="L15" s="22">
        <v>2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7">
        <v>967</v>
      </c>
      <c r="B16" s="17" t="s">
        <v>103</v>
      </c>
      <c r="C16" s="17">
        <v>6238.929</v>
      </c>
      <c r="D16" s="17">
        <v>6688.767</v>
      </c>
      <c r="E16" s="17">
        <v>1</v>
      </c>
      <c r="F16" s="18">
        <v>0</v>
      </c>
      <c r="G16" s="18">
        <v>0</v>
      </c>
      <c r="H16" s="18">
        <v>1</v>
      </c>
      <c r="I16" s="18">
        <v>0.252</v>
      </c>
      <c r="J16" s="18">
        <v>6.96</v>
      </c>
      <c r="K16" s="22">
        <v>4</v>
      </c>
      <c r="L16" s="22">
        <v>1</v>
      </c>
      <c r="M16" s="22">
        <v>0</v>
      </c>
      <c r="N16" s="22">
        <v>0</v>
      </c>
      <c r="O16" s="22">
        <v>0</v>
      </c>
      <c r="P16" s="22">
        <v>6.196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7">
        <v>984</v>
      </c>
      <c r="B17" s="17" t="s">
        <v>104</v>
      </c>
      <c r="C17" s="17">
        <v>4410.484</v>
      </c>
      <c r="D17" s="17">
        <v>4846.665</v>
      </c>
      <c r="E17" s="17">
        <v>1</v>
      </c>
      <c r="F17" s="18">
        <v>0</v>
      </c>
      <c r="G17" s="18">
        <v>0</v>
      </c>
      <c r="H17" s="18">
        <v>1</v>
      </c>
      <c r="I17" s="18">
        <v>0.16</v>
      </c>
      <c r="J17" s="18">
        <v>9.145</v>
      </c>
      <c r="K17" s="22">
        <v>2</v>
      </c>
      <c r="L17" s="22">
        <v>1</v>
      </c>
      <c r="M17" s="22">
        <v>1</v>
      </c>
      <c r="N17" s="22">
        <v>-1</v>
      </c>
      <c r="O17" s="22">
        <v>0</v>
      </c>
      <c r="P17" s="22">
        <v>1.426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7">
        <v>399249</v>
      </c>
      <c r="B18" s="17" t="s">
        <v>105</v>
      </c>
      <c r="C18" s="17">
        <v>2365.72</v>
      </c>
      <c r="D18" s="17">
        <v>3203.439</v>
      </c>
      <c r="E18" s="17">
        <v>1</v>
      </c>
      <c r="F18" s="18">
        <v>0</v>
      </c>
      <c r="G18" s="18">
        <v>0</v>
      </c>
      <c r="H18" s="18">
        <v>1</v>
      </c>
      <c r="I18" s="18">
        <v>0.588</v>
      </c>
      <c r="J18" s="18">
        <v>26.585</v>
      </c>
      <c r="K18" s="22">
        <v>4</v>
      </c>
      <c r="L18" s="22">
        <v>1</v>
      </c>
      <c r="M18" s="22">
        <v>0</v>
      </c>
      <c r="N18" s="22">
        <v>0</v>
      </c>
      <c r="O18" s="22">
        <v>0</v>
      </c>
      <c r="P18" s="22">
        <v>-0.696</v>
      </c>
      <c r="Q18" s="22">
        <v>0</v>
      </c>
      <c r="R18" s="22">
        <v>1</v>
      </c>
      <c r="S18" s="23"/>
      <c r="T18" s="23"/>
      <c r="U18" s="23"/>
      <c r="V18" s="23"/>
      <c r="W18" s="23"/>
    </row>
    <row r="19" ht="16.5" spans="1:23">
      <c r="A19" s="17">
        <v>399312</v>
      </c>
      <c r="B19" s="17" t="s">
        <v>106</v>
      </c>
      <c r="C19" s="17">
        <v>5091.801</v>
      </c>
      <c r="D19" s="17">
        <v>5649.187</v>
      </c>
      <c r="E19" s="17">
        <v>1</v>
      </c>
      <c r="F19" s="18">
        <v>0</v>
      </c>
      <c r="G19" s="18">
        <v>0</v>
      </c>
      <c r="H19" s="18">
        <v>1</v>
      </c>
      <c r="I19" s="18">
        <v>0.283</v>
      </c>
      <c r="J19" s="18">
        <v>10.122</v>
      </c>
      <c r="K19" s="22">
        <v>1</v>
      </c>
      <c r="L19" s="22">
        <v>1</v>
      </c>
      <c r="M19" s="22">
        <v>1</v>
      </c>
      <c r="N19" s="22">
        <v>-1</v>
      </c>
      <c r="O19" s="22">
        <v>0</v>
      </c>
      <c r="P19" s="22">
        <v>5.218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17">
        <v>399371</v>
      </c>
      <c r="B20" s="17" t="s">
        <v>107</v>
      </c>
      <c r="C20" s="17">
        <v>6820.366</v>
      </c>
      <c r="D20" s="17">
        <v>7374.11</v>
      </c>
      <c r="E20" s="17">
        <v>1</v>
      </c>
      <c r="F20" s="18">
        <v>0</v>
      </c>
      <c r="G20" s="18">
        <v>0</v>
      </c>
      <c r="H20" s="18">
        <v>1</v>
      </c>
      <c r="I20" s="18">
        <v>0.107</v>
      </c>
      <c r="J20" s="18">
        <v>7.608</v>
      </c>
      <c r="K20" s="22">
        <v>3</v>
      </c>
      <c r="L20" s="22">
        <v>1</v>
      </c>
      <c r="M20" s="22">
        <v>0</v>
      </c>
      <c r="N20" s="22">
        <v>0</v>
      </c>
      <c r="O20" s="22">
        <v>0</v>
      </c>
      <c r="P20" s="22">
        <v>0.939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7">
        <v>399402</v>
      </c>
      <c r="B21" s="17" t="s">
        <v>108</v>
      </c>
      <c r="C21" s="17">
        <v>3490.736</v>
      </c>
      <c r="D21" s="17">
        <v>3936.742</v>
      </c>
      <c r="E21" s="17">
        <v>1</v>
      </c>
      <c r="F21" s="18">
        <v>0</v>
      </c>
      <c r="G21" s="18">
        <v>0</v>
      </c>
      <c r="H21" s="18">
        <v>1</v>
      </c>
      <c r="I21" s="18">
        <v>0.396</v>
      </c>
      <c r="J21" s="18">
        <v>11.681</v>
      </c>
      <c r="K21" s="22">
        <v>4</v>
      </c>
      <c r="L21" s="22">
        <v>2</v>
      </c>
      <c r="M21" s="22">
        <v>0</v>
      </c>
      <c r="N21" s="22">
        <v>1</v>
      </c>
      <c r="O21" s="22">
        <v>0</v>
      </c>
      <c r="P21" s="22">
        <v>-3.314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7">
        <v>399627</v>
      </c>
      <c r="B22" s="17" t="s">
        <v>109</v>
      </c>
      <c r="C22" s="17">
        <v>2364.302</v>
      </c>
      <c r="D22" s="17">
        <v>2610.359</v>
      </c>
      <c r="E22" s="17">
        <v>1</v>
      </c>
      <c r="F22" s="18">
        <v>0</v>
      </c>
      <c r="G22" s="18">
        <v>0</v>
      </c>
      <c r="H22" s="18">
        <v>1</v>
      </c>
      <c r="I22" s="18">
        <v>0.024</v>
      </c>
      <c r="J22" s="18">
        <v>9.448</v>
      </c>
      <c r="K22" s="22">
        <v>2</v>
      </c>
      <c r="L22" s="22">
        <v>1</v>
      </c>
      <c r="M22" s="22">
        <v>0</v>
      </c>
      <c r="N22" s="22">
        <v>0</v>
      </c>
      <c r="O22" s="22">
        <v>0</v>
      </c>
      <c r="P22" s="22">
        <v>1.108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19">
        <v>399435</v>
      </c>
      <c r="B23" s="19" t="s">
        <v>110</v>
      </c>
      <c r="C23" s="19">
        <v>3940.668</v>
      </c>
      <c r="D23" s="19">
        <v>4258.807</v>
      </c>
      <c r="E23" s="19">
        <v>0</v>
      </c>
      <c r="F23" s="19">
        <v>1</v>
      </c>
      <c r="G23" s="18">
        <v>0</v>
      </c>
      <c r="H23" s="18">
        <v>0</v>
      </c>
      <c r="I23" s="18">
        <v>0</v>
      </c>
      <c r="J23" s="18">
        <v>0.963</v>
      </c>
      <c r="K23" s="22">
        <v>0</v>
      </c>
      <c r="L23" s="22">
        <v>2</v>
      </c>
      <c r="M23" s="22">
        <v>0</v>
      </c>
      <c r="N23" s="22">
        <v>0</v>
      </c>
      <c r="O23" s="22">
        <v>0</v>
      </c>
      <c r="P23" s="22">
        <v>0.001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1</v>
      </c>
      <c r="B24" s="21" t="s">
        <v>111</v>
      </c>
      <c r="C24" s="21">
        <v>3782.626</v>
      </c>
      <c r="D24" s="21">
        <v>4075.002</v>
      </c>
      <c r="E24" s="21">
        <v>0</v>
      </c>
      <c r="F24" s="21">
        <v>0</v>
      </c>
      <c r="G24" s="21">
        <v>0</v>
      </c>
      <c r="H24" s="21">
        <v>1</v>
      </c>
      <c r="I24" s="18">
        <v>1.836</v>
      </c>
      <c r="J24" s="18">
        <v>8.88</v>
      </c>
      <c r="K24" s="22">
        <v>0</v>
      </c>
      <c r="L24" s="22">
        <v>0</v>
      </c>
      <c r="M24" s="22">
        <v>1</v>
      </c>
      <c r="N24" s="22">
        <v>-1</v>
      </c>
      <c r="O24" s="22">
        <v>0</v>
      </c>
      <c r="P24" s="22">
        <v>-0.514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2</v>
      </c>
      <c r="B25" s="21" t="s">
        <v>112</v>
      </c>
      <c r="C25" s="21">
        <v>3965.449</v>
      </c>
      <c r="D25" s="21">
        <v>4272.604</v>
      </c>
      <c r="E25" s="21">
        <v>0</v>
      </c>
      <c r="F25" s="21">
        <v>0</v>
      </c>
      <c r="G25" s="21">
        <v>0</v>
      </c>
      <c r="H25" s="21">
        <v>1</v>
      </c>
      <c r="I25" s="18">
        <v>1.841</v>
      </c>
      <c r="J25" s="18">
        <v>8.898</v>
      </c>
      <c r="K25" s="22">
        <v>4</v>
      </c>
      <c r="L25" s="22">
        <v>1</v>
      </c>
      <c r="M25" s="22">
        <v>0</v>
      </c>
      <c r="N25" s="22">
        <v>0</v>
      </c>
      <c r="O25" s="22">
        <v>0</v>
      </c>
      <c r="P25" s="22">
        <v>33.979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4</v>
      </c>
      <c r="B26" s="21" t="s">
        <v>113</v>
      </c>
      <c r="C26" s="21">
        <v>3362.402</v>
      </c>
      <c r="D26" s="21">
        <v>3727.514</v>
      </c>
      <c r="E26" s="21">
        <v>0</v>
      </c>
      <c r="F26" s="21">
        <v>0</v>
      </c>
      <c r="G26" s="21">
        <v>0</v>
      </c>
      <c r="H26" s="21">
        <v>1</v>
      </c>
      <c r="I26" s="18">
        <v>5.322</v>
      </c>
      <c r="J26" s="18">
        <v>14.596</v>
      </c>
      <c r="K26" s="22">
        <v>1</v>
      </c>
      <c r="L26" s="22">
        <v>0</v>
      </c>
      <c r="M26" s="22">
        <v>1</v>
      </c>
      <c r="N26" s="22">
        <v>-1</v>
      </c>
      <c r="O26" s="22">
        <v>0</v>
      </c>
      <c r="P26" s="22">
        <v>-0.749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9</v>
      </c>
      <c r="B27" s="21" t="s">
        <v>114</v>
      </c>
      <c r="C27" s="21">
        <v>6090.65</v>
      </c>
      <c r="D27" s="21">
        <v>6896.25</v>
      </c>
      <c r="E27" s="21">
        <v>0</v>
      </c>
      <c r="F27" s="21">
        <v>0</v>
      </c>
      <c r="G27" s="21">
        <v>0</v>
      </c>
      <c r="H27" s="21">
        <v>1</v>
      </c>
      <c r="I27" s="18">
        <v>7.476</v>
      </c>
      <c r="J27" s="18">
        <v>18.285</v>
      </c>
      <c r="K27" s="22">
        <v>3</v>
      </c>
      <c r="L27" s="22">
        <v>1</v>
      </c>
      <c r="M27" s="22">
        <v>0</v>
      </c>
      <c r="N27" s="22">
        <v>-1</v>
      </c>
      <c r="O27" s="22">
        <v>0</v>
      </c>
      <c r="P27" s="22">
        <v>2.912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11</v>
      </c>
      <c r="B28" s="21" t="s">
        <v>66</v>
      </c>
      <c r="C28" s="21">
        <v>7073.369</v>
      </c>
      <c r="D28" s="21">
        <v>7191.843</v>
      </c>
      <c r="E28" s="21">
        <v>0</v>
      </c>
      <c r="F28" s="21">
        <v>0</v>
      </c>
      <c r="G28" s="21">
        <v>0</v>
      </c>
      <c r="H28" s="21">
        <v>1</v>
      </c>
      <c r="I28" s="18">
        <v>0.392</v>
      </c>
      <c r="J28" s="18">
        <v>2.033</v>
      </c>
      <c r="K28" s="22">
        <v>1</v>
      </c>
      <c r="L28" s="22">
        <v>1</v>
      </c>
      <c r="M28" s="22">
        <v>1</v>
      </c>
      <c r="N28" s="22">
        <v>-1</v>
      </c>
      <c r="O28" s="22">
        <v>0</v>
      </c>
      <c r="P28" s="22">
        <v>4.604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13</v>
      </c>
      <c r="B29" s="21" t="s">
        <v>115</v>
      </c>
      <c r="C29" s="21">
        <v>301.095</v>
      </c>
      <c r="D29" s="21">
        <v>302.628</v>
      </c>
      <c r="E29" s="21">
        <v>0</v>
      </c>
      <c r="F29" s="21">
        <v>0</v>
      </c>
      <c r="G29" s="21">
        <v>0</v>
      </c>
      <c r="H29" s="21">
        <v>1</v>
      </c>
      <c r="I29" s="18">
        <v>0.25</v>
      </c>
      <c r="J29" s="18">
        <v>0.755</v>
      </c>
      <c r="K29" s="22">
        <v>3</v>
      </c>
      <c r="L29" s="22">
        <v>0</v>
      </c>
      <c r="M29" s="22">
        <v>0</v>
      </c>
      <c r="N29" s="22">
        <v>0</v>
      </c>
      <c r="O29" s="22">
        <v>0</v>
      </c>
      <c r="P29" s="22">
        <v>0.621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17</v>
      </c>
      <c r="B30" s="21" t="s">
        <v>116</v>
      </c>
      <c r="C30" s="21">
        <v>3197.201</v>
      </c>
      <c r="D30" s="21">
        <v>3444.559</v>
      </c>
      <c r="E30" s="21">
        <v>0</v>
      </c>
      <c r="F30" s="21">
        <v>0</v>
      </c>
      <c r="G30" s="21">
        <v>0</v>
      </c>
      <c r="H30" s="21">
        <v>1</v>
      </c>
      <c r="I30" s="18">
        <v>1.836</v>
      </c>
      <c r="J30" s="18">
        <v>8.885</v>
      </c>
      <c r="K30" s="22">
        <v>2</v>
      </c>
      <c r="L30" s="22">
        <v>0</v>
      </c>
      <c r="M30" s="22">
        <v>1</v>
      </c>
      <c r="N30" s="22">
        <v>-1</v>
      </c>
      <c r="O30" s="22">
        <v>0</v>
      </c>
      <c r="P30" s="22">
        <v>1.747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20</v>
      </c>
      <c r="B31" s="21" t="s">
        <v>117</v>
      </c>
      <c r="C31" s="21">
        <v>1546.449</v>
      </c>
      <c r="D31" s="21">
        <v>1781.541</v>
      </c>
      <c r="E31" s="21">
        <v>0</v>
      </c>
      <c r="F31" s="21">
        <v>0</v>
      </c>
      <c r="G31" s="21">
        <v>0</v>
      </c>
      <c r="H31" s="21">
        <v>1</v>
      </c>
      <c r="I31" s="18">
        <v>4.354</v>
      </c>
      <c r="J31" s="18">
        <v>16.976</v>
      </c>
      <c r="K31" s="22">
        <v>4</v>
      </c>
      <c r="L31" s="22">
        <v>1</v>
      </c>
      <c r="M31" s="22">
        <v>0</v>
      </c>
      <c r="N31" s="22">
        <v>0</v>
      </c>
      <c r="O31" s="22">
        <v>0</v>
      </c>
      <c r="P31" s="22">
        <v>6.882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22</v>
      </c>
      <c r="B32" s="21" t="s">
        <v>118</v>
      </c>
      <c r="C32" s="21">
        <v>252.417</v>
      </c>
      <c r="D32" s="21">
        <v>253.596</v>
      </c>
      <c r="E32" s="21">
        <v>0</v>
      </c>
      <c r="F32" s="21">
        <v>0</v>
      </c>
      <c r="G32" s="21">
        <v>0</v>
      </c>
      <c r="H32" s="21">
        <v>1</v>
      </c>
      <c r="I32" s="18">
        <v>0.207</v>
      </c>
      <c r="J32" s="18">
        <v>0.671</v>
      </c>
      <c r="K32" s="22">
        <v>4</v>
      </c>
      <c r="L32" s="22">
        <v>1</v>
      </c>
      <c r="M32" s="22">
        <v>-1</v>
      </c>
      <c r="N32" s="22">
        <v>0</v>
      </c>
      <c r="O32" s="22">
        <v>0</v>
      </c>
      <c r="P32" s="22">
        <v>19.71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26</v>
      </c>
      <c r="B33" s="21" t="s">
        <v>119</v>
      </c>
      <c r="C33" s="21">
        <v>4653.604</v>
      </c>
      <c r="D33" s="21">
        <v>5632.616</v>
      </c>
      <c r="E33" s="21">
        <v>0</v>
      </c>
      <c r="F33" s="21">
        <v>0</v>
      </c>
      <c r="G33" s="21">
        <v>0</v>
      </c>
      <c r="H33" s="21">
        <v>1</v>
      </c>
      <c r="I33" s="18">
        <v>15.645</v>
      </c>
      <c r="J33" s="18">
        <v>30.307</v>
      </c>
      <c r="K33" s="22">
        <v>4</v>
      </c>
      <c r="L33" s="22">
        <v>0</v>
      </c>
      <c r="M33" s="22">
        <v>0</v>
      </c>
      <c r="N33" s="22">
        <v>0</v>
      </c>
      <c r="O33" s="22">
        <v>0</v>
      </c>
      <c r="P33" s="22">
        <v>-5.402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28</v>
      </c>
      <c r="B34" s="21" t="s">
        <v>120</v>
      </c>
      <c r="C34" s="21">
        <v>3658.577</v>
      </c>
      <c r="D34" s="21">
        <v>4152.463</v>
      </c>
      <c r="E34" s="21">
        <v>0</v>
      </c>
      <c r="F34" s="21">
        <v>0</v>
      </c>
      <c r="G34" s="21">
        <v>0</v>
      </c>
      <c r="H34" s="21">
        <v>1</v>
      </c>
      <c r="I34" s="18">
        <v>2.074</v>
      </c>
      <c r="J34" s="18">
        <v>13.721</v>
      </c>
      <c r="K34" s="22">
        <v>3</v>
      </c>
      <c r="L34" s="22">
        <v>0</v>
      </c>
      <c r="M34" s="22">
        <v>0</v>
      </c>
      <c r="N34" s="22">
        <v>-1</v>
      </c>
      <c r="O34" s="22">
        <v>0</v>
      </c>
      <c r="P34" s="22">
        <v>-8.14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30</v>
      </c>
      <c r="B35" s="21" t="s">
        <v>121</v>
      </c>
      <c r="C35" s="21">
        <v>2420.363</v>
      </c>
      <c r="D35" s="21">
        <v>2733.127</v>
      </c>
      <c r="E35" s="21">
        <v>0</v>
      </c>
      <c r="F35" s="21">
        <v>0</v>
      </c>
      <c r="G35" s="21">
        <v>0</v>
      </c>
      <c r="H35" s="21">
        <v>1</v>
      </c>
      <c r="I35" s="18">
        <v>1.06</v>
      </c>
      <c r="J35" s="18">
        <v>12.383</v>
      </c>
      <c r="K35" s="22">
        <v>1</v>
      </c>
      <c r="L35" s="22">
        <v>1</v>
      </c>
      <c r="M35" s="22">
        <v>1</v>
      </c>
      <c r="N35" s="22">
        <v>-1</v>
      </c>
      <c r="O35" s="22">
        <v>0</v>
      </c>
      <c r="P35" s="22">
        <v>-7.119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33</v>
      </c>
      <c r="B36" s="21" t="s">
        <v>122</v>
      </c>
      <c r="C36" s="21">
        <v>3025.82</v>
      </c>
      <c r="D36" s="21">
        <v>3745.773</v>
      </c>
      <c r="E36" s="21">
        <v>0</v>
      </c>
      <c r="F36" s="21">
        <v>0</v>
      </c>
      <c r="G36" s="21">
        <v>0</v>
      </c>
      <c r="H36" s="21">
        <v>1</v>
      </c>
      <c r="I36" s="18">
        <v>17.852</v>
      </c>
      <c r="J36" s="18">
        <v>33.642</v>
      </c>
      <c r="K36" s="22">
        <v>1</v>
      </c>
      <c r="L36" s="22">
        <v>2</v>
      </c>
      <c r="M36" s="22">
        <v>1</v>
      </c>
      <c r="N36" s="22">
        <v>-1</v>
      </c>
      <c r="O36" s="22">
        <v>0</v>
      </c>
      <c r="P36" s="22">
        <v>-10.771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40</v>
      </c>
      <c r="B37" s="21" t="s">
        <v>123</v>
      </c>
      <c r="C37" s="21">
        <v>3741.737</v>
      </c>
      <c r="D37" s="21">
        <v>4165.513</v>
      </c>
      <c r="E37" s="21">
        <v>0</v>
      </c>
      <c r="F37" s="21">
        <v>0</v>
      </c>
      <c r="G37" s="21">
        <v>0</v>
      </c>
      <c r="H37" s="21">
        <v>1</v>
      </c>
      <c r="I37" s="18">
        <v>2.854</v>
      </c>
      <c r="J37" s="18">
        <v>12.737</v>
      </c>
      <c r="K37" s="22">
        <v>1</v>
      </c>
      <c r="L37" s="22">
        <v>1</v>
      </c>
      <c r="M37" s="22">
        <v>1</v>
      </c>
      <c r="N37" s="22">
        <v>-1</v>
      </c>
      <c r="O37" s="22">
        <v>0</v>
      </c>
      <c r="P37" s="22">
        <v>5.42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45</v>
      </c>
      <c r="B38" s="21" t="s">
        <v>124</v>
      </c>
      <c r="C38" s="21">
        <v>5319.065</v>
      </c>
      <c r="D38" s="21">
        <v>6046.487</v>
      </c>
      <c r="E38" s="21">
        <v>0</v>
      </c>
      <c r="F38" s="21">
        <v>0</v>
      </c>
      <c r="G38" s="21">
        <v>0</v>
      </c>
      <c r="H38" s="21">
        <v>1</v>
      </c>
      <c r="I38" s="18">
        <v>7.17</v>
      </c>
      <c r="J38" s="18">
        <v>18.338</v>
      </c>
      <c r="K38" s="22">
        <v>4</v>
      </c>
      <c r="L38" s="22">
        <v>2</v>
      </c>
      <c r="M38" s="22">
        <v>0</v>
      </c>
      <c r="N38" s="22">
        <v>0</v>
      </c>
      <c r="O38" s="22">
        <v>0</v>
      </c>
      <c r="P38" s="22">
        <v>-6.15</v>
      </c>
      <c r="Q38" s="22">
        <v>0</v>
      </c>
      <c r="R38" s="22">
        <v>1</v>
      </c>
      <c r="S38" s="23"/>
      <c r="T38" s="23"/>
      <c r="U38" s="23"/>
      <c r="V38" s="23"/>
      <c r="W38" s="23"/>
    </row>
    <row r="39" ht="16.5" spans="1:23">
      <c r="A39" s="21">
        <v>46</v>
      </c>
      <c r="B39" s="21" t="s">
        <v>125</v>
      </c>
      <c r="C39" s="21">
        <v>4831.327</v>
      </c>
      <c r="D39" s="21">
        <v>5335.984</v>
      </c>
      <c r="E39" s="21">
        <v>0</v>
      </c>
      <c r="F39" s="21">
        <v>0</v>
      </c>
      <c r="G39" s="21">
        <v>0</v>
      </c>
      <c r="H39" s="21">
        <v>1</v>
      </c>
      <c r="I39" s="18">
        <v>4.449</v>
      </c>
      <c r="J39" s="18">
        <v>13.486</v>
      </c>
      <c r="K39" s="22">
        <v>4</v>
      </c>
      <c r="L39" s="22">
        <v>0</v>
      </c>
      <c r="M39" s="22">
        <v>0</v>
      </c>
      <c r="N39" s="22">
        <v>0</v>
      </c>
      <c r="O39" s="22">
        <v>0</v>
      </c>
      <c r="P39" s="22">
        <v>3.556</v>
      </c>
      <c r="Q39" s="22">
        <v>0</v>
      </c>
      <c r="R39" s="22">
        <v>1</v>
      </c>
      <c r="S39" s="23"/>
      <c r="T39" s="23"/>
      <c r="U39" s="23"/>
      <c r="V39" s="23"/>
      <c r="W39" s="23"/>
    </row>
    <row r="40" ht="16.5" spans="1:23">
      <c r="A40" s="21">
        <v>47</v>
      </c>
      <c r="B40" s="21" t="s">
        <v>126</v>
      </c>
      <c r="C40" s="21">
        <v>3754.098</v>
      </c>
      <c r="D40" s="21">
        <v>4067.716</v>
      </c>
      <c r="E40" s="21">
        <v>0</v>
      </c>
      <c r="F40" s="21">
        <v>0</v>
      </c>
      <c r="G40" s="21">
        <v>0</v>
      </c>
      <c r="H40" s="21">
        <v>1</v>
      </c>
      <c r="I40" s="18">
        <v>2.087</v>
      </c>
      <c r="J40" s="18">
        <v>9.636</v>
      </c>
      <c r="K40" s="22">
        <v>1</v>
      </c>
      <c r="L40" s="22">
        <v>0</v>
      </c>
      <c r="M40" s="22">
        <v>0</v>
      </c>
      <c r="N40" s="22">
        <v>-1</v>
      </c>
      <c r="O40" s="22">
        <v>0</v>
      </c>
      <c r="P40" s="22">
        <v>-3.213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49</v>
      </c>
      <c r="B41" s="21" t="s">
        <v>127</v>
      </c>
      <c r="C41" s="21">
        <v>1882.632</v>
      </c>
      <c r="D41" s="21">
        <v>2173.478</v>
      </c>
      <c r="E41" s="21">
        <v>0</v>
      </c>
      <c r="F41" s="21">
        <v>0</v>
      </c>
      <c r="G41" s="21">
        <v>0</v>
      </c>
      <c r="H41" s="21">
        <v>1</v>
      </c>
      <c r="I41" s="18">
        <v>1.535</v>
      </c>
      <c r="J41" s="18">
        <v>14.711</v>
      </c>
      <c r="K41" s="22">
        <v>2</v>
      </c>
      <c r="L41" s="22">
        <v>0</v>
      </c>
      <c r="M41" s="22">
        <v>0</v>
      </c>
      <c r="N41" s="22">
        <v>0</v>
      </c>
      <c r="O41" s="22">
        <v>0</v>
      </c>
      <c r="P41" s="22">
        <v>1.982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55</v>
      </c>
      <c r="B42" s="21" t="s">
        <v>128</v>
      </c>
      <c r="C42" s="21">
        <v>1494.641</v>
      </c>
      <c r="D42" s="21">
        <v>1614.275</v>
      </c>
      <c r="E42" s="21">
        <v>0</v>
      </c>
      <c r="F42" s="21">
        <v>0</v>
      </c>
      <c r="G42" s="21">
        <v>0</v>
      </c>
      <c r="H42" s="21">
        <v>1</v>
      </c>
      <c r="I42" s="18">
        <v>2.066</v>
      </c>
      <c r="J42" s="18">
        <v>9.324</v>
      </c>
      <c r="K42" s="22">
        <v>2</v>
      </c>
      <c r="L42" s="22">
        <v>1</v>
      </c>
      <c r="M42" s="22">
        <v>1</v>
      </c>
      <c r="N42" s="22">
        <v>-1</v>
      </c>
      <c r="O42" s="22">
        <v>0</v>
      </c>
      <c r="P42" s="22">
        <v>0.125</v>
      </c>
      <c r="Q42" s="22">
        <v>-1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57</v>
      </c>
      <c r="B43" s="21" t="s">
        <v>129</v>
      </c>
      <c r="C43" s="21">
        <v>3630.185</v>
      </c>
      <c r="D43" s="21">
        <v>4044.34</v>
      </c>
      <c r="E43" s="21">
        <v>0</v>
      </c>
      <c r="F43" s="21">
        <v>0</v>
      </c>
      <c r="G43" s="21">
        <v>0</v>
      </c>
      <c r="H43" s="21">
        <v>1</v>
      </c>
      <c r="I43" s="18">
        <v>2.979</v>
      </c>
      <c r="J43" s="18">
        <v>12.914</v>
      </c>
      <c r="K43" s="22">
        <v>4</v>
      </c>
      <c r="L43" s="22">
        <v>0</v>
      </c>
      <c r="M43" s="22">
        <v>0</v>
      </c>
      <c r="N43" s="22">
        <v>0</v>
      </c>
      <c r="O43" s="22">
        <v>0</v>
      </c>
      <c r="P43" s="22">
        <v>1.18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59</v>
      </c>
      <c r="B44" s="21" t="s">
        <v>130</v>
      </c>
      <c r="C44" s="21">
        <v>3127.415</v>
      </c>
      <c r="D44" s="21">
        <v>3544.778</v>
      </c>
      <c r="E44" s="21">
        <v>0</v>
      </c>
      <c r="F44" s="21">
        <v>0</v>
      </c>
      <c r="G44" s="21">
        <v>0</v>
      </c>
      <c r="H44" s="21">
        <v>1</v>
      </c>
      <c r="I44" s="18">
        <v>2.619</v>
      </c>
      <c r="J44" s="18">
        <v>14.085</v>
      </c>
      <c r="K44" s="22">
        <v>4</v>
      </c>
      <c r="L44" s="22">
        <v>1</v>
      </c>
      <c r="M44" s="22">
        <v>-1</v>
      </c>
      <c r="N44" s="22">
        <v>1</v>
      </c>
      <c r="O44" s="22">
        <v>0</v>
      </c>
      <c r="P44" s="22">
        <v>-2.093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65</v>
      </c>
      <c r="B45" s="21" t="s">
        <v>131</v>
      </c>
      <c r="C45" s="21">
        <v>3475.72</v>
      </c>
      <c r="D45" s="21">
        <v>3745.151</v>
      </c>
      <c r="E45" s="21">
        <v>0</v>
      </c>
      <c r="F45" s="21">
        <v>0</v>
      </c>
      <c r="G45" s="21">
        <v>0</v>
      </c>
      <c r="H45" s="21">
        <v>1</v>
      </c>
      <c r="I45" s="18">
        <v>1.356</v>
      </c>
      <c r="J45" s="18">
        <v>8.452</v>
      </c>
      <c r="K45" s="22">
        <v>4</v>
      </c>
      <c r="L45" s="22">
        <v>0</v>
      </c>
      <c r="M45" s="22">
        <v>-1</v>
      </c>
      <c r="N45" s="22">
        <v>1</v>
      </c>
      <c r="O45" s="22">
        <v>0</v>
      </c>
      <c r="P45" s="22">
        <v>-0.228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66</v>
      </c>
      <c r="B46" s="21" t="s">
        <v>132</v>
      </c>
      <c r="C46" s="21">
        <v>3110.454</v>
      </c>
      <c r="D46" s="21">
        <v>3681.63</v>
      </c>
      <c r="E46" s="21">
        <v>0</v>
      </c>
      <c r="F46" s="21">
        <v>0</v>
      </c>
      <c r="G46" s="21">
        <v>0</v>
      </c>
      <c r="H46" s="21">
        <v>1</v>
      </c>
      <c r="I46" s="18">
        <v>16.937</v>
      </c>
      <c r="J46" s="18">
        <v>29.824</v>
      </c>
      <c r="K46" s="22">
        <v>4</v>
      </c>
      <c r="L46" s="22">
        <v>0</v>
      </c>
      <c r="M46" s="22">
        <v>0</v>
      </c>
      <c r="N46" s="22">
        <v>0</v>
      </c>
      <c r="O46" s="22">
        <v>0</v>
      </c>
      <c r="P46" s="22">
        <v>0.692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67</v>
      </c>
      <c r="B47" s="21" t="s">
        <v>133</v>
      </c>
      <c r="C47" s="21">
        <v>8134.264</v>
      </c>
      <c r="D47" s="21">
        <v>9542.175</v>
      </c>
      <c r="E47" s="21">
        <v>0</v>
      </c>
      <c r="F47" s="21">
        <v>0</v>
      </c>
      <c r="G47" s="21">
        <v>0</v>
      </c>
      <c r="H47" s="21">
        <v>1</v>
      </c>
      <c r="I47" s="18">
        <v>2.626</v>
      </c>
      <c r="J47" s="18">
        <v>16.993</v>
      </c>
      <c r="K47" s="22">
        <v>2</v>
      </c>
      <c r="L47" s="22">
        <v>0</v>
      </c>
      <c r="M47" s="22">
        <v>0</v>
      </c>
      <c r="N47" s="22">
        <v>-1</v>
      </c>
      <c r="O47" s="22">
        <v>0</v>
      </c>
      <c r="P47" s="22">
        <v>1.03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68</v>
      </c>
      <c r="B48" s="21" t="s">
        <v>134</v>
      </c>
      <c r="C48" s="21">
        <v>3443.776</v>
      </c>
      <c r="D48" s="21">
        <v>4134.23</v>
      </c>
      <c r="E48" s="21">
        <v>0</v>
      </c>
      <c r="F48" s="21">
        <v>0</v>
      </c>
      <c r="G48" s="21">
        <v>0</v>
      </c>
      <c r="H48" s="21">
        <v>1</v>
      </c>
      <c r="I48" s="18">
        <v>17.604</v>
      </c>
      <c r="J48" s="18">
        <v>31.365</v>
      </c>
      <c r="K48" s="22">
        <v>4</v>
      </c>
      <c r="L48" s="22">
        <v>1</v>
      </c>
      <c r="M48" s="22">
        <v>0</v>
      </c>
      <c r="N48" s="22">
        <v>0</v>
      </c>
      <c r="O48" s="22">
        <v>0</v>
      </c>
      <c r="P48" s="22">
        <v>-0.444</v>
      </c>
      <c r="Q48" s="22">
        <v>0</v>
      </c>
      <c r="R48" s="22">
        <v>1</v>
      </c>
      <c r="S48" s="23"/>
      <c r="T48" s="23"/>
      <c r="U48" s="23"/>
      <c r="V48" s="23"/>
      <c r="W48" s="23"/>
    </row>
    <row r="49" ht="16.5" spans="1:23">
      <c r="A49" s="21">
        <v>71</v>
      </c>
      <c r="B49" s="21" t="s">
        <v>135</v>
      </c>
      <c r="C49" s="21">
        <v>4079.999</v>
      </c>
      <c r="D49" s="21">
        <v>5029.468</v>
      </c>
      <c r="E49" s="21">
        <v>0</v>
      </c>
      <c r="F49" s="21">
        <v>0</v>
      </c>
      <c r="G49" s="21">
        <v>0</v>
      </c>
      <c r="H49" s="21">
        <v>1</v>
      </c>
      <c r="I49" s="18">
        <v>21.481</v>
      </c>
      <c r="J49" s="18">
        <v>36.304</v>
      </c>
      <c r="K49" s="22">
        <v>2</v>
      </c>
      <c r="L49" s="22">
        <v>1</v>
      </c>
      <c r="M49" s="22">
        <v>1</v>
      </c>
      <c r="N49" s="22">
        <v>-1</v>
      </c>
      <c r="O49" s="22">
        <v>0</v>
      </c>
      <c r="P49" s="22">
        <v>0.485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77</v>
      </c>
      <c r="B50" s="21" t="s">
        <v>136</v>
      </c>
      <c r="C50" s="21">
        <v>5373.45</v>
      </c>
      <c r="D50" s="21">
        <v>6796.663</v>
      </c>
      <c r="E50" s="21">
        <v>0</v>
      </c>
      <c r="F50" s="21">
        <v>0</v>
      </c>
      <c r="G50" s="21">
        <v>0</v>
      </c>
      <c r="H50" s="21">
        <v>1</v>
      </c>
      <c r="I50" s="18">
        <v>3.364</v>
      </c>
      <c r="J50" s="18">
        <v>23.599</v>
      </c>
      <c r="K50" s="22">
        <v>4</v>
      </c>
      <c r="L50" s="22">
        <v>0</v>
      </c>
      <c r="M50" s="22">
        <v>0</v>
      </c>
      <c r="N50" s="22">
        <v>0</v>
      </c>
      <c r="O50" s="22">
        <v>0</v>
      </c>
      <c r="P50" s="22">
        <v>-1.099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78</v>
      </c>
      <c r="B51" s="21" t="s">
        <v>137</v>
      </c>
      <c r="C51" s="21">
        <v>3140.297</v>
      </c>
      <c r="D51" s="21">
        <v>3612.167</v>
      </c>
      <c r="E51" s="21">
        <v>0</v>
      </c>
      <c r="F51" s="21">
        <v>0</v>
      </c>
      <c r="G51" s="21">
        <v>0</v>
      </c>
      <c r="H51" s="21">
        <v>1</v>
      </c>
      <c r="I51" s="18">
        <v>5.489</v>
      </c>
      <c r="J51" s="18">
        <v>17.836</v>
      </c>
      <c r="K51" s="22">
        <v>1</v>
      </c>
      <c r="L51" s="22">
        <v>1</v>
      </c>
      <c r="M51" s="22">
        <v>1</v>
      </c>
      <c r="N51" s="22">
        <v>-1</v>
      </c>
      <c r="O51" s="22">
        <v>0</v>
      </c>
      <c r="P51" s="22">
        <v>2.239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90</v>
      </c>
      <c r="B52" s="21" t="s">
        <v>138</v>
      </c>
      <c r="C52" s="21">
        <v>1367.486</v>
      </c>
      <c r="D52" s="21">
        <v>1486.231</v>
      </c>
      <c r="E52" s="21">
        <v>0</v>
      </c>
      <c r="F52" s="21">
        <v>0</v>
      </c>
      <c r="G52" s="21">
        <v>0</v>
      </c>
      <c r="H52" s="21">
        <v>1</v>
      </c>
      <c r="I52" s="18">
        <v>3.76</v>
      </c>
      <c r="J52" s="18">
        <v>11.449</v>
      </c>
      <c r="K52" s="22">
        <v>2</v>
      </c>
      <c r="L52" s="22">
        <v>0</v>
      </c>
      <c r="M52" s="22">
        <v>1</v>
      </c>
      <c r="N52" s="22">
        <v>-1</v>
      </c>
      <c r="O52" s="22">
        <v>0</v>
      </c>
      <c r="P52" s="22">
        <v>6.251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91</v>
      </c>
      <c r="B53" s="21" t="s">
        <v>139</v>
      </c>
      <c r="C53" s="21">
        <v>13535.117</v>
      </c>
      <c r="D53" s="21">
        <v>15047.626</v>
      </c>
      <c r="E53" s="21">
        <v>0</v>
      </c>
      <c r="F53" s="21">
        <v>0</v>
      </c>
      <c r="G53" s="21">
        <v>0</v>
      </c>
      <c r="H53" s="21">
        <v>1</v>
      </c>
      <c r="I53" s="18">
        <v>6.384</v>
      </c>
      <c r="J53" s="18">
        <v>15.794</v>
      </c>
      <c r="K53" s="22">
        <v>2</v>
      </c>
      <c r="L53" s="22">
        <v>1</v>
      </c>
      <c r="M53" s="22">
        <v>0</v>
      </c>
      <c r="N53" s="22">
        <v>0</v>
      </c>
      <c r="O53" s="22">
        <v>0</v>
      </c>
      <c r="P53" s="22">
        <v>2.561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92</v>
      </c>
      <c r="B54" s="21" t="s">
        <v>140</v>
      </c>
      <c r="C54" s="21">
        <v>4164.198</v>
      </c>
      <c r="D54" s="21">
        <v>4958.176</v>
      </c>
      <c r="E54" s="21">
        <v>0</v>
      </c>
      <c r="F54" s="21">
        <v>0</v>
      </c>
      <c r="G54" s="21">
        <v>0</v>
      </c>
      <c r="H54" s="21">
        <v>1</v>
      </c>
      <c r="I54" s="18">
        <v>16.632</v>
      </c>
      <c r="J54" s="18">
        <v>29.982</v>
      </c>
      <c r="K54" s="22">
        <v>3</v>
      </c>
      <c r="L54" s="22">
        <v>0</v>
      </c>
      <c r="M54" s="22">
        <v>0</v>
      </c>
      <c r="N54" s="22">
        <v>0</v>
      </c>
      <c r="O54" s="22">
        <v>0</v>
      </c>
      <c r="P54" s="22">
        <v>2.05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94</v>
      </c>
      <c r="B55" s="21" t="s">
        <v>141</v>
      </c>
      <c r="C55" s="21">
        <v>3809.517</v>
      </c>
      <c r="D55" s="21">
        <v>4640.3</v>
      </c>
      <c r="E55" s="21">
        <v>0</v>
      </c>
      <c r="F55" s="21">
        <v>0</v>
      </c>
      <c r="G55" s="21">
        <v>0</v>
      </c>
      <c r="H55" s="21">
        <v>1</v>
      </c>
      <c r="I55" s="18">
        <v>17.602</v>
      </c>
      <c r="J55" s="18">
        <v>32.354</v>
      </c>
      <c r="K55" s="22">
        <v>3</v>
      </c>
      <c r="L55" s="22">
        <v>1</v>
      </c>
      <c r="M55" s="22">
        <v>0</v>
      </c>
      <c r="N55" s="22">
        <v>0</v>
      </c>
      <c r="O55" s="22">
        <v>0</v>
      </c>
      <c r="P55" s="22">
        <v>1.653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95</v>
      </c>
      <c r="B56" s="21" t="s">
        <v>142</v>
      </c>
      <c r="C56" s="21">
        <v>3517.562</v>
      </c>
      <c r="D56" s="21">
        <v>4158.311</v>
      </c>
      <c r="E56" s="21">
        <v>0</v>
      </c>
      <c r="F56" s="21">
        <v>0</v>
      </c>
      <c r="G56" s="21">
        <v>0</v>
      </c>
      <c r="H56" s="21">
        <v>1</v>
      </c>
      <c r="I56" s="18">
        <v>4.446</v>
      </c>
      <c r="J56" s="18">
        <v>19.17</v>
      </c>
      <c r="K56" s="22">
        <v>4</v>
      </c>
      <c r="L56" s="22">
        <v>2</v>
      </c>
      <c r="M56" s="22">
        <v>0</v>
      </c>
      <c r="N56" s="22">
        <v>0</v>
      </c>
      <c r="O56" s="22">
        <v>0</v>
      </c>
      <c r="P56" s="22">
        <v>1.522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97</v>
      </c>
      <c r="B57" s="21" t="s">
        <v>143</v>
      </c>
      <c r="C57" s="21">
        <v>10265.593</v>
      </c>
      <c r="D57" s="21">
        <v>12286.864</v>
      </c>
      <c r="E57" s="21">
        <v>0</v>
      </c>
      <c r="F57" s="21">
        <v>0</v>
      </c>
      <c r="G57" s="21">
        <v>0</v>
      </c>
      <c r="H57" s="21">
        <v>1</v>
      </c>
      <c r="I57" s="18">
        <v>5.398</v>
      </c>
      <c r="J57" s="18">
        <v>20.961</v>
      </c>
      <c r="K57" s="22">
        <v>2</v>
      </c>
      <c r="L57" s="22">
        <v>0</v>
      </c>
      <c r="M57" s="22">
        <v>0</v>
      </c>
      <c r="N57" s="22">
        <v>0</v>
      </c>
      <c r="O57" s="22">
        <v>0</v>
      </c>
      <c r="P57" s="22">
        <v>5.432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99</v>
      </c>
      <c r="B58" s="21" t="s">
        <v>144</v>
      </c>
      <c r="C58" s="21">
        <v>8613.794</v>
      </c>
      <c r="D58" s="21">
        <v>9488.703</v>
      </c>
      <c r="E58" s="21">
        <v>0</v>
      </c>
      <c r="F58" s="21">
        <v>0</v>
      </c>
      <c r="G58" s="21">
        <v>0</v>
      </c>
      <c r="H58" s="21">
        <v>1</v>
      </c>
      <c r="I58" s="18">
        <v>5.248</v>
      </c>
      <c r="J58" s="18">
        <v>13.985</v>
      </c>
      <c r="K58" s="22">
        <v>4</v>
      </c>
      <c r="L58" s="22">
        <v>1</v>
      </c>
      <c r="M58" s="22">
        <v>0</v>
      </c>
      <c r="N58" s="22">
        <v>0</v>
      </c>
      <c r="O58" s="22">
        <v>0</v>
      </c>
      <c r="P58" s="22">
        <v>-0.582</v>
      </c>
      <c r="Q58" s="22">
        <v>0</v>
      </c>
      <c r="R58" s="22">
        <v>1</v>
      </c>
      <c r="S58" s="23"/>
      <c r="T58" s="23"/>
      <c r="U58" s="23"/>
      <c r="V58" s="23"/>
      <c r="W58" s="23"/>
    </row>
    <row r="59" ht="16.5" spans="1:23">
      <c r="A59" s="21">
        <v>101</v>
      </c>
      <c r="B59" s="21" t="s">
        <v>145</v>
      </c>
      <c r="C59" s="21">
        <v>250.153</v>
      </c>
      <c r="D59" s="21">
        <v>251.452</v>
      </c>
      <c r="E59" s="21">
        <v>0</v>
      </c>
      <c r="F59" s="21">
        <v>0</v>
      </c>
      <c r="G59" s="21">
        <v>0</v>
      </c>
      <c r="H59" s="21">
        <v>1</v>
      </c>
      <c r="I59" s="18">
        <v>0.243</v>
      </c>
      <c r="J59" s="18">
        <v>0.758</v>
      </c>
      <c r="K59" s="22">
        <v>3</v>
      </c>
      <c r="L59" s="22">
        <v>0</v>
      </c>
      <c r="M59" s="22">
        <v>0</v>
      </c>
      <c r="N59" s="22">
        <v>0</v>
      </c>
      <c r="O59" s="22">
        <v>0</v>
      </c>
      <c r="P59" s="22">
        <v>2.265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102</v>
      </c>
      <c r="B60" s="21" t="s">
        <v>146</v>
      </c>
      <c r="C60" s="21">
        <v>6698.215</v>
      </c>
      <c r="D60" s="21">
        <v>7956.301</v>
      </c>
      <c r="E60" s="21">
        <v>0</v>
      </c>
      <c r="F60" s="21">
        <v>0</v>
      </c>
      <c r="G60" s="21">
        <v>0</v>
      </c>
      <c r="H60" s="21">
        <v>1</v>
      </c>
      <c r="I60" s="18">
        <v>11.023</v>
      </c>
      <c r="J60" s="18">
        <v>25.092</v>
      </c>
      <c r="K60" s="22">
        <v>1</v>
      </c>
      <c r="L60" s="22">
        <v>0</v>
      </c>
      <c r="M60" s="22">
        <v>0</v>
      </c>
      <c r="N60" s="22">
        <v>1</v>
      </c>
      <c r="O60" s="22">
        <v>0</v>
      </c>
      <c r="P60" s="22">
        <v>-0.006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105</v>
      </c>
      <c r="B61" s="21" t="s">
        <v>147</v>
      </c>
      <c r="C61" s="21">
        <v>4713.374</v>
      </c>
      <c r="D61" s="21">
        <v>5587.648</v>
      </c>
      <c r="E61" s="21">
        <v>0</v>
      </c>
      <c r="F61" s="21">
        <v>0</v>
      </c>
      <c r="G61" s="21">
        <v>0</v>
      </c>
      <c r="H61" s="21">
        <v>1</v>
      </c>
      <c r="I61" s="18">
        <v>17.313</v>
      </c>
      <c r="J61" s="18">
        <v>30.251</v>
      </c>
      <c r="K61" s="22">
        <v>3</v>
      </c>
      <c r="L61" s="22">
        <v>0</v>
      </c>
      <c r="M61" s="22">
        <v>1</v>
      </c>
      <c r="N61" s="22">
        <v>0</v>
      </c>
      <c r="O61" s="22">
        <v>0</v>
      </c>
      <c r="P61" s="22">
        <v>-1.697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106</v>
      </c>
      <c r="B62" s="21" t="s">
        <v>148</v>
      </c>
      <c r="C62" s="21">
        <v>5340.269</v>
      </c>
      <c r="D62" s="21">
        <v>6271.178</v>
      </c>
      <c r="E62" s="21">
        <v>0</v>
      </c>
      <c r="F62" s="21">
        <v>0</v>
      </c>
      <c r="G62" s="21">
        <v>0</v>
      </c>
      <c r="H62" s="21">
        <v>1</v>
      </c>
      <c r="I62" s="18">
        <v>9.977</v>
      </c>
      <c r="J62" s="18">
        <v>23.34</v>
      </c>
      <c r="K62" s="22">
        <v>3</v>
      </c>
      <c r="L62" s="22">
        <v>1</v>
      </c>
      <c r="M62" s="22">
        <v>0</v>
      </c>
      <c r="N62" s="22">
        <v>0</v>
      </c>
      <c r="O62" s="22">
        <v>0</v>
      </c>
      <c r="P62" s="22">
        <v>8.979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111</v>
      </c>
      <c r="B63" s="21" t="s">
        <v>149</v>
      </c>
      <c r="C63" s="21">
        <v>8827.114</v>
      </c>
      <c r="D63" s="21">
        <v>11079.13</v>
      </c>
      <c r="E63" s="21">
        <v>0</v>
      </c>
      <c r="F63" s="21">
        <v>0</v>
      </c>
      <c r="G63" s="21">
        <v>0</v>
      </c>
      <c r="H63" s="21">
        <v>1</v>
      </c>
      <c r="I63" s="18">
        <v>5.843</v>
      </c>
      <c r="J63" s="18">
        <v>24.982</v>
      </c>
      <c r="K63" s="22">
        <v>3</v>
      </c>
      <c r="L63" s="22">
        <v>0</v>
      </c>
      <c r="M63" s="22">
        <v>0</v>
      </c>
      <c r="N63" s="22">
        <v>0</v>
      </c>
      <c r="O63" s="22">
        <v>0</v>
      </c>
      <c r="P63" s="22">
        <v>-3.848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112</v>
      </c>
      <c r="B64" s="21" t="s">
        <v>150</v>
      </c>
      <c r="C64" s="21">
        <v>5259.511</v>
      </c>
      <c r="D64" s="21">
        <v>6608.251</v>
      </c>
      <c r="E64" s="21">
        <v>0</v>
      </c>
      <c r="F64" s="21">
        <v>0</v>
      </c>
      <c r="G64" s="21">
        <v>0</v>
      </c>
      <c r="H64" s="21">
        <v>1</v>
      </c>
      <c r="I64" s="18">
        <v>5.472</v>
      </c>
      <c r="J64" s="18">
        <v>24.765</v>
      </c>
      <c r="K64" s="22">
        <v>3</v>
      </c>
      <c r="L64" s="22">
        <v>0</v>
      </c>
      <c r="M64" s="22">
        <v>0</v>
      </c>
      <c r="N64" s="22">
        <v>0</v>
      </c>
      <c r="O64" s="22">
        <v>0</v>
      </c>
      <c r="P64" s="22">
        <v>-1.97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115</v>
      </c>
      <c r="B65" s="21" t="s">
        <v>151</v>
      </c>
      <c r="C65" s="21">
        <v>8103.485</v>
      </c>
      <c r="D65" s="21">
        <v>9047.772</v>
      </c>
      <c r="E65" s="21">
        <v>0</v>
      </c>
      <c r="F65" s="21">
        <v>0</v>
      </c>
      <c r="G65" s="21">
        <v>0</v>
      </c>
      <c r="H65" s="21">
        <v>1</v>
      </c>
      <c r="I65" s="18">
        <v>6.329</v>
      </c>
      <c r="J65" s="18">
        <v>16.105</v>
      </c>
      <c r="K65" s="22">
        <v>4</v>
      </c>
      <c r="L65" s="22">
        <v>1</v>
      </c>
      <c r="M65" s="22">
        <v>-1</v>
      </c>
      <c r="N65" s="22">
        <v>1</v>
      </c>
      <c r="O65" s="22">
        <v>0</v>
      </c>
      <c r="P65" s="22">
        <v>20.703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116</v>
      </c>
      <c r="B66" s="21" t="s">
        <v>152</v>
      </c>
      <c r="C66" s="21">
        <v>198.302</v>
      </c>
      <c r="D66" s="21">
        <v>198.962</v>
      </c>
      <c r="E66" s="21">
        <v>0</v>
      </c>
      <c r="F66" s="21">
        <v>0</v>
      </c>
      <c r="G66" s="21">
        <v>0</v>
      </c>
      <c r="H66" s="21">
        <v>1</v>
      </c>
      <c r="I66" s="18">
        <v>0.04</v>
      </c>
      <c r="J66" s="18">
        <v>0.372</v>
      </c>
      <c r="K66" s="22">
        <v>4</v>
      </c>
      <c r="L66" s="22">
        <v>0</v>
      </c>
      <c r="M66" s="22">
        <v>0</v>
      </c>
      <c r="N66" s="22">
        <v>0</v>
      </c>
      <c r="O66" s="22">
        <v>0</v>
      </c>
      <c r="P66" s="22">
        <v>-2.5</v>
      </c>
      <c r="Q66" s="22">
        <v>0</v>
      </c>
      <c r="R66" s="22">
        <v>1</v>
      </c>
      <c r="S66" s="23"/>
      <c r="T66" s="23"/>
      <c r="U66" s="23"/>
      <c r="V66" s="23"/>
      <c r="W66" s="23"/>
    </row>
    <row r="67" ht="16.5" spans="1:23">
      <c r="A67" s="21">
        <v>117</v>
      </c>
      <c r="B67" s="21" t="s">
        <v>153</v>
      </c>
      <c r="C67" s="21">
        <v>3989.176</v>
      </c>
      <c r="D67" s="21">
        <v>4581.31</v>
      </c>
      <c r="E67" s="21">
        <v>0</v>
      </c>
      <c r="F67" s="21">
        <v>0</v>
      </c>
      <c r="G67" s="21">
        <v>0</v>
      </c>
      <c r="H67" s="21">
        <v>1</v>
      </c>
      <c r="I67" s="18">
        <v>5.746</v>
      </c>
      <c r="J67" s="18">
        <v>17.928</v>
      </c>
      <c r="K67" s="22">
        <v>4</v>
      </c>
      <c r="L67" s="22">
        <v>1</v>
      </c>
      <c r="M67" s="22">
        <v>-1</v>
      </c>
      <c r="N67" s="22">
        <v>0</v>
      </c>
      <c r="O67" s="22">
        <v>0</v>
      </c>
      <c r="P67" s="22">
        <v>27.286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118</v>
      </c>
      <c r="B68" s="21" t="s">
        <v>154</v>
      </c>
      <c r="C68" s="21">
        <v>9595.605</v>
      </c>
      <c r="D68" s="21">
        <v>10599.563</v>
      </c>
      <c r="E68" s="21">
        <v>0</v>
      </c>
      <c r="F68" s="21">
        <v>0</v>
      </c>
      <c r="G68" s="21">
        <v>0</v>
      </c>
      <c r="H68" s="21">
        <v>1</v>
      </c>
      <c r="I68" s="18">
        <v>5.887</v>
      </c>
      <c r="J68" s="18">
        <v>14.801</v>
      </c>
      <c r="K68" s="22">
        <v>1</v>
      </c>
      <c r="L68" s="22">
        <v>0</v>
      </c>
      <c r="M68" s="22">
        <v>1</v>
      </c>
      <c r="N68" s="22">
        <v>-1</v>
      </c>
      <c r="O68" s="22">
        <v>0</v>
      </c>
      <c r="P68" s="22">
        <v>-9.001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119</v>
      </c>
      <c r="B69" s="21" t="s">
        <v>155</v>
      </c>
      <c r="C69" s="21">
        <v>3998.237</v>
      </c>
      <c r="D69" s="21">
        <v>4659.985</v>
      </c>
      <c r="E69" s="21">
        <v>0</v>
      </c>
      <c r="F69" s="21">
        <v>0</v>
      </c>
      <c r="G69" s="21">
        <v>0</v>
      </c>
      <c r="H69" s="21">
        <v>1</v>
      </c>
      <c r="I69" s="18">
        <v>6.01</v>
      </c>
      <c r="J69" s="18">
        <v>19.357</v>
      </c>
      <c r="K69" s="22">
        <v>4</v>
      </c>
      <c r="L69" s="22">
        <v>1</v>
      </c>
      <c r="M69" s="22">
        <v>-1</v>
      </c>
      <c r="N69" s="22">
        <v>0</v>
      </c>
      <c r="O69" s="22">
        <v>0</v>
      </c>
      <c r="P69" s="22">
        <v>10.942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120</v>
      </c>
      <c r="B70" s="21" t="s">
        <v>156</v>
      </c>
      <c r="C70" s="21">
        <v>9076.699</v>
      </c>
      <c r="D70" s="21">
        <v>10071.288</v>
      </c>
      <c r="E70" s="21">
        <v>0</v>
      </c>
      <c r="F70" s="21">
        <v>0</v>
      </c>
      <c r="G70" s="21">
        <v>0</v>
      </c>
      <c r="H70" s="21">
        <v>1</v>
      </c>
      <c r="I70" s="18">
        <v>8.032</v>
      </c>
      <c r="J70" s="18">
        <v>17.114</v>
      </c>
      <c r="K70" s="22">
        <v>4</v>
      </c>
      <c r="L70" s="22">
        <v>1</v>
      </c>
      <c r="M70" s="22">
        <v>-1</v>
      </c>
      <c r="N70" s="22">
        <v>1</v>
      </c>
      <c r="O70" s="22">
        <v>0</v>
      </c>
      <c r="P70" s="22">
        <v>33.464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122</v>
      </c>
      <c r="B71" s="21" t="s">
        <v>157</v>
      </c>
      <c r="C71" s="21">
        <v>1549.267</v>
      </c>
      <c r="D71" s="21">
        <v>1688.927</v>
      </c>
      <c r="E71" s="21">
        <v>0</v>
      </c>
      <c r="F71" s="21">
        <v>0</v>
      </c>
      <c r="G71" s="21">
        <v>0</v>
      </c>
      <c r="H71" s="21">
        <v>1</v>
      </c>
      <c r="I71" s="18">
        <v>5.613</v>
      </c>
      <c r="J71" s="18">
        <v>13.418</v>
      </c>
      <c r="K71" s="22">
        <v>4</v>
      </c>
      <c r="L71" s="22">
        <v>0</v>
      </c>
      <c r="M71" s="22">
        <v>0</v>
      </c>
      <c r="N71" s="22">
        <v>0</v>
      </c>
      <c r="O71" s="22">
        <v>0</v>
      </c>
      <c r="P71" s="22">
        <v>-6.257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123</v>
      </c>
      <c r="B72" s="21" t="s">
        <v>158</v>
      </c>
      <c r="C72" s="21">
        <v>6577.485</v>
      </c>
      <c r="D72" s="21">
        <v>7489.822</v>
      </c>
      <c r="E72" s="21">
        <v>0</v>
      </c>
      <c r="F72" s="21">
        <v>0</v>
      </c>
      <c r="G72" s="21">
        <v>0</v>
      </c>
      <c r="H72" s="21">
        <v>1</v>
      </c>
      <c r="I72" s="18">
        <v>2.891</v>
      </c>
      <c r="J72" s="18">
        <v>14.72</v>
      </c>
      <c r="K72" s="22">
        <v>3</v>
      </c>
      <c r="L72" s="22">
        <v>0</v>
      </c>
      <c r="M72" s="22">
        <v>0</v>
      </c>
      <c r="N72" s="22">
        <v>0</v>
      </c>
      <c r="O72" s="22">
        <v>0</v>
      </c>
      <c r="P72" s="22">
        <v>-9.279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128</v>
      </c>
      <c r="B73" s="21" t="s">
        <v>159</v>
      </c>
      <c r="C73" s="21">
        <v>8624.253</v>
      </c>
      <c r="D73" s="21">
        <v>9496.953</v>
      </c>
      <c r="E73" s="21">
        <v>0</v>
      </c>
      <c r="F73" s="21">
        <v>0</v>
      </c>
      <c r="G73" s="21">
        <v>0</v>
      </c>
      <c r="H73" s="21">
        <v>1</v>
      </c>
      <c r="I73" s="18">
        <v>5.247</v>
      </c>
      <c r="J73" s="18">
        <v>13.954</v>
      </c>
      <c r="K73" s="22">
        <v>1</v>
      </c>
      <c r="L73" s="22">
        <v>1</v>
      </c>
      <c r="M73" s="22">
        <v>0</v>
      </c>
      <c r="N73" s="22">
        <v>-1</v>
      </c>
      <c r="O73" s="22">
        <v>0</v>
      </c>
      <c r="P73" s="22">
        <v>-10.812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132</v>
      </c>
      <c r="B74" s="21" t="s">
        <v>160</v>
      </c>
      <c r="C74" s="21">
        <v>5612.914</v>
      </c>
      <c r="D74" s="21">
        <v>6362.683</v>
      </c>
      <c r="E74" s="21">
        <v>0</v>
      </c>
      <c r="F74" s="21">
        <v>0</v>
      </c>
      <c r="G74" s="21">
        <v>0</v>
      </c>
      <c r="H74" s="21">
        <v>1</v>
      </c>
      <c r="I74" s="18">
        <v>5.536</v>
      </c>
      <c r="J74" s="18">
        <v>16.667</v>
      </c>
      <c r="K74" s="22">
        <v>1</v>
      </c>
      <c r="L74" s="22">
        <v>2</v>
      </c>
      <c r="M74" s="22">
        <v>0</v>
      </c>
      <c r="N74" s="22">
        <v>0</v>
      </c>
      <c r="O74" s="22">
        <v>0</v>
      </c>
      <c r="P74" s="22">
        <v>-11.151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133</v>
      </c>
      <c r="B75" s="21" t="s">
        <v>161</v>
      </c>
      <c r="C75" s="21">
        <v>6058.883</v>
      </c>
      <c r="D75" s="21">
        <v>7065.189</v>
      </c>
      <c r="E75" s="21">
        <v>0</v>
      </c>
      <c r="F75" s="21">
        <v>0</v>
      </c>
      <c r="G75" s="21">
        <v>0</v>
      </c>
      <c r="H75" s="21">
        <v>1</v>
      </c>
      <c r="I75" s="18">
        <v>10.397</v>
      </c>
      <c r="J75" s="18">
        <v>23.159</v>
      </c>
      <c r="K75" s="22">
        <v>2</v>
      </c>
      <c r="L75" s="22">
        <v>1</v>
      </c>
      <c r="M75" s="22">
        <v>0</v>
      </c>
      <c r="N75" s="22">
        <v>0</v>
      </c>
      <c r="O75" s="22">
        <v>0</v>
      </c>
      <c r="P75" s="22">
        <v>5.537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135</v>
      </c>
      <c r="B76" s="21" t="s">
        <v>162</v>
      </c>
      <c r="C76" s="21">
        <v>5865.218</v>
      </c>
      <c r="D76" s="21">
        <v>6566.977</v>
      </c>
      <c r="E76" s="21">
        <v>0</v>
      </c>
      <c r="F76" s="21">
        <v>0</v>
      </c>
      <c r="G76" s="21">
        <v>0</v>
      </c>
      <c r="H76" s="21">
        <v>1</v>
      </c>
      <c r="I76" s="18">
        <v>4.96</v>
      </c>
      <c r="J76" s="18">
        <v>15.116</v>
      </c>
      <c r="K76" s="22">
        <v>4</v>
      </c>
      <c r="L76" s="22">
        <v>2</v>
      </c>
      <c r="M76" s="22">
        <v>0</v>
      </c>
      <c r="N76" s="22">
        <v>1</v>
      </c>
      <c r="O76" s="22">
        <v>-1</v>
      </c>
      <c r="P76" s="22">
        <v>-7.232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137</v>
      </c>
      <c r="B77" s="21" t="s">
        <v>163</v>
      </c>
      <c r="C77" s="21">
        <v>5349.433</v>
      </c>
      <c r="D77" s="21">
        <v>6449.326</v>
      </c>
      <c r="E77" s="21">
        <v>0</v>
      </c>
      <c r="F77" s="21">
        <v>0</v>
      </c>
      <c r="G77" s="21">
        <v>0</v>
      </c>
      <c r="H77" s="21">
        <v>1</v>
      </c>
      <c r="I77" s="18">
        <v>6.215</v>
      </c>
      <c r="J77" s="18">
        <v>22.21</v>
      </c>
      <c r="K77" s="22">
        <v>4</v>
      </c>
      <c r="L77" s="22">
        <v>0</v>
      </c>
      <c r="M77" s="22">
        <v>0</v>
      </c>
      <c r="N77" s="22">
        <v>0</v>
      </c>
      <c r="O77" s="22">
        <v>0</v>
      </c>
      <c r="P77" s="22">
        <v>-0.379</v>
      </c>
      <c r="Q77" s="22">
        <v>0</v>
      </c>
      <c r="R77" s="22">
        <v>1</v>
      </c>
      <c r="S77" s="23"/>
      <c r="T77" s="23"/>
      <c r="U77" s="23"/>
      <c r="V77" s="23"/>
      <c r="W77" s="23"/>
    </row>
    <row r="78" ht="16.5" spans="1:23">
      <c r="A78" s="21">
        <v>138</v>
      </c>
      <c r="B78" s="21" t="s">
        <v>164</v>
      </c>
      <c r="C78" s="21">
        <v>7890.884</v>
      </c>
      <c r="D78" s="21">
        <v>8457.166</v>
      </c>
      <c r="E78" s="21">
        <v>0</v>
      </c>
      <c r="F78" s="21">
        <v>0</v>
      </c>
      <c r="G78" s="21">
        <v>0</v>
      </c>
      <c r="H78" s="21">
        <v>1</v>
      </c>
      <c r="I78" s="18">
        <v>2.033</v>
      </c>
      <c r="J78" s="18">
        <v>8.592</v>
      </c>
      <c r="K78" s="22">
        <v>4</v>
      </c>
      <c r="L78" s="22">
        <v>0</v>
      </c>
      <c r="M78" s="22">
        <v>0</v>
      </c>
      <c r="N78" s="22">
        <v>0</v>
      </c>
      <c r="O78" s="22">
        <v>0</v>
      </c>
      <c r="P78" s="22">
        <v>-3.555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139</v>
      </c>
      <c r="B79" s="21" t="s">
        <v>165</v>
      </c>
      <c r="C79" s="21">
        <v>411.298</v>
      </c>
      <c r="D79" s="21">
        <v>438.955</v>
      </c>
      <c r="E79" s="21">
        <v>0</v>
      </c>
      <c r="F79" s="21">
        <v>0</v>
      </c>
      <c r="G79" s="21">
        <v>0</v>
      </c>
      <c r="H79" s="21">
        <v>1</v>
      </c>
      <c r="I79" s="18">
        <v>5.371</v>
      </c>
      <c r="J79" s="18">
        <v>11.333</v>
      </c>
      <c r="K79" s="22">
        <v>4</v>
      </c>
      <c r="L79" s="22">
        <v>1</v>
      </c>
      <c r="M79" s="22">
        <v>0</v>
      </c>
      <c r="N79" s="22">
        <v>0</v>
      </c>
      <c r="O79" s="22">
        <v>0</v>
      </c>
      <c r="P79" s="22">
        <v>-0.524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141</v>
      </c>
      <c r="B80" s="21" t="s">
        <v>166</v>
      </c>
      <c r="C80" s="21">
        <v>3575.34</v>
      </c>
      <c r="D80" s="21">
        <v>4199.866</v>
      </c>
      <c r="E80" s="21">
        <v>0</v>
      </c>
      <c r="F80" s="21">
        <v>0</v>
      </c>
      <c r="G80" s="21">
        <v>0</v>
      </c>
      <c r="H80" s="21">
        <v>1</v>
      </c>
      <c r="I80" s="18">
        <v>5.922</v>
      </c>
      <c r="J80" s="18">
        <v>19.911</v>
      </c>
      <c r="K80" s="22">
        <v>4</v>
      </c>
      <c r="L80" s="22">
        <v>2</v>
      </c>
      <c r="M80" s="22">
        <v>-1</v>
      </c>
      <c r="N80" s="22">
        <v>1</v>
      </c>
      <c r="O80" s="22">
        <v>0</v>
      </c>
      <c r="P80" s="22">
        <v>-34.581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142</v>
      </c>
      <c r="B81" s="21" t="s">
        <v>167</v>
      </c>
      <c r="C81" s="21">
        <v>9291.887</v>
      </c>
      <c r="D81" s="21">
        <v>10251.463</v>
      </c>
      <c r="E81" s="21">
        <v>0</v>
      </c>
      <c r="F81" s="21">
        <v>0</v>
      </c>
      <c r="G81" s="21">
        <v>0</v>
      </c>
      <c r="H81" s="21">
        <v>1</v>
      </c>
      <c r="I81" s="18">
        <v>6.934</v>
      </c>
      <c r="J81" s="18">
        <v>15.646</v>
      </c>
      <c r="K81" s="22">
        <v>4</v>
      </c>
      <c r="L81" s="22">
        <v>1</v>
      </c>
      <c r="M81" s="22">
        <v>-1</v>
      </c>
      <c r="N81" s="22">
        <v>0</v>
      </c>
      <c r="O81" s="22">
        <v>0</v>
      </c>
      <c r="P81" s="22">
        <v>25.376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145</v>
      </c>
      <c r="B82" s="21" t="s">
        <v>168</v>
      </c>
      <c r="C82" s="21">
        <v>6881.793</v>
      </c>
      <c r="D82" s="21">
        <v>8458.457</v>
      </c>
      <c r="E82" s="21">
        <v>0</v>
      </c>
      <c r="F82" s="21">
        <v>0</v>
      </c>
      <c r="G82" s="21">
        <v>0</v>
      </c>
      <c r="H82" s="21">
        <v>1</v>
      </c>
      <c r="I82" s="18">
        <v>18.652</v>
      </c>
      <c r="J82" s="18">
        <v>33.815</v>
      </c>
      <c r="K82" s="22">
        <v>4</v>
      </c>
      <c r="L82" s="22">
        <v>0</v>
      </c>
      <c r="M82" s="22">
        <v>0</v>
      </c>
      <c r="N82" s="22">
        <v>0</v>
      </c>
      <c r="O82" s="22">
        <v>0</v>
      </c>
      <c r="P82" s="22">
        <v>1.512</v>
      </c>
      <c r="Q82" s="22">
        <v>0</v>
      </c>
      <c r="R82" s="22">
        <v>-1</v>
      </c>
      <c r="S82" s="23"/>
      <c r="T82" s="23"/>
      <c r="U82" s="23"/>
      <c r="V82" s="23"/>
      <c r="W82" s="23"/>
    </row>
    <row r="83" ht="16.5" spans="1:23">
      <c r="A83" s="21">
        <v>146</v>
      </c>
      <c r="B83" s="21" t="s">
        <v>169</v>
      </c>
      <c r="C83" s="21">
        <v>7168.783</v>
      </c>
      <c r="D83" s="21">
        <v>8367.118</v>
      </c>
      <c r="E83" s="21">
        <v>0</v>
      </c>
      <c r="F83" s="21">
        <v>0</v>
      </c>
      <c r="G83" s="21">
        <v>0</v>
      </c>
      <c r="H83" s="21">
        <v>1</v>
      </c>
      <c r="I83" s="18">
        <v>4.048</v>
      </c>
      <c r="J83" s="18">
        <v>17.79</v>
      </c>
      <c r="K83" s="22">
        <v>4</v>
      </c>
      <c r="L83" s="22">
        <v>1</v>
      </c>
      <c r="M83" s="22">
        <v>-1</v>
      </c>
      <c r="N83" s="22">
        <v>0</v>
      </c>
      <c r="O83" s="22">
        <v>0</v>
      </c>
      <c r="P83" s="22">
        <v>28.423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153</v>
      </c>
      <c r="B84" s="21" t="s">
        <v>170</v>
      </c>
      <c r="C84" s="21">
        <v>3028.566</v>
      </c>
      <c r="D84" s="21">
        <v>3297.372</v>
      </c>
      <c r="E84" s="21">
        <v>0</v>
      </c>
      <c r="F84" s="21">
        <v>0</v>
      </c>
      <c r="G84" s="21">
        <v>0</v>
      </c>
      <c r="H84" s="21">
        <v>1</v>
      </c>
      <c r="I84" s="18">
        <v>2.507</v>
      </c>
      <c r="J84" s="18">
        <v>10.454</v>
      </c>
      <c r="K84" s="22">
        <v>4</v>
      </c>
      <c r="L84" s="22">
        <v>0</v>
      </c>
      <c r="M84" s="22">
        <v>-1</v>
      </c>
      <c r="N84" s="22">
        <v>1</v>
      </c>
      <c r="O84" s="22">
        <v>0</v>
      </c>
      <c r="P84" s="22">
        <v>-4.9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159</v>
      </c>
      <c r="B85" s="21" t="s">
        <v>171</v>
      </c>
      <c r="C85" s="21">
        <v>3470.887</v>
      </c>
      <c r="D85" s="21">
        <v>3774.865</v>
      </c>
      <c r="E85" s="21">
        <v>0</v>
      </c>
      <c r="F85" s="21">
        <v>0</v>
      </c>
      <c r="G85" s="21">
        <v>0</v>
      </c>
      <c r="H85" s="21">
        <v>1</v>
      </c>
      <c r="I85" s="18">
        <v>3.583</v>
      </c>
      <c r="J85" s="18">
        <v>11.347</v>
      </c>
      <c r="K85" s="22">
        <v>1</v>
      </c>
      <c r="L85" s="22">
        <v>0</v>
      </c>
      <c r="M85" s="22">
        <v>1</v>
      </c>
      <c r="N85" s="22">
        <v>-1</v>
      </c>
      <c r="O85" s="22">
        <v>0</v>
      </c>
      <c r="P85" s="22">
        <v>-5.427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160</v>
      </c>
      <c r="B86" s="21" t="s">
        <v>172</v>
      </c>
      <c r="C86" s="21">
        <v>1955.689</v>
      </c>
      <c r="D86" s="21">
        <v>2209.693</v>
      </c>
      <c r="E86" s="21">
        <v>0</v>
      </c>
      <c r="F86" s="21">
        <v>0</v>
      </c>
      <c r="G86" s="21">
        <v>0</v>
      </c>
      <c r="H86" s="21">
        <v>1</v>
      </c>
      <c r="I86" s="18">
        <v>7.749</v>
      </c>
      <c r="J86" s="18">
        <v>18.354</v>
      </c>
      <c r="K86" s="22">
        <v>4</v>
      </c>
      <c r="L86" s="22">
        <v>0</v>
      </c>
      <c r="M86" s="22">
        <v>0</v>
      </c>
      <c r="N86" s="22">
        <v>1</v>
      </c>
      <c r="O86" s="22">
        <v>0</v>
      </c>
      <c r="P86" s="22">
        <v>-22.955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161</v>
      </c>
      <c r="B87" s="21" t="s">
        <v>173</v>
      </c>
      <c r="C87" s="21">
        <v>1633.058</v>
      </c>
      <c r="D87" s="21">
        <v>1869.935</v>
      </c>
      <c r="E87" s="21">
        <v>0</v>
      </c>
      <c r="F87" s="21">
        <v>0</v>
      </c>
      <c r="G87" s="21">
        <v>0</v>
      </c>
      <c r="H87" s="21">
        <v>1</v>
      </c>
      <c r="I87" s="18">
        <v>4.261</v>
      </c>
      <c r="J87" s="18">
        <v>16.389</v>
      </c>
      <c r="K87" s="22">
        <v>3</v>
      </c>
      <c r="L87" s="22">
        <v>0</v>
      </c>
      <c r="M87" s="22">
        <v>0</v>
      </c>
      <c r="N87" s="22">
        <v>0</v>
      </c>
      <c r="O87" s="22">
        <v>0</v>
      </c>
      <c r="P87" s="22">
        <v>4.511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510</v>
      </c>
      <c r="B88" s="21" t="s">
        <v>174</v>
      </c>
      <c r="C88" s="21">
        <v>5246.593</v>
      </c>
      <c r="D88" s="21">
        <v>5800.229</v>
      </c>
      <c r="E88" s="21">
        <v>0</v>
      </c>
      <c r="F88" s="21">
        <v>0</v>
      </c>
      <c r="G88" s="21">
        <v>0</v>
      </c>
      <c r="H88" s="21">
        <v>1</v>
      </c>
      <c r="I88" s="18">
        <v>2.535</v>
      </c>
      <c r="J88" s="18">
        <v>11.838</v>
      </c>
      <c r="K88" s="22">
        <v>4</v>
      </c>
      <c r="L88" s="22">
        <v>1</v>
      </c>
      <c r="M88" s="22">
        <v>-1</v>
      </c>
      <c r="N88" s="22">
        <v>0</v>
      </c>
      <c r="O88" s="22">
        <v>0</v>
      </c>
      <c r="P88" s="22">
        <v>-0.52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680</v>
      </c>
      <c r="B89" s="21" t="s">
        <v>175</v>
      </c>
      <c r="C89" s="21">
        <v>1489.169</v>
      </c>
      <c r="D89" s="21">
        <v>1793.236</v>
      </c>
      <c r="E89" s="21">
        <v>0</v>
      </c>
      <c r="F89" s="21">
        <v>0</v>
      </c>
      <c r="G89" s="21">
        <v>0</v>
      </c>
      <c r="H89" s="21">
        <v>1</v>
      </c>
      <c r="I89" s="18">
        <v>4.644</v>
      </c>
      <c r="J89" s="18">
        <v>20.813</v>
      </c>
      <c r="K89" s="22">
        <v>3</v>
      </c>
      <c r="L89" s="22">
        <v>0</v>
      </c>
      <c r="M89" s="22">
        <v>0</v>
      </c>
      <c r="N89" s="22">
        <v>0</v>
      </c>
      <c r="O89" s="22">
        <v>0</v>
      </c>
      <c r="P89" s="22">
        <v>4.157</v>
      </c>
      <c r="Q89" s="22">
        <v>0</v>
      </c>
      <c r="R89" s="22">
        <v>-1</v>
      </c>
      <c r="S89" s="23"/>
      <c r="T89" s="23"/>
      <c r="U89" s="23"/>
      <c r="V89" s="23"/>
      <c r="W89" s="23"/>
    </row>
    <row r="90" ht="16.5" spans="1:23">
      <c r="A90" s="21">
        <v>681</v>
      </c>
      <c r="B90" s="21" t="s">
        <v>176</v>
      </c>
      <c r="C90" s="21">
        <v>1437.769</v>
      </c>
      <c r="D90" s="21">
        <v>1731.328</v>
      </c>
      <c r="E90" s="21">
        <v>0</v>
      </c>
      <c r="F90" s="21">
        <v>0</v>
      </c>
      <c r="G90" s="21">
        <v>0</v>
      </c>
      <c r="H90" s="21">
        <v>1</v>
      </c>
      <c r="I90" s="18">
        <v>4.621</v>
      </c>
      <c r="J90" s="18">
        <v>20.794</v>
      </c>
      <c r="K90" s="22">
        <v>2</v>
      </c>
      <c r="L90" s="22">
        <v>0</v>
      </c>
      <c r="M90" s="22">
        <v>0</v>
      </c>
      <c r="N90" s="22">
        <v>0</v>
      </c>
      <c r="O90" s="22">
        <v>0</v>
      </c>
      <c r="P90" s="22">
        <v>-0.002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682</v>
      </c>
      <c r="B91" s="21" t="s">
        <v>177</v>
      </c>
      <c r="C91" s="21">
        <v>1769.19</v>
      </c>
      <c r="D91" s="21">
        <v>2305.6</v>
      </c>
      <c r="E91" s="21">
        <v>0</v>
      </c>
      <c r="F91" s="21">
        <v>0</v>
      </c>
      <c r="G91" s="21">
        <v>0</v>
      </c>
      <c r="H91" s="21">
        <v>1</v>
      </c>
      <c r="I91" s="18">
        <v>3.246</v>
      </c>
      <c r="J91" s="18">
        <v>25.756</v>
      </c>
      <c r="K91" s="22">
        <v>4</v>
      </c>
      <c r="L91" s="22">
        <v>2</v>
      </c>
      <c r="M91" s="22">
        <v>-1</v>
      </c>
      <c r="N91" s="22">
        <v>1</v>
      </c>
      <c r="O91" s="22">
        <v>0</v>
      </c>
      <c r="P91" s="22">
        <v>16.462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685</v>
      </c>
      <c r="B92" s="21" t="s">
        <v>178</v>
      </c>
      <c r="C92" s="21">
        <v>2276.309</v>
      </c>
      <c r="D92" s="21">
        <v>3041.197</v>
      </c>
      <c r="E92" s="21">
        <v>0</v>
      </c>
      <c r="F92" s="21">
        <v>0</v>
      </c>
      <c r="G92" s="21">
        <v>0</v>
      </c>
      <c r="H92" s="21">
        <v>1</v>
      </c>
      <c r="I92" s="18">
        <v>4.161</v>
      </c>
      <c r="J92" s="18">
        <v>28.265</v>
      </c>
      <c r="K92" s="22">
        <v>1</v>
      </c>
      <c r="L92" s="22">
        <v>2</v>
      </c>
      <c r="M92" s="22">
        <v>1</v>
      </c>
      <c r="N92" s="22">
        <v>-1</v>
      </c>
      <c r="O92" s="22">
        <v>0</v>
      </c>
      <c r="P92" s="22">
        <v>-14.263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687</v>
      </c>
      <c r="B93" s="21" t="s">
        <v>179</v>
      </c>
      <c r="C93" s="21">
        <v>1153.187</v>
      </c>
      <c r="D93" s="21">
        <v>1418.461</v>
      </c>
      <c r="E93" s="21">
        <v>0</v>
      </c>
      <c r="F93" s="21">
        <v>0</v>
      </c>
      <c r="G93" s="21">
        <v>0</v>
      </c>
      <c r="H93" s="21">
        <v>1</v>
      </c>
      <c r="I93" s="18">
        <v>3.88</v>
      </c>
      <c r="J93" s="18">
        <v>21.856</v>
      </c>
      <c r="K93" s="22">
        <v>4</v>
      </c>
      <c r="L93" s="22">
        <v>1</v>
      </c>
      <c r="M93" s="22">
        <v>-1</v>
      </c>
      <c r="N93" s="22">
        <v>0</v>
      </c>
      <c r="O93" s="22">
        <v>0</v>
      </c>
      <c r="P93" s="22">
        <v>6.188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689</v>
      </c>
      <c r="B94" s="21" t="s">
        <v>180</v>
      </c>
      <c r="C94" s="21">
        <v>1062.796</v>
      </c>
      <c r="D94" s="21">
        <v>1314.548</v>
      </c>
      <c r="E94" s="21">
        <v>0</v>
      </c>
      <c r="F94" s="21">
        <v>0</v>
      </c>
      <c r="G94" s="21">
        <v>0</v>
      </c>
      <c r="H94" s="21">
        <v>1</v>
      </c>
      <c r="I94" s="18">
        <v>5.915</v>
      </c>
      <c r="J94" s="18">
        <v>23.933</v>
      </c>
      <c r="K94" s="22">
        <v>4</v>
      </c>
      <c r="L94" s="22">
        <v>0</v>
      </c>
      <c r="M94" s="22">
        <v>-1</v>
      </c>
      <c r="N94" s="22">
        <v>1</v>
      </c>
      <c r="O94" s="22">
        <v>0</v>
      </c>
      <c r="P94" s="22">
        <v>24.753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690</v>
      </c>
      <c r="B95" s="21" t="s">
        <v>181</v>
      </c>
      <c r="C95" s="21">
        <v>1571.399</v>
      </c>
      <c r="D95" s="21">
        <v>1957.324</v>
      </c>
      <c r="E95" s="21">
        <v>0</v>
      </c>
      <c r="F95" s="21">
        <v>0</v>
      </c>
      <c r="G95" s="21">
        <v>0</v>
      </c>
      <c r="H95" s="21">
        <v>1</v>
      </c>
      <c r="I95" s="18">
        <v>6.345</v>
      </c>
      <c r="J95" s="18">
        <v>24.811</v>
      </c>
      <c r="K95" s="22">
        <v>4</v>
      </c>
      <c r="L95" s="22">
        <v>1</v>
      </c>
      <c r="M95" s="22">
        <v>0</v>
      </c>
      <c r="N95" s="22">
        <v>1</v>
      </c>
      <c r="O95" s="22">
        <v>0</v>
      </c>
      <c r="P95" s="22">
        <v>-16.548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691</v>
      </c>
      <c r="B96" s="21" t="s">
        <v>182</v>
      </c>
      <c r="C96" s="21">
        <v>1324.922</v>
      </c>
      <c r="D96" s="21">
        <v>1659.052</v>
      </c>
      <c r="E96" s="21">
        <v>0</v>
      </c>
      <c r="F96" s="21">
        <v>0</v>
      </c>
      <c r="G96" s="21">
        <v>0</v>
      </c>
      <c r="H96" s="21">
        <v>1</v>
      </c>
      <c r="I96" s="18">
        <v>0.41</v>
      </c>
      <c r="J96" s="18">
        <v>20.467</v>
      </c>
      <c r="K96" s="22">
        <v>3</v>
      </c>
      <c r="L96" s="22">
        <v>0</v>
      </c>
      <c r="M96" s="22">
        <v>0</v>
      </c>
      <c r="N96" s="22">
        <v>0</v>
      </c>
      <c r="O96" s="22">
        <v>0</v>
      </c>
      <c r="P96" s="22">
        <v>-12.604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692</v>
      </c>
      <c r="B97" s="21" t="s">
        <v>183</v>
      </c>
      <c r="C97" s="21">
        <v>1064.322</v>
      </c>
      <c r="D97" s="21">
        <v>1327.99</v>
      </c>
      <c r="E97" s="21">
        <v>0</v>
      </c>
      <c r="F97" s="21">
        <v>0</v>
      </c>
      <c r="G97" s="21">
        <v>0</v>
      </c>
      <c r="H97" s="21">
        <v>1</v>
      </c>
      <c r="I97" s="18">
        <v>1.6</v>
      </c>
      <c r="J97" s="18">
        <v>21.137</v>
      </c>
      <c r="K97" s="22">
        <v>4</v>
      </c>
      <c r="L97" s="22">
        <v>2</v>
      </c>
      <c r="M97" s="22">
        <v>0</v>
      </c>
      <c r="N97" s="22">
        <v>0</v>
      </c>
      <c r="O97" s="22">
        <v>0</v>
      </c>
      <c r="P97" s="22">
        <v>-25.533</v>
      </c>
      <c r="Q97" s="22">
        <v>0</v>
      </c>
      <c r="R97" s="22">
        <v>-1</v>
      </c>
      <c r="S97" s="23"/>
      <c r="T97" s="23"/>
      <c r="U97" s="23"/>
      <c r="V97" s="23"/>
      <c r="W97" s="23"/>
    </row>
    <row r="98" ht="16.5" spans="1:23">
      <c r="A98" s="21">
        <v>693</v>
      </c>
      <c r="B98" s="21" t="s">
        <v>184</v>
      </c>
      <c r="C98" s="21">
        <v>1248.464</v>
      </c>
      <c r="D98" s="21">
        <v>1517.566</v>
      </c>
      <c r="E98" s="21">
        <v>0</v>
      </c>
      <c r="F98" s="21">
        <v>0</v>
      </c>
      <c r="G98" s="21">
        <v>0</v>
      </c>
      <c r="H98" s="21">
        <v>1</v>
      </c>
      <c r="I98" s="18">
        <v>7.961</v>
      </c>
      <c r="J98" s="18">
        <v>24.282</v>
      </c>
      <c r="K98" s="22">
        <v>2</v>
      </c>
      <c r="L98" s="22">
        <v>2</v>
      </c>
      <c r="M98" s="22">
        <v>0</v>
      </c>
      <c r="N98" s="22">
        <v>0</v>
      </c>
      <c r="O98" s="22">
        <v>0</v>
      </c>
      <c r="P98" s="22">
        <v>-25.783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695</v>
      </c>
      <c r="B99" s="21" t="s">
        <v>185</v>
      </c>
      <c r="C99" s="21">
        <v>932.147</v>
      </c>
      <c r="D99" s="21">
        <v>1184.066</v>
      </c>
      <c r="E99" s="21">
        <v>0</v>
      </c>
      <c r="F99" s="21">
        <v>0</v>
      </c>
      <c r="G99" s="21">
        <v>0</v>
      </c>
      <c r="H99" s="21">
        <v>1</v>
      </c>
      <c r="I99" s="18">
        <v>2.164</v>
      </c>
      <c r="J99" s="18">
        <v>22.98</v>
      </c>
      <c r="K99" s="22">
        <v>4</v>
      </c>
      <c r="L99" s="22">
        <v>2</v>
      </c>
      <c r="M99" s="22">
        <v>0</v>
      </c>
      <c r="N99" s="22">
        <v>0</v>
      </c>
      <c r="O99" s="22">
        <v>0</v>
      </c>
      <c r="P99" s="22">
        <v>2.692</v>
      </c>
      <c r="Q99" s="22">
        <v>0</v>
      </c>
      <c r="R99" s="22">
        <v>-1</v>
      </c>
      <c r="S99" s="23"/>
      <c r="T99" s="23"/>
      <c r="U99" s="23"/>
      <c r="V99" s="23"/>
      <c r="W99" s="23"/>
    </row>
    <row r="100" ht="16.5" spans="1:23">
      <c r="A100" s="21">
        <v>697</v>
      </c>
      <c r="B100" s="21" t="s">
        <v>186</v>
      </c>
      <c r="C100" s="21">
        <v>1202.53</v>
      </c>
      <c r="D100" s="21">
        <v>1447.577</v>
      </c>
      <c r="E100" s="21">
        <v>0</v>
      </c>
      <c r="F100" s="21">
        <v>0</v>
      </c>
      <c r="G100" s="21">
        <v>0</v>
      </c>
      <c r="H100" s="21">
        <v>1</v>
      </c>
      <c r="I100" s="18">
        <v>5.327</v>
      </c>
      <c r="J100" s="18">
        <v>21.354</v>
      </c>
      <c r="K100" s="22">
        <v>4</v>
      </c>
      <c r="L100" s="22">
        <v>2</v>
      </c>
      <c r="M100" s="22">
        <v>-1</v>
      </c>
      <c r="N100" s="22">
        <v>1</v>
      </c>
      <c r="O100" s="22">
        <v>0</v>
      </c>
      <c r="P100" s="22">
        <v>-9.944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698</v>
      </c>
      <c r="B101" s="21" t="s">
        <v>187</v>
      </c>
      <c r="C101" s="21">
        <v>1288.005</v>
      </c>
      <c r="D101" s="21">
        <v>1575.693</v>
      </c>
      <c r="E101" s="21">
        <v>0</v>
      </c>
      <c r="F101" s="21">
        <v>0</v>
      </c>
      <c r="G101" s="21">
        <v>0</v>
      </c>
      <c r="H101" s="21">
        <v>1</v>
      </c>
      <c r="I101" s="18">
        <v>7.59</v>
      </c>
      <c r="J101" s="18">
        <v>24.462</v>
      </c>
      <c r="K101" s="22">
        <v>4</v>
      </c>
      <c r="L101" s="22">
        <v>0</v>
      </c>
      <c r="M101" s="22">
        <v>0</v>
      </c>
      <c r="N101" s="22">
        <v>0</v>
      </c>
      <c r="O101" s="22">
        <v>0</v>
      </c>
      <c r="P101" s="22">
        <v>0.179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699</v>
      </c>
      <c r="B102" s="21" t="s">
        <v>188</v>
      </c>
      <c r="C102" s="21">
        <v>1152.124</v>
      </c>
      <c r="D102" s="21">
        <v>1402.917</v>
      </c>
      <c r="E102" s="21">
        <v>0</v>
      </c>
      <c r="F102" s="21">
        <v>0</v>
      </c>
      <c r="G102" s="21">
        <v>0</v>
      </c>
      <c r="H102" s="21">
        <v>1</v>
      </c>
      <c r="I102" s="18">
        <v>10.534</v>
      </c>
      <c r="J102" s="18">
        <v>26.527</v>
      </c>
      <c r="K102" s="22">
        <v>4</v>
      </c>
      <c r="L102" s="22">
        <v>0</v>
      </c>
      <c r="M102" s="22">
        <v>-1</v>
      </c>
      <c r="N102" s="22">
        <v>0</v>
      </c>
      <c r="O102" s="22">
        <v>0</v>
      </c>
      <c r="P102" s="22">
        <v>-3.685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802</v>
      </c>
      <c r="B103" s="21" t="s">
        <v>189</v>
      </c>
      <c r="C103" s="21">
        <v>6989.455</v>
      </c>
      <c r="D103" s="21">
        <v>7949.807</v>
      </c>
      <c r="E103" s="21">
        <v>0</v>
      </c>
      <c r="F103" s="21">
        <v>0</v>
      </c>
      <c r="G103" s="21">
        <v>0</v>
      </c>
      <c r="H103" s="21">
        <v>1</v>
      </c>
      <c r="I103" s="18">
        <v>8.138</v>
      </c>
      <c r="J103" s="18">
        <v>19.235</v>
      </c>
      <c r="K103" s="22">
        <v>4</v>
      </c>
      <c r="L103" s="22">
        <v>2</v>
      </c>
      <c r="M103" s="22">
        <v>0</v>
      </c>
      <c r="N103" s="22">
        <v>0</v>
      </c>
      <c r="O103" s="22">
        <v>0</v>
      </c>
      <c r="P103" s="22">
        <v>-1.755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805</v>
      </c>
      <c r="B104" s="21" t="s">
        <v>190</v>
      </c>
      <c r="C104" s="21">
        <v>5944.789</v>
      </c>
      <c r="D104" s="21">
        <v>7331.391</v>
      </c>
      <c r="E104" s="21">
        <v>0</v>
      </c>
      <c r="F104" s="21">
        <v>0</v>
      </c>
      <c r="G104" s="21">
        <v>0</v>
      </c>
      <c r="H104" s="21">
        <v>1</v>
      </c>
      <c r="I104" s="18">
        <v>20.159</v>
      </c>
      <c r="J104" s="18">
        <v>35.26</v>
      </c>
      <c r="K104" s="22">
        <v>4</v>
      </c>
      <c r="L104" s="22">
        <v>1</v>
      </c>
      <c r="M104" s="22">
        <v>-1</v>
      </c>
      <c r="N104" s="22">
        <v>1</v>
      </c>
      <c r="O104" s="22">
        <v>0</v>
      </c>
      <c r="P104" s="22">
        <v>-6.286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811</v>
      </c>
      <c r="B105" s="21" t="s">
        <v>191</v>
      </c>
      <c r="C105" s="21">
        <v>8892.477</v>
      </c>
      <c r="D105" s="21">
        <v>11696.391</v>
      </c>
      <c r="E105" s="21">
        <v>0</v>
      </c>
      <c r="F105" s="21">
        <v>0</v>
      </c>
      <c r="G105" s="21">
        <v>0</v>
      </c>
      <c r="H105" s="21">
        <v>1</v>
      </c>
      <c r="I105" s="18">
        <v>21.8</v>
      </c>
      <c r="J105" s="18">
        <v>40.546</v>
      </c>
      <c r="K105" s="22">
        <v>1</v>
      </c>
      <c r="L105" s="22">
        <v>1</v>
      </c>
      <c r="M105" s="22">
        <v>-1</v>
      </c>
      <c r="N105" s="22">
        <v>1</v>
      </c>
      <c r="O105" s="22">
        <v>0</v>
      </c>
      <c r="P105" s="22">
        <v>-0.007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813</v>
      </c>
      <c r="B106" s="21" t="s">
        <v>192</v>
      </c>
      <c r="C106" s="21">
        <v>3128.596</v>
      </c>
      <c r="D106" s="21">
        <v>3839.169</v>
      </c>
      <c r="E106" s="21">
        <v>0</v>
      </c>
      <c r="F106" s="21">
        <v>0</v>
      </c>
      <c r="G106" s="21">
        <v>0</v>
      </c>
      <c r="H106" s="21">
        <v>1</v>
      </c>
      <c r="I106" s="18">
        <v>11.077</v>
      </c>
      <c r="J106" s="18">
        <v>27.535</v>
      </c>
      <c r="K106" s="22">
        <v>4</v>
      </c>
      <c r="L106" s="22">
        <v>2</v>
      </c>
      <c r="M106" s="22">
        <v>-1</v>
      </c>
      <c r="N106" s="22">
        <v>1</v>
      </c>
      <c r="O106" s="22">
        <v>0</v>
      </c>
      <c r="P106" s="22">
        <v>-1.256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819</v>
      </c>
      <c r="B107" s="21" t="s">
        <v>193</v>
      </c>
      <c r="C107" s="21">
        <v>7326.36</v>
      </c>
      <c r="D107" s="21">
        <v>9621.107</v>
      </c>
      <c r="E107" s="21">
        <v>0</v>
      </c>
      <c r="F107" s="21">
        <v>0</v>
      </c>
      <c r="G107" s="21">
        <v>0</v>
      </c>
      <c r="H107" s="21">
        <v>1</v>
      </c>
      <c r="I107" s="18">
        <v>21.852</v>
      </c>
      <c r="J107" s="18">
        <v>40.492</v>
      </c>
      <c r="K107" s="22">
        <v>4</v>
      </c>
      <c r="L107" s="22">
        <v>1</v>
      </c>
      <c r="M107" s="22">
        <v>-1</v>
      </c>
      <c r="N107" s="22">
        <v>1</v>
      </c>
      <c r="O107" s="22">
        <v>0</v>
      </c>
      <c r="P107" s="22">
        <v>20.562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823</v>
      </c>
      <c r="B108" s="21" t="s">
        <v>194</v>
      </c>
      <c r="C108" s="21">
        <v>8484.424</v>
      </c>
      <c r="D108" s="21">
        <v>11226.013</v>
      </c>
      <c r="E108" s="21">
        <v>0</v>
      </c>
      <c r="F108" s="21">
        <v>0</v>
      </c>
      <c r="G108" s="21">
        <v>0</v>
      </c>
      <c r="H108" s="21">
        <v>1</v>
      </c>
      <c r="I108" s="18">
        <v>21.665</v>
      </c>
      <c r="J108" s="18">
        <v>40.796</v>
      </c>
      <c r="K108" s="22">
        <v>4</v>
      </c>
      <c r="L108" s="22">
        <v>0</v>
      </c>
      <c r="M108" s="22">
        <v>-1</v>
      </c>
      <c r="N108" s="22">
        <v>1</v>
      </c>
      <c r="O108" s="22">
        <v>0</v>
      </c>
      <c r="P108" s="22">
        <v>-5.283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828</v>
      </c>
      <c r="B109" s="21" t="s">
        <v>195</v>
      </c>
      <c r="C109" s="21">
        <v>2802.155</v>
      </c>
      <c r="D109" s="21">
        <v>3213.192</v>
      </c>
      <c r="E109" s="21">
        <v>0</v>
      </c>
      <c r="F109" s="21">
        <v>0</v>
      </c>
      <c r="G109" s="21">
        <v>0</v>
      </c>
      <c r="H109" s="21">
        <v>1</v>
      </c>
      <c r="I109" s="18">
        <v>0.404</v>
      </c>
      <c r="J109" s="18">
        <v>13.145</v>
      </c>
      <c r="K109" s="22">
        <v>4</v>
      </c>
      <c r="L109" s="22">
        <v>1</v>
      </c>
      <c r="M109" s="22">
        <v>-1</v>
      </c>
      <c r="N109" s="22">
        <v>1</v>
      </c>
      <c r="O109" s="22">
        <v>0</v>
      </c>
      <c r="P109" s="22">
        <v>2.772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832</v>
      </c>
      <c r="B110" s="21" t="s">
        <v>196</v>
      </c>
      <c r="C110" s="21">
        <v>470.309</v>
      </c>
      <c r="D110" s="21">
        <v>504.066</v>
      </c>
      <c r="E110" s="21">
        <v>0</v>
      </c>
      <c r="F110" s="21">
        <v>0</v>
      </c>
      <c r="G110" s="21">
        <v>0</v>
      </c>
      <c r="H110" s="21">
        <v>1</v>
      </c>
      <c r="I110" s="18">
        <v>5.509</v>
      </c>
      <c r="J110" s="18">
        <v>11.837</v>
      </c>
      <c r="K110" s="22">
        <v>1</v>
      </c>
      <c r="L110" s="22">
        <v>2</v>
      </c>
      <c r="M110" s="22">
        <v>1</v>
      </c>
      <c r="N110" s="22">
        <v>-1</v>
      </c>
      <c r="O110" s="22">
        <v>0</v>
      </c>
      <c r="P110" s="22">
        <v>-13.257</v>
      </c>
      <c r="Q110" s="22">
        <v>-1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847</v>
      </c>
      <c r="B111" s="21" t="s">
        <v>197</v>
      </c>
      <c r="C111" s="21">
        <v>3305.478</v>
      </c>
      <c r="D111" s="21">
        <v>3634.648</v>
      </c>
      <c r="E111" s="21">
        <v>0</v>
      </c>
      <c r="F111" s="21">
        <v>0</v>
      </c>
      <c r="G111" s="21">
        <v>0</v>
      </c>
      <c r="H111" s="21">
        <v>1</v>
      </c>
      <c r="I111" s="18">
        <v>4.818</v>
      </c>
      <c r="J111" s="18">
        <v>13.438</v>
      </c>
      <c r="K111" s="22">
        <v>4</v>
      </c>
      <c r="L111" s="22">
        <v>1</v>
      </c>
      <c r="M111" s="22">
        <v>-1</v>
      </c>
      <c r="N111" s="22">
        <v>0</v>
      </c>
      <c r="O111" s="22">
        <v>0</v>
      </c>
      <c r="P111" s="22">
        <v>2.79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851</v>
      </c>
      <c r="B112" s="21" t="s">
        <v>198</v>
      </c>
      <c r="C112" s="21">
        <v>18678.385</v>
      </c>
      <c r="D112" s="21">
        <v>21292.994</v>
      </c>
      <c r="E112" s="21">
        <v>0</v>
      </c>
      <c r="F112" s="21">
        <v>0</v>
      </c>
      <c r="G112" s="21">
        <v>0</v>
      </c>
      <c r="H112" s="21">
        <v>1</v>
      </c>
      <c r="I112" s="18">
        <v>6.58</v>
      </c>
      <c r="J112" s="18">
        <v>18.051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5.469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852</v>
      </c>
      <c r="B113" s="21" t="s">
        <v>199</v>
      </c>
      <c r="C113" s="21">
        <v>7034.22</v>
      </c>
      <c r="D113" s="21">
        <v>7874.379</v>
      </c>
      <c r="E113" s="21">
        <v>0</v>
      </c>
      <c r="F113" s="21">
        <v>0</v>
      </c>
      <c r="G113" s="21">
        <v>0</v>
      </c>
      <c r="H113" s="21">
        <v>1</v>
      </c>
      <c r="I113" s="18">
        <v>6.255</v>
      </c>
      <c r="J113" s="18">
        <v>16.257</v>
      </c>
      <c r="K113" s="22">
        <v>1</v>
      </c>
      <c r="L113" s="22">
        <v>1</v>
      </c>
      <c r="M113" s="22">
        <v>1</v>
      </c>
      <c r="N113" s="22">
        <v>-1</v>
      </c>
      <c r="O113" s="22">
        <v>0</v>
      </c>
      <c r="P113" s="22">
        <v>-1.02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854</v>
      </c>
      <c r="B114" s="21" t="s">
        <v>200</v>
      </c>
      <c r="C114" s="21">
        <v>4995.325</v>
      </c>
      <c r="D114" s="21">
        <v>6036.469</v>
      </c>
      <c r="E114" s="21">
        <v>0</v>
      </c>
      <c r="F114" s="21">
        <v>0</v>
      </c>
      <c r="G114" s="21">
        <v>0</v>
      </c>
      <c r="H114" s="21">
        <v>1</v>
      </c>
      <c r="I114" s="18">
        <v>19.768</v>
      </c>
      <c r="J114" s="18">
        <v>33.606</v>
      </c>
      <c r="K114" s="22">
        <v>1</v>
      </c>
      <c r="L114" s="22">
        <v>0</v>
      </c>
      <c r="M114" s="22">
        <v>1</v>
      </c>
      <c r="N114" s="22">
        <v>-1</v>
      </c>
      <c r="O114" s="22">
        <v>0</v>
      </c>
      <c r="P114" s="22">
        <v>-15.76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855</v>
      </c>
      <c r="B115" s="21" t="s">
        <v>201</v>
      </c>
      <c r="C115" s="21">
        <v>1543.487</v>
      </c>
      <c r="D115" s="21">
        <v>1681.579</v>
      </c>
      <c r="E115" s="21">
        <v>0</v>
      </c>
      <c r="F115" s="21">
        <v>0</v>
      </c>
      <c r="G115" s="21">
        <v>0</v>
      </c>
      <c r="H115" s="21">
        <v>1</v>
      </c>
      <c r="I115" s="18">
        <v>0.455</v>
      </c>
      <c r="J115" s="18">
        <v>8.63</v>
      </c>
      <c r="K115" s="22">
        <v>4</v>
      </c>
      <c r="L115" s="22">
        <v>1</v>
      </c>
      <c r="M115" s="22">
        <v>-1</v>
      </c>
      <c r="N115" s="22">
        <v>1</v>
      </c>
      <c r="O115" s="22">
        <v>0</v>
      </c>
      <c r="P115" s="22">
        <v>6.921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856</v>
      </c>
      <c r="B116" s="21" t="s">
        <v>202</v>
      </c>
      <c r="C116" s="21">
        <v>6573.556</v>
      </c>
      <c r="D116" s="21">
        <v>7746.669</v>
      </c>
      <c r="E116" s="21">
        <v>0</v>
      </c>
      <c r="F116" s="21">
        <v>0</v>
      </c>
      <c r="G116" s="21">
        <v>0</v>
      </c>
      <c r="H116" s="21">
        <v>1</v>
      </c>
      <c r="I116" s="18">
        <v>10.019</v>
      </c>
      <c r="J116" s="18">
        <v>23.645</v>
      </c>
      <c r="K116" s="22">
        <v>2</v>
      </c>
      <c r="L116" s="22">
        <v>0</v>
      </c>
      <c r="M116" s="22">
        <v>1</v>
      </c>
      <c r="N116" s="22">
        <v>-1</v>
      </c>
      <c r="O116" s="22">
        <v>0</v>
      </c>
      <c r="P116" s="22">
        <v>-1.216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858</v>
      </c>
      <c r="B117" s="21" t="s">
        <v>203</v>
      </c>
      <c r="C117" s="21">
        <v>9046.822</v>
      </c>
      <c r="D117" s="21">
        <v>11444.608</v>
      </c>
      <c r="E117" s="21">
        <v>0</v>
      </c>
      <c r="F117" s="21">
        <v>0</v>
      </c>
      <c r="G117" s="21">
        <v>0</v>
      </c>
      <c r="H117" s="21">
        <v>1</v>
      </c>
      <c r="I117" s="18">
        <v>8.448</v>
      </c>
      <c r="J117" s="18">
        <v>27.63</v>
      </c>
      <c r="K117" s="22">
        <v>4</v>
      </c>
      <c r="L117" s="22">
        <v>1</v>
      </c>
      <c r="M117" s="22">
        <v>-1</v>
      </c>
      <c r="N117" s="22">
        <v>0</v>
      </c>
      <c r="O117" s="22">
        <v>0</v>
      </c>
      <c r="P117" s="22">
        <v>9.595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859</v>
      </c>
      <c r="B118" s="21" t="s">
        <v>204</v>
      </c>
      <c r="C118" s="21">
        <v>1686.856</v>
      </c>
      <c r="D118" s="21">
        <v>1878.993</v>
      </c>
      <c r="E118" s="21">
        <v>0</v>
      </c>
      <c r="F118" s="21">
        <v>0</v>
      </c>
      <c r="G118" s="21">
        <v>0</v>
      </c>
      <c r="H118" s="21">
        <v>1</v>
      </c>
      <c r="I118" s="18">
        <v>6.697</v>
      </c>
      <c r="J118" s="18">
        <v>16.238</v>
      </c>
      <c r="K118" s="22">
        <v>4</v>
      </c>
      <c r="L118" s="22">
        <v>2</v>
      </c>
      <c r="M118" s="22">
        <v>0</v>
      </c>
      <c r="N118" s="22">
        <v>0</v>
      </c>
      <c r="O118" s="22">
        <v>0</v>
      </c>
      <c r="P118" s="22">
        <v>-8.618</v>
      </c>
      <c r="Q118" s="22">
        <v>0</v>
      </c>
      <c r="R118" s="22">
        <v>1</v>
      </c>
      <c r="S118" s="23"/>
      <c r="T118" s="23"/>
      <c r="U118" s="23"/>
      <c r="V118" s="23"/>
      <c r="W118" s="23"/>
    </row>
    <row r="119" ht="16.5" spans="1:23">
      <c r="A119" s="21">
        <v>860</v>
      </c>
      <c r="B119" s="21" t="s">
        <v>205</v>
      </c>
      <c r="C119" s="21">
        <v>1171.051</v>
      </c>
      <c r="D119" s="21">
        <v>1277.921</v>
      </c>
      <c r="E119" s="21">
        <v>0</v>
      </c>
      <c r="F119" s="21">
        <v>0</v>
      </c>
      <c r="G119" s="21">
        <v>0</v>
      </c>
      <c r="H119" s="21">
        <v>1</v>
      </c>
      <c r="I119" s="18">
        <v>2.377</v>
      </c>
      <c r="J119" s="18">
        <v>10.541</v>
      </c>
      <c r="K119" s="22">
        <v>4</v>
      </c>
      <c r="L119" s="22">
        <v>2</v>
      </c>
      <c r="M119" s="22">
        <v>-1</v>
      </c>
      <c r="N119" s="22">
        <v>1</v>
      </c>
      <c r="O119" s="22">
        <v>0</v>
      </c>
      <c r="P119" s="22">
        <v>0.824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861</v>
      </c>
      <c r="B120" s="21" t="s">
        <v>206</v>
      </c>
      <c r="C120" s="21">
        <v>2441.794</v>
      </c>
      <c r="D120" s="21">
        <v>2654.561</v>
      </c>
      <c r="E120" s="21">
        <v>0</v>
      </c>
      <c r="F120" s="21">
        <v>0</v>
      </c>
      <c r="G120" s="21">
        <v>0</v>
      </c>
      <c r="H120" s="21">
        <v>1</v>
      </c>
      <c r="I120" s="18">
        <v>3.784</v>
      </c>
      <c r="J120" s="18">
        <v>11.496</v>
      </c>
      <c r="K120" s="22">
        <v>4</v>
      </c>
      <c r="L120" s="22">
        <v>2</v>
      </c>
      <c r="M120" s="22">
        <v>-1</v>
      </c>
      <c r="N120" s="22">
        <v>1</v>
      </c>
      <c r="O120" s="22">
        <v>0</v>
      </c>
      <c r="P120" s="22">
        <v>-7.656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888</v>
      </c>
      <c r="B121" s="21" t="s">
        <v>207</v>
      </c>
      <c r="C121" s="21">
        <v>4313.792</v>
      </c>
      <c r="D121" s="21">
        <v>4657.769</v>
      </c>
      <c r="E121" s="21">
        <v>0</v>
      </c>
      <c r="F121" s="21">
        <v>0</v>
      </c>
      <c r="G121" s="21">
        <v>0</v>
      </c>
      <c r="H121" s="21">
        <v>1</v>
      </c>
      <c r="I121" s="18">
        <v>2.119</v>
      </c>
      <c r="J121" s="18">
        <v>9.347</v>
      </c>
      <c r="K121" s="22">
        <v>0</v>
      </c>
      <c r="L121" s="22">
        <v>2</v>
      </c>
      <c r="M121" s="22">
        <v>1</v>
      </c>
      <c r="N121" s="22">
        <v>-1</v>
      </c>
      <c r="O121" s="22">
        <v>0</v>
      </c>
      <c r="P121" s="22">
        <v>0.705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891</v>
      </c>
      <c r="B122" s="21" t="s">
        <v>208</v>
      </c>
      <c r="C122" s="21">
        <v>1709.734</v>
      </c>
      <c r="D122" s="21">
        <v>1980.673</v>
      </c>
      <c r="E122" s="21">
        <v>0</v>
      </c>
      <c r="F122" s="21">
        <v>0</v>
      </c>
      <c r="G122" s="21">
        <v>0</v>
      </c>
      <c r="H122" s="21">
        <v>1</v>
      </c>
      <c r="I122" s="18">
        <v>3.407</v>
      </c>
      <c r="J122" s="18">
        <v>16.62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0.151</v>
      </c>
      <c r="Q122" s="22">
        <v>0</v>
      </c>
      <c r="R122" s="22">
        <v>1</v>
      </c>
      <c r="S122" s="23"/>
      <c r="T122" s="23"/>
      <c r="U122" s="23"/>
      <c r="V122" s="23"/>
      <c r="W122" s="23"/>
    </row>
    <row r="123" ht="16.5" spans="1:23">
      <c r="A123" s="21">
        <v>902</v>
      </c>
      <c r="B123" s="21" t="s">
        <v>209</v>
      </c>
      <c r="C123" s="21">
        <v>5872.961</v>
      </c>
      <c r="D123" s="21">
        <v>6458.758</v>
      </c>
      <c r="E123" s="21">
        <v>0</v>
      </c>
      <c r="F123" s="21">
        <v>0</v>
      </c>
      <c r="G123" s="21">
        <v>0</v>
      </c>
      <c r="H123" s="21">
        <v>1</v>
      </c>
      <c r="I123" s="18">
        <v>4.024</v>
      </c>
      <c r="J123" s="18">
        <v>12.729</v>
      </c>
      <c r="K123" s="22">
        <v>1</v>
      </c>
      <c r="L123" s="22">
        <v>1</v>
      </c>
      <c r="M123" s="22">
        <v>1</v>
      </c>
      <c r="N123" s="22">
        <v>-1</v>
      </c>
      <c r="O123" s="22">
        <v>0</v>
      </c>
      <c r="P123" s="22">
        <v>6.731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904</v>
      </c>
      <c r="B124" s="21" t="s">
        <v>210</v>
      </c>
      <c r="C124" s="21">
        <v>5218.887</v>
      </c>
      <c r="D124" s="21">
        <v>5904.473</v>
      </c>
      <c r="E124" s="21">
        <v>0</v>
      </c>
      <c r="F124" s="21">
        <v>0</v>
      </c>
      <c r="G124" s="21">
        <v>0</v>
      </c>
      <c r="H124" s="21">
        <v>1</v>
      </c>
      <c r="I124" s="18">
        <v>3.368</v>
      </c>
      <c r="J124" s="18">
        <v>14.589</v>
      </c>
      <c r="K124" s="22">
        <v>4</v>
      </c>
      <c r="L124" s="22">
        <v>0</v>
      </c>
      <c r="M124" s="22">
        <v>0</v>
      </c>
      <c r="N124" s="22">
        <v>1</v>
      </c>
      <c r="O124" s="22">
        <v>0</v>
      </c>
      <c r="P124" s="22">
        <v>-12.922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905</v>
      </c>
      <c r="B125" s="21" t="s">
        <v>211</v>
      </c>
      <c r="C125" s="21">
        <v>6750.198</v>
      </c>
      <c r="D125" s="21">
        <v>7790.675</v>
      </c>
      <c r="E125" s="21">
        <v>0</v>
      </c>
      <c r="F125" s="21">
        <v>0</v>
      </c>
      <c r="G125" s="21">
        <v>0</v>
      </c>
      <c r="H125" s="21">
        <v>1</v>
      </c>
      <c r="I125" s="18">
        <v>9.423</v>
      </c>
      <c r="J125" s="18">
        <v>21.52</v>
      </c>
      <c r="K125" s="22">
        <v>4</v>
      </c>
      <c r="L125" s="22">
        <v>1</v>
      </c>
      <c r="M125" s="22">
        <v>-1</v>
      </c>
      <c r="N125" s="22">
        <v>0</v>
      </c>
      <c r="O125" s="22">
        <v>0</v>
      </c>
      <c r="P125" s="22">
        <v>3.459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906</v>
      </c>
      <c r="B126" s="21" t="s">
        <v>212</v>
      </c>
      <c r="C126" s="21">
        <v>4785.05</v>
      </c>
      <c r="D126" s="21">
        <v>5272.144</v>
      </c>
      <c r="E126" s="21">
        <v>0</v>
      </c>
      <c r="F126" s="21">
        <v>0</v>
      </c>
      <c r="G126" s="21">
        <v>0</v>
      </c>
      <c r="H126" s="21">
        <v>1</v>
      </c>
      <c r="I126" s="18">
        <v>2.199</v>
      </c>
      <c r="J126" s="18">
        <v>11.235</v>
      </c>
      <c r="K126" s="22">
        <v>4</v>
      </c>
      <c r="L126" s="22">
        <v>1</v>
      </c>
      <c r="M126" s="22">
        <v>0</v>
      </c>
      <c r="N126" s="22">
        <v>0</v>
      </c>
      <c r="O126" s="22">
        <v>0</v>
      </c>
      <c r="P126" s="22">
        <v>-0.092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907</v>
      </c>
      <c r="B127" s="21" t="s">
        <v>213</v>
      </c>
      <c r="C127" s="21">
        <v>5915.135</v>
      </c>
      <c r="D127" s="21">
        <v>6757.226</v>
      </c>
      <c r="E127" s="21">
        <v>0</v>
      </c>
      <c r="F127" s="21">
        <v>0</v>
      </c>
      <c r="G127" s="21">
        <v>0</v>
      </c>
      <c r="H127" s="21">
        <v>1</v>
      </c>
      <c r="I127" s="18">
        <v>6.625</v>
      </c>
      <c r="J127" s="18">
        <v>18.261</v>
      </c>
      <c r="K127" s="22">
        <v>4</v>
      </c>
      <c r="L127" s="22">
        <v>0</v>
      </c>
      <c r="M127" s="22">
        <v>-1</v>
      </c>
      <c r="N127" s="22">
        <v>1</v>
      </c>
      <c r="O127" s="22">
        <v>0</v>
      </c>
      <c r="P127" s="22">
        <v>-6.096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909</v>
      </c>
      <c r="B128" s="21" t="s">
        <v>214</v>
      </c>
      <c r="C128" s="21">
        <v>3273.703</v>
      </c>
      <c r="D128" s="21">
        <v>4139.847</v>
      </c>
      <c r="E128" s="21">
        <v>0</v>
      </c>
      <c r="F128" s="21">
        <v>0</v>
      </c>
      <c r="G128" s="21">
        <v>0</v>
      </c>
      <c r="H128" s="21">
        <v>1</v>
      </c>
      <c r="I128" s="18">
        <v>17.396</v>
      </c>
      <c r="J128" s="18">
        <v>34.678</v>
      </c>
      <c r="K128" s="22">
        <v>4</v>
      </c>
      <c r="L128" s="22">
        <v>1</v>
      </c>
      <c r="M128" s="22">
        <v>-1</v>
      </c>
      <c r="N128" s="22">
        <v>1</v>
      </c>
      <c r="O128" s="22">
        <v>0</v>
      </c>
      <c r="P128" s="22">
        <v>8.968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923</v>
      </c>
      <c r="B129" s="21" t="s">
        <v>215</v>
      </c>
      <c r="C129" s="21">
        <v>252.918</v>
      </c>
      <c r="D129" s="21">
        <v>253.971</v>
      </c>
      <c r="E129" s="21">
        <v>0</v>
      </c>
      <c r="F129" s="21">
        <v>0</v>
      </c>
      <c r="G129" s="21">
        <v>0</v>
      </c>
      <c r="H129" s="21">
        <v>1</v>
      </c>
      <c r="I129" s="18">
        <v>0.206</v>
      </c>
      <c r="J129" s="18">
        <v>0.62</v>
      </c>
      <c r="K129" s="22">
        <v>4</v>
      </c>
      <c r="L129" s="22">
        <v>2</v>
      </c>
      <c r="M129" s="22">
        <v>-1</v>
      </c>
      <c r="N129" s="22">
        <v>1</v>
      </c>
      <c r="O129" s="22">
        <v>0</v>
      </c>
      <c r="P129" s="22">
        <v>60.138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926</v>
      </c>
      <c r="B130" s="21" t="s">
        <v>216</v>
      </c>
      <c r="C130" s="21">
        <v>2243.265</v>
      </c>
      <c r="D130" s="21">
        <v>2421.538</v>
      </c>
      <c r="E130" s="21">
        <v>0</v>
      </c>
      <c r="F130" s="21">
        <v>0</v>
      </c>
      <c r="G130" s="21">
        <v>0</v>
      </c>
      <c r="H130" s="21">
        <v>1</v>
      </c>
      <c r="I130" s="18">
        <v>2.138</v>
      </c>
      <c r="J130" s="18">
        <v>9.343</v>
      </c>
      <c r="K130" s="22">
        <v>4</v>
      </c>
      <c r="L130" s="22">
        <v>0</v>
      </c>
      <c r="M130" s="22">
        <v>0</v>
      </c>
      <c r="N130" s="22">
        <v>1</v>
      </c>
      <c r="O130" s="22">
        <v>0</v>
      </c>
      <c r="P130" s="22">
        <v>-24.211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928</v>
      </c>
      <c r="B131" s="21" t="s">
        <v>217</v>
      </c>
      <c r="C131" s="21">
        <v>2723.902</v>
      </c>
      <c r="D131" s="21">
        <v>3070.404</v>
      </c>
      <c r="E131" s="21">
        <v>0</v>
      </c>
      <c r="F131" s="21">
        <v>0</v>
      </c>
      <c r="G131" s="21">
        <v>0</v>
      </c>
      <c r="H131" s="21">
        <v>1</v>
      </c>
      <c r="I131" s="18">
        <v>4.637</v>
      </c>
      <c r="J131" s="18">
        <v>15.399</v>
      </c>
      <c r="K131" s="22">
        <v>1</v>
      </c>
      <c r="L131" s="22">
        <v>1</v>
      </c>
      <c r="M131" s="22">
        <v>1</v>
      </c>
      <c r="N131" s="22">
        <v>-1</v>
      </c>
      <c r="O131" s="22">
        <v>0</v>
      </c>
      <c r="P131" s="22">
        <v>-5.083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929</v>
      </c>
      <c r="B132" s="21" t="s">
        <v>218</v>
      </c>
      <c r="C132" s="21">
        <v>3657.158</v>
      </c>
      <c r="D132" s="21">
        <v>4526.381</v>
      </c>
      <c r="E132" s="21">
        <v>0</v>
      </c>
      <c r="F132" s="21">
        <v>0</v>
      </c>
      <c r="G132" s="21">
        <v>0</v>
      </c>
      <c r="H132" s="21">
        <v>1</v>
      </c>
      <c r="I132" s="18">
        <v>18.477</v>
      </c>
      <c r="J132" s="18">
        <v>34.132</v>
      </c>
      <c r="K132" s="22">
        <v>2</v>
      </c>
      <c r="L132" s="22">
        <v>1</v>
      </c>
      <c r="M132" s="22">
        <v>1</v>
      </c>
      <c r="N132" s="22">
        <v>-1</v>
      </c>
      <c r="O132" s="22">
        <v>0</v>
      </c>
      <c r="P132" s="22">
        <v>-7.559</v>
      </c>
      <c r="Q132" s="22">
        <v>-1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930</v>
      </c>
      <c r="B133" s="21" t="s">
        <v>219</v>
      </c>
      <c r="C133" s="21">
        <v>3241.155</v>
      </c>
      <c r="D133" s="21">
        <v>3679.115</v>
      </c>
      <c r="E133" s="21">
        <v>0</v>
      </c>
      <c r="F133" s="21">
        <v>0</v>
      </c>
      <c r="G133" s="21">
        <v>0</v>
      </c>
      <c r="H133" s="21">
        <v>1</v>
      </c>
      <c r="I133" s="18">
        <v>0.31</v>
      </c>
      <c r="J133" s="18">
        <v>12.177</v>
      </c>
      <c r="K133" s="22">
        <v>1</v>
      </c>
      <c r="L133" s="22">
        <v>1</v>
      </c>
      <c r="M133" s="22">
        <v>0</v>
      </c>
      <c r="N133" s="22">
        <v>-1</v>
      </c>
      <c r="O133" s="22">
        <v>0</v>
      </c>
      <c r="P133" s="22">
        <v>3.85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936</v>
      </c>
      <c r="B134" s="21" t="s">
        <v>220</v>
      </c>
      <c r="C134" s="21">
        <v>8206.252</v>
      </c>
      <c r="D134" s="21">
        <v>10201.817</v>
      </c>
      <c r="E134" s="21">
        <v>0</v>
      </c>
      <c r="F134" s="21">
        <v>0</v>
      </c>
      <c r="G134" s="21">
        <v>0</v>
      </c>
      <c r="H134" s="21">
        <v>1</v>
      </c>
      <c r="I134" s="18">
        <v>5.465</v>
      </c>
      <c r="J134" s="18">
        <v>23.957</v>
      </c>
      <c r="K134" s="22">
        <v>4</v>
      </c>
      <c r="L134" s="22">
        <v>0</v>
      </c>
      <c r="M134" s="22">
        <v>-1</v>
      </c>
      <c r="N134" s="22">
        <v>0</v>
      </c>
      <c r="O134" s="22">
        <v>0</v>
      </c>
      <c r="P134" s="22">
        <v>26.138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944</v>
      </c>
      <c r="B135" s="21" t="s">
        <v>221</v>
      </c>
      <c r="C135" s="21">
        <v>4335.722</v>
      </c>
      <c r="D135" s="21">
        <v>5399.164</v>
      </c>
      <c r="E135" s="21">
        <v>0</v>
      </c>
      <c r="F135" s="21">
        <v>0</v>
      </c>
      <c r="G135" s="21">
        <v>0</v>
      </c>
      <c r="H135" s="21">
        <v>1</v>
      </c>
      <c r="I135" s="18">
        <v>19.154</v>
      </c>
      <c r="J135" s="18">
        <v>35.077</v>
      </c>
      <c r="K135" s="22">
        <v>2</v>
      </c>
      <c r="L135" s="22">
        <v>1</v>
      </c>
      <c r="M135" s="22">
        <v>0</v>
      </c>
      <c r="N135" s="22">
        <v>0</v>
      </c>
      <c r="O135" s="22">
        <v>0</v>
      </c>
      <c r="P135" s="22">
        <v>3.765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961</v>
      </c>
      <c r="B136" s="21" t="s">
        <v>222</v>
      </c>
      <c r="C136" s="21">
        <v>4127.643</v>
      </c>
      <c r="D136" s="21">
        <v>5135.792</v>
      </c>
      <c r="E136" s="21">
        <v>0</v>
      </c>
      <c r="F136" s="21">
        <v>0</v>
      </c>
      <c r="G136" s="21">
        <v>0</v>
      </c>
      <c r="H136" s="21">
        <v>1</v>
      </c>
      <c r="I136" s="18">
        <v>18.916</v>
      </c>
      <c r="J136" s="18">
        <v>34.833</v>
      </c>
      <c r="K136" s="22">
        <v>2</v>
      </c>
      <c r="L136" s="22">
        <v>1</v>
      </c>
      <c r="M136" s="22">
        <v>0</v>
      </c>
      <c r="N136" s="22">
        <v>0</v>
      </c>
      <c r="O136" s="22">
        <v>0</v>
      </c>
      <c r="P136" s="22">
        <v>2.928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966</v>
      </c>
      <c r="B137" s="21" t="s">
        <v>223</v>
      </c>
      <c r="C137" s="21">
        <v>8235.578</v>
      </c>
      <c r="D137" s="21">
        <v>9218.424</v>
      </c>
      <c r="E137" s="21">
        <v>0</v>
      </c>
      <c r="F137" s="21">
        <v>0</v>
      </c>
      <c r="G137" s="21">
        <v>0</v>
      </c>
      <c r="H137" s="21">
        <v>1</v>
      </c>
      <c r="I137" s="18">
        <v>6.29</v>
      </c>
      <c r="J137" s="18">
        <v>16.281</v>
      </c>
      <c r="K137" s="22">
        <v>4</v>
      </c>
      <c r="L137" s="22">
        <v>0</v>
      </c>
      <c r="M137" s="22">
        <v>-1</v>
      </c>
      <c r="N137" s="22">
        <v>1</v>
      </c>
      <c r="O137" s="22">
        <v>0</v>
      </c>
      <c r="P137" s="22">
        <v>-1.84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979</v>
      </c>
      <c r="B138" s="21" t="s">
        <v>224</v>
      </c>
      <c r="C138" s="21">
        <v>5898.603</v>
      </c>
      <c r="D138" s="21">
        <v>6992.029</v>
      </c>
      <c r="E138" s="21">
        <v>0</v>
      </c>
      <c r="F138" s="21">
        <v>0</v>
      </c>
      <c r="G138" s="21">
        <v>0</v>
      </c>
      <c r="H138" s="21">
        <v>1</v>
      </c>
      <c r="I138" s="18">
        <v>15.418</v>
      </c>
      <c r="J138" s="18">
        <v>28.645</v>
      </c>
      <c r="K138" s="22">
        <v>3</v>
      </c>
      <c r="L138" s="22">
        <v>0</v>
      </c>
      <c r="M138" s="22">
        <v>1</v>
      </c>
      <c r="N138" s="22">
        <v>-1</v>
      </c>
      <c r="O138" s="22">
        <v>0</v>
      </c>
      <c r="P138" s="22">
        <v>1.866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982</v>
      </c>
      <c r="B139" s="21" t="s">
        <v>225</v>
      </c>
      <c r="C139" s="21">
        <v>8286.192</v>
      </c>
      <c r="D139" s="21">
        <v>9370.818</v>
      </c>
      <c r="E139" s="21">
        <v>0</v>
      </c>
      <c r="F139" s="21">
        <v>0</v>
      </c>
      <c r="G139" s="21">
        <v>0</v>
      </c>
      <c r="H139" s="21">
        <v>1</v>
      </c>
      <c r="I139" s="18">
        <v>8.186</v>
      </c>
      <c r="J139" s="18">
        <v>18.813</v>
      </c>
      <c r="K139" s="22">
        <v>4</v>
      </c>
      <c r="L139" s="22">
        <v>2</v>
      </c>
      <c r="M139" s="22">
        <v>0</v>
      </c>
      <c r="N139" s="22">
        <v>1</v>
      </c>
      <c r="O139" s="22">
        <v>0</v>
      </c>
      <c r="P139" s="22">
        <v>-2.314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985</v>
      </c>
      <c r="B140" s="21" t="s">
        <v>226</v>
      </c>
      <c r="C140" s="21">
        <v>5527.517</v>
      </c>
      <c r="D140" s="21">
        <v>6078.367</v>
      </c>
      <c r="E140" s="21">
        <v>0</v>
      </c>
      <c r="F140" s="21">
        <v>0</v>
      </c>
      <c r="G140" s="21">
        <v>0</v>
      </c>
      <c r="H140" s="21">
        <v>1</v>
      </c>
      <c r="I140" s="18">
        <v>3.998</v>
      </c>
      <c r="J140" s="18">
        <v>12.698</v>
      </c>
      <c r="K140" s="22">
        <v>4</v>
      </c>
      <c r="L140" s="22">
        <v>1</v>
      </c>
      <c r="M140" s="22">
        <v>0</v>
      </c>
      <c r="N140" s="22">
        <v>0</v>
      </c>
      <c r="O140" s="22">
        <v>0</v>
      </c>
      <c r="P140" s="22">
        <v>-0.854</v>
      </c>
      <c r="Q140" s="22">
        <v>0</v>
      </c>
      <c r="R140" s="22">
        <v>1</v>
      </c>
      <c r="S140" s="23"/>
      <c r="T140" s="23"/>
      <c r="U140" s="23"/>
      <c r="V140" s="23"/>
      <c r="W140" s="23"/>
    </row>
    <row r="141" ht="16.5" spans="1:23">
      <c r="A141" s="21">
        <v>986</v>
      </c>
      <c r="B141" s="21" t="s">
        <v>227</v>
      </c>
      <c r="C141" s="21">
        <v>2178.862</v>
      </c>
      <c r="D141" s="21">
        <v>2454.22</v>
      </c>
      <c r="E141" s="21">
        <v>0</v>
      </c>
      <c r="F141" s="21">
        <v>0</v>
      </c>
      <c r="G141" s="21">
        <v>0</v>
      </c>
      <c r="H141" s="21">
        <v>1</v>
      </c>
      <c r="I141" s="18">
        <v>5.145</v>
      </c>
      <c r="J141" s="18">
        <v>15.787</v>
      </c>
      <c r="K141" s="22">
        <v>4</v>
      </c>
      <c r="L141" s="22">
        <v>0</v>
      </c>
      <c r="M141" s="22">
        <v>0</v>
      </c>
      <c r="N141" s="22">
        <v>0</v>
      </c>
      <c r="O141" s="22">
        <v>0</v>
      </c>
      <c r="P141" s="22">
        <v>0.285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987</v>
      </c>
      <c r="B142" s="21" t="s">
        <v>228</v>
      </c>
      <c r="C142" s="21">
        <v>4136.009</v>
      </c>
      <c r="D142" s="21">
        <v>5089.384</v>
      </c>
      <c r="E142" s="21">
        <v>0</v>
      </c>
      <c r="F142" s="21">
        <v>0</v>
      </c>
      <c r="G142" s="21">
        <v>0</v>
      </c>
      <c r="H142" s="21">
        <v>1</v>
      </c>
      <c r="I142" s="18">
        <v>17.794</v>
      </c>
      <c r="J142" s="18">
        <v>33.194</v>
      </c>
      <c r="K142" s="22">
        <v>4</v>
      </c>
      <c r="L142" s="22">
        <v>0</v>
      </c>
      <c r="M142" s="22">
        <v>0</v>
      </c>
      <c r="N142" s="22">
        <v>0</v>
      </c>
      <c r="O142" s="22">
        <v>0</v>
      </c>
      <c r="P142" s="22">
        <v>-4.757</v>
      </c>
      <c r="Q142" s="22">
        <v>0</v>
      </c>
      <c r="R142" s="22">
        <v>1</v>
      </c>
      <c r="S142" s="23"/>
      <c r="T142" s="23"/>
      <c r="U142" s="23"/>
      <c r="V142" s="23"/>
      <c r="W142" s="23"/>
    </row>
    <row r="143" ht="16.5" spans="1:23">
      <c r="A143" s="21">
        <v>988</v>
      </c>
      <c r="B143" s="21" t="s">
        <v>229</v>
      </c>
      <c r="C143" s="21">
        <v>3792.36</v>
      </c>
      <c r="D143" s="21">
        <v>4301.871</v>
      </c>
      <c r="E143" s="21">
        <v>0</v>
      </c>
      <c r="F143" s="21">
        <v>0</v>
      </c>
      <c r="G143" s="21">
        <v>0</v>
      </c>
      <c r="H143" s="21">
        <v>1</v>
      </c>
      <c r="I143" s="18">
        <v>1.313</v>
      </c>
      <c r="J143" s="18">
        <v>13.001</v>
      </c>
      <c r="K143" s="22">
        <v>3</v>
      </c>
      <c r="L143" s="22">
        <v>0</v>
      </c>
      <c r="M143" s="22">
        <v>0</v>
      </c>
      <c r="N143" s="22">
        <v>0</v>
      </c>
      <c r="O143" s="22">
        <v>0</v>
      </c>
      <c r="P143" s="22">
        <v>-8.91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993</v>
      </c>
      <c r="B144" s="21" t="s">
        <v>230</v>
      </c>
      <c r="C144" s="21">
        <v>7563.7</v>
      </c>
      <c r="D144" s="21">
        <v>9463.151</v>
      </c>
      <c r="E144" s="21">
        <v>0</v>
      </c>
      <c r="F144" s="21">
        <v>0</v>
      </c>
      <c r="G144" s="21">
        <v>0</v>
      </c>
      <c r="H144" s="21">
        <v>1</v>
      </c>
      <c r="I144" s="18">
        <v>0.482</v>
      </c>
      <c r="J144" s="18">
        <v>20.458</v>
      </c>
      <c r="K144" s="22">
        <v>1</v>
      </c>
      <c r="L144" s="22">
        <v>0</v>
      </c>
      <c r="M144" s="22">
        <v>1</v>
      </c>
      <c r="N144" s="22">
        <v>-1</v>
      </c>
      <c r="O144" s="22">
        <v>0</v>
      </c>
      <c r="P144" s="22">
        <v>3.682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994</v>
      </c>
      <c r="B145" s="21" t="s">
        <v>231</v>
      </c>
      <c r="C145" s="21">
        <v>9363.988</v>
      </c>
      <c r="D145" s="21">
        <v>11423.019</v>
      </c>
      <c r="E145" s="21">
        <v>0</v>
      </c>
      <c r="F145" s="21">
        <v>0</v>
      </c>
      <c r="G145" s="21">
        <v>0</v>
      </c>
      <c r="H145" s="21">
        <v>1</v>
      </c>
      <c r="I145" s="18">
        <v>4.84</v>
      </c>
      <c r="J145" s="18">
        <v>21.992</v>
      </c>
      <c r="K145" s="22">
        <v>4</v>
      </c>
      <c r="L145" s="22">
        <v>0</v>
      </c>
      <c r="M145" s="22">
        <v>0</v>
      </c>
      <c r="N145" s="22">
        <v>0</v>
      </c>
      <c r="O145" s="22">
        <v>0</v>
      </c>
      <c r="P145" s="22">
        <v>-1.787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998</v>
      </c>
      <c r="B146" s="21" t="s">
        <v>232</v>
      </c>
      <c r="C146" s="21">
        <v>2589.518</v>
      </c>
      <c r="D146" s="21">
        <v>3193.684</v>
      </c>
      <c r="E146" s="21">
        <v>0</v>
      </c>
      <c r="F146" s="21">
        <v>0</v>
      </c>
      <c r="G146" s="21">
        <v>0</v>
      </c>
      <c r="H146" s="21">
        <v>1</v>
      </c>
      <c r="I146" s="18">
        <v>2.531</v>
      </c>
      <c r="J146" s="18">
        <v>20.97</v>
      </c>
      <c r="K146" s="22">
        <v>3</v>
      </c>
      <c r="L146" s="22">
        <v>0</v>
      </c>
      <c r="M146" s="22">
        <v>1</v>
      </c>
      <c r="N146" s="22">
        <v>-1</v>
      </c>
      <c r="O146" s="22">
        <v>0</v>
      </c>
      <c r="P146" s="22">
        <v>-0.795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399001</v>
      </c>
      <c r="B147" s="21" t="s">
        <v>233</v>
      </c>
      <c r="C147" s="21">
        <v>12312.702</v>
      </c>
      <c r="D147" s="21">
        <v>13975.508</v>
      </c>
      <c r="E147" s="21">
        <v>0</v>
      </c>
      <c r="F147" s="21">
        <v>0</v>
      </c>
      <c r="G147" s="21">
        <v>0</v>
      </c>
      <c r="H147" s="21">
        <v>1</v>
      </c>
      <c r="I147" s="18">
        <v>2.561</v>
      </c>
      <c r="J147" s="18">
        <v>14.155</v>
      </c>
      <c r="K147" s="22">
        <v>4</v>
      </c>
      <c r="L147" s="22">
        <v>1</v>
      </c>
      <c r="M147" s="22">
        <v>0</v>
      </c>
      <c r="N147" s="22">
        <v>0</v>
      </c>
      <c r="O147" s="22">
        <v>0</v>
      </c>
      <c r="P147" s="22">
        <v>-2.269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399002</v>
      </c>
      <c r="B148" s="21" t="s">
        <v>234</v>
      </c>
      <c r="C148" s="21">
        <v>16507.383</v>
      </c>
      <c r="D148" s="21">
        <v>18735.686</v>
      </c>
      <c r="E148" s="21">
        <v>0</v>
      </c>
      <c r="F148" s="21">
        <v>0</v>
      </c>
      <c r="G148" s="21">
        <v>0</v>
      </c>
      <c r="H148" s="21">
        <v>1</v>
      </c>
      <c r="I148" s="18">
        <v>2.734</v>
      </c>
      <c r="J148" s="18">
        <v>14.302</v>
      </c>
      <c r="K148" s="22">
        <v>3</v>
      </c>
      <c r="L148" s="22">
        <v>2</v>
      </c>
      <c r="M148" s="22">
        <v>0</v>
      </c>
      <c r="N148" s="22">
        <v>1</v>
      </c>
      <c r="O148" s="22">
        <v>0</v>
      </c>
      <c r="P148" s="22">
        <v>-3.686</v>
      </c>
      <c r="Q148" s="22">
        <v>0</v>
      </c>
      <c r="R148" s="22">
        <v>1</v>
      </c>
      <c r="S148" s="23"/>
      <c r="T148" s="23"/>
      <c r="U148" s="23"/>
      <c r="V148" s="23"/>
      <c r="W148" s="23"/>
    </row>
    <row r="149" ht="16.5" spans="1:23">
      <c r="A149" s="21">
        <v>399005</v>
      </c>
      <c r="B149" s="21" t="s">
        <v>235</v>
      </c>
      <c r="C149" s="21">
        <v>7483.417</v>
      </c>
      <c r="D149" s="21">
        <v>8630.901</v>
      </c>
      <c r="E149" s="21">
        <v>0</v>
      </c>
      <c r="F149" s="21">
        <v>0</v>
      </c>
      <c r="G149" s="21">
        <v>0</v>
      </c>
      <c r="H149" s="21">
        <v>1</v>
      </c>
      <c r="I149" s="18">
        <v>1.279</v>
      </c>
      <c r="J149" s="18">
        <v>14.404</v>
      </c>
      <c r="K149" s="22">
        <v>3</v>
      </c>
      <c r="L149" s="22">
        <v>2</v>
      </c>
      <c r="M149" s="22">
        <v>0</v>
      </c>
      <c r="N149" s="22">
        <v>1</v>
      </c>
      <c r="O149" s="22">
        <v>0</v>
      </c>
      <c r="P149" s="22">
        <v>-3.558</v>
      </c>
      <c r="Q149" s="22">
        <v>0</v>
      </c>
      <c r="R149" s="22">
        <v>1</v>
      </c>
      <c r="S149" s="23"/>
      <c r="T149" s="23"/>
      <c r="U149" s="23"/>
      <c r="V149" s="23"/>
      <c r="W149" s="23"/>
    </row>
    <row r="150" ht="16.5" spans="1:23">
      <c r="A150" s="21">
        <v>399007</v>
      </c>
      <c r="B150" s="21" t="s">
        <v>236</v>
      </c>
      <c r="C150" s="21">
        <v>5193.434</v>
      </c>
      <c r="D150" s="21">
        <v>5907.781</v>
      </c>
      <c r="E150" s="21">
        <v>0</v>
      </c>
      <c r="F150" s="21">
        <v>0</v>
      </c>
      <c r="G150" s="21">
        <v>0</v>
      </c>
      <c r="H150" s="21">
        <v>1</v>
      </c>
      <c r="I150" s="18">
        <v>1.357</v>
      </c>
      <c r="J150" s="18">
        <v>13.284</v>
      </c>
      <c r="K150" s="22">
        <v>4</v>
      </c>
      <c r="L150" s="22">
        <v>2</v>
      </c>
      <c r="M150" s="22">
        <v>0</v>
      </c>
      <c r="N150" s="22">
        <v>1</v>
      </c>
      <c r="O150" s="22">
        <v>-1</v>
      </c>
      <c r="P150" s="22">
        <v>-2.523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399008</v>
      </c>
      <c r="B151" s="21" t="s">
        <v>237</v>
      </c>
      <c r="C151" s="21">
        <v>1509.226</v>
      </c>
      <c r="D151" s="21">
        <v>1720.195</v>
      </c>
      <c r="E151" s="21">
        <v>0</v>
      </c>
      <c r="F151" s="21">
        <v>0</v>
      </c>
      <c r="G151" s="21">
        <v>0</v>
      </c>
      <c r="H151" s="21">
        <v>1</v>
      </c>
      <c r="I151" s="18">
        <v>2.955</v>
      </c>
      <c r="J151" s="18">
        <v>14.857</v>
      </c>
      <c r="K151" s="22">
        <v>1</v>
      </c>
      <c r="L151" s="22">
        <v>2</v>
      </c>
      <c r="M151" s="22">
        <v>1</v>
      </c>
      <c r="N151" s="22">
        <v>0</v>
      </c>
      <c r="O151" s="22">
        <v>0</v>
      </c>
      <c r="P151" s="22">
        <v>-1.581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399009</v>
      </c>
      <c r="B152" s="21" t="s">
        <v>238</v>
      </c>
      <c r="C152" s="21">
        <v>4666.425</v>
      </c>
      <c r="D152" s="21">
        <v>5478.799</v>
      </c>
      <c r="E152" s="21">
        <v>0</v>
      </c>
      <c r="F152" s="21">
        <v>0</v>
      </c>
      <c r="G152" s="21">
        <v>0</v>
      </c>
      <c r="H152" s="21">
        <v>1</v>
      </c>
      <c r="I152" s="18">
        <v>9.675</v>
      </c>
      <c r="J152" s="18">
        <v>23.068</v>
      </c>
      <c r="K152" s="22">
        <v>4</v>
      </c>
      <c r="L152" s="22">
        <v>2</v>
      </c>
      <c r="M152" s="22">
        <v>0</v>
      </c>
      <c r="N152" s="22">
        <v>1</v>
      </c>
      <c r="O152" s="22">
        <v>0</v>
      </c>
      <c r="P152" s="22">
        <v>-1.635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399010</v>
      </c>
      <c r="B153" s="21" t="s">
        <v>239</v>
      </c>
      <c r="C153" s="21">
        <v>8116.177</v>
      </c>
      <c r="D153" s="21">
        <v>9136.373</v>
      </c>
      <c r="E153" s="21">
        <v>0</v>
      </c>
      <c r="F153" s="21">
        <v>0</v>
      </c>
      <c r="G153" s="21">
        <v>0</v>
      </c>
      <c r="H153" s="21">
        <v>1</v>
      </c>
      <c r="I153" s="18">
        <v>6.529</v>
      </c>
      <c r="J153" s="18">
        <v>16.966</v>
      </c>
      <c r="K153" s="22">
        <v>4</v>
      </c>
      <c r="L153" s="22">
        <v>0</v>
      </c>
      <c r="M153" s="22">
        <v>0</v>
      </c>
      <c r="N153" s="22">
        <v>0</v>
      </c>
      <c r="O153" s="22">
        <v>0</v>
      </c>
      <c r="P153" s="22">
        <v>-5.796</v>
      </c>
      <c r="Q153" s="22">
        <v>0</v>
      </c>
      <c r="R153" s="22">
        <v>1</v>
      </c>
      <c r="S153" s="23"/>
      <c r="T153" s="23"/>
      <c r="U153" s="23"/>
      <c r="V153" s="23"/>
      <c r="W153" s="23"/>
    </row>
    <row r="154" ht="16.5" spans="1:23">
      <c r="A154" s="21">
        <v>399011</v>
      </c>
      <c r="B154" s="21" t="s">
        <v>240</v>
      </c>
      <c r="C154" s="21">
        <v>5994.745</v>
      </c>
      <c r="D154" s="21">
        <v>6773.299</v>
      </c>
      <c r="E154" s="21">
        <v>0</v>
      </c>
      <c r="F154" s="21">
        <v>0</v>
      </c>
      <c r="G154" s="21">
        <v>0</v>
      </c>
      <c r="H154" s="21">
        <v>1</v>
      </c>
      <c r="I154" s="18">
        <v>3.227</v>
      </c>
      <c r="J154" s="18">
        <v>14.351</v>
      </c>
      <c r="K154" s="22">
        <v>4</v>
      </c>
      <c r="L154" s="22">
        <v>2</v>
      </c>
      <c r="M154" s="22">
        <v>0</v>
      </c>
      <c r="N154" s="22">
        <v>1</v>
      </c>
      <c r="O154" s="22">
        <v>-1</v>
      </c>
      <c r="P154" s="22">
        <v>-2.027</v>
      </c>
      <c r="Q154" s="22">
        <v>0</v>
      </c>
      <c r="R154" s="22">
        <v>1</v>
      </c>
      <c r="S154" s="23"/>
      <c r="T154" s="23"/>
      <c r="U154" s="23"/>
      <c r="V154" s="23"/>
      <c r="W154" s="23"/>
    </row>
    <row r="155" ht="16.5" spans="1:23">
      <c r="A155" s="21">
        <v>399012</v>
      </c>
      <c r="B155" s="21" t="s">
        <v>241</v>
      </c>
      <c r="C155" s="21">
        <v>4050.471</v>
      </c>
      <c r="D155" s="21">
        <v>4712.033</v>
      </c>
      <c r="E155" s="21">
        <v>0</v>
      </c>
      <c r="F155" s="21">
        <v>0</v>
      </c>
      <c r="G155" s="21">
        <v>0</v>
      </c>
      <c r="H155" s="21">
        <v>1</v>
      </c>
      <c r="I155" s="18">
        <v>0.701</v>
      </c>
      <c r="J155" s="18">
        <v>14.642</v>
      </c>
      <c r="K155" s="22">
        <v>4</v>
      </c>
      <c r="L155" s="22">
        <v>1</v>
      </c>
      <c r="M155" s="22">
        <v>0</v>
      </c>
      <c r="N155" s="22">
        <v>1</v>
      </c>
      <c r="O155" s="22">
        <v>0</v>
      </c>
      <c r="P155" s="22">
        <v>-4.809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399013</v>
      </c>
      <c r="B156" s="21" t="s">
        <v>242</v>
      </c>
      <c r="C156" s="21">
        <v>5129.495</v>
      </c>
      <c r="D156" s="21">
        <v>5693.146</v>
      </c>
      <c r="E156" s="21">
        <v>0</v>
      </c>
      <c r="F156" s="21">
        <v>0</v>
      </c>
      <c r="G156" s="21">
        <v>0</v>
      </c>
      <c r="H156" s="21">
        <v>1</v>
      </c>
      <c r="I156" s="18">
        <v>3.375</v>
      </c>
      <c r="J156" s="18">
        <v>12.941</v>
      </c>
      <c r="K156" s="22">
        <v>4</v>
      </c>
      <c r="L156" s="22">
        <v>1</v>
      </c>
      <c r="M156" s="22">
        <v>0</v>
      </c>
      <c r="N156" s="22">
        <v>1</v>
      </c>
      <c r="O156" s="22">
        <v>0</v>
      </c>
      <c r="P156" s="22">
        <v>-0.981</v>
      </c>
      <c r="Q156" s="22">
        <v>0</v>
      </c>
      <c r="R156" s="22">
        <v>1</v>
      </c>
      <c r="S156" s="23"/>
      <c r="T156" s="23"/>
      <c r="U156" s="23"/>
      <c r="V156" s="23"/>
      <c r="W156" s="23"/>
    </row>
    <row r="157" ht="16.5" spans="1:23">
      <c r="A157" s="21">
        <v>399015</v>
      </c>
      <c r="B157" s="21" t="s">
        <v>243</v>
      </c>
      <c r="C157" s="21">
        <v>2747.079</v>
      </c>
      <c r="D157" s="21">
        <v>3090.642</v>
      </c>
      <c r="E157" s="21">
        <v>0</v>
      </c>
      <c r="F157" s="21">
        <v>0</v>
      </c>
      <c r="G157" s="21">
        <v>0</v>
      </c>
      <c r="H157" s="21">
        <v>1</v>
      </c>
      <c r="I157" s="18">
        <v>5.255</v>
      </c>
      <c r="J157" s="18">
        <v>15.787</v>
      </c>
      <c r="K157" s="22">
        <v>4</v>
      </c>
      <c r="L157" s="22">
        <v>2</v>
      </c>
      <c r="M157" s="22">
        <v>0</v>
      </c>
      <c r="N157" s="22">
        <v>0</v>
      </c>
      <c r="O157" s="22">
        <v>0</v>
      </c>
      <c r="P157" s="22">
        <v>-3.957</v>
      </c>
      <c r="Q157" s="22">
        <v>0</v>
      </c>
      <c r="R157" s="22">
        <v>1</v>
      </c>
      <c r="S157" s="23"/>
      <c r="T157" s="23"/>
      <c r="U157" s="23"/>
      <c r="V157" s="23"/>
      <c r="W157" s="23"/>
    </row>
    <row r="158" ht="16.5" spans="1:23">
      <c r="A158" s="21">
        <v>399016</v>
      </c>
      <c r="B158" s="21" t="s">
        <v>244</v>
      </c>
      <c r="C158" s="21">
        <v>5148.898</v>
      </c>
      <c r="D158" s="21">
        <v>6088.222</v>
      </c>
      <c r="E158" s="21">
        <v>0</v>
      </c>
      <c r="F158" s="21">
        <v>0</v>
      </c>
      <c r="G158" s="21">
        <v>0</v>
      </c>
      <c r="H158" s="21">
        <v>1</v>
      </c>
      <c r="I158" s="18">
        <v>3.807</v>
      </c>
      <c r="J158" s="18">
        <v>18.648</v>
      </c>
      <c r="K158" s="22">
        <v>4</v>
      </c>
      <c r="L158" s="22">
        <v>2</v>
      </c>
      <c r="M158" s="22">
        <v>0</v>
      </c>
      <c r="N158" s="22">
        <v>0</v>
      </c>
      <c r="O158" s="22">
        <v>0</v>
      </c>
      <c r="P158" s="22">
        <v>-6.316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399017</v>
      </c>
      <c r="B159" s="21" t="s">
        <v>245</v>
      </c>
      <c r="C159" s="21">
        <v>4426.374</v>
      </c>
      <c r="D159" s="21">
        <v>5156.557</v>
      </c>
      <c r="E159" s="21">
        <v>0</v>
      </c>
      <c r="F159" s="21">
        <v>0</v>
      </c>
      <c r="G159" s="21">
        <v>0</v>
      </c>
      <c r="H159" s="21">
        <v>1</v>
      </c>
      <c r="I159" s="18">
        <v>3.12</v>
      </c>
      <c r="J159" s="18">
        <v>16.838</v>
      </c>
      <c r="K159" s="22">
        <v>4</v>
      </c>
      <c r="L159" s="22">
        <v>0</v>
      </c>
      <c r="M159" s="22">
        <v>0</v>
      </c>
      <c r="N159" s="22">
        <v>1</v>
      </c>
      <c r="O159" s="22">
        <v>0</v>
      </c>
      <c r="P159" s="22">
        <v>-5.644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399018</v>
      </c>
      <c r="B160" s="21" t="s">
        <v>246</v>
      </c>
      <c r="C160" s="21">
        <v>5325.093</v>
      </c>
      <c r="D160" s="21">
        <v>6255.911</v>
      </c>
      <c r="E160" s="21">
        <v>0</v>
      </c>
      <c r="F160" s="21">
        <v>0</v>
      </c>
      <c r="G160" s="21">
        <v>0</v>
      </c>
      <c r="H160" s="21">
        <v>1</v>
      </c>
      <c r="I160" s="18">
        <v>5.871</v>
      </c>
      <c r="J160" s="18">
        <v>19.876</v>
      </c>
      <c r="K160" s="22">
        <v>4</v>
      </c>
      <c r="L160" s="22">
        <v>2</v>
      </c>
      <c r="M160" s="22">
        <v>0</v>
      </c>
      <c r="N160" s="22">
        <v>1</v>
      </c>
      <c r="O160" s="22">
        <v>0</v>
      </c>
      <c r="P160" s="22">
        <v>-1.056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399019</v>
      </c>
      <c r="B161" s="21" t="s">
        <v>247</v>
      </c>
      <c r="C161" s="21">
        <v>4166.498</v>
      </c>
      <c r="D161" s="21">
        <v>4780.78</v>
      </c>
      <c r="E161" s="21">
        <v>0</v>
      </c>
      <c r="F161" s="21">
        <v>0</v>
      </c>
      <c r="G161" s="21">
        <v>0</v>
      </c>
      <c r="H161" s="21">
        <v>1</v>
      </c>
      <c r="I161" s="18">
        <v>3.713</v>
      </c>
      <c r="J161" s="18">
        <v>16.084</v>
      </c>
      <c r="K161" s="22">
        <v>4</v>
      </c>
      <c r="L161" s="22">
        <v>2</v>
      </c>
      <c r="M161" s="22">
        <v>0</v>
      </c>
      <c r="N161" s="22">
        <v>0</v>
      </c>
      <c r="O161" s="22">
        <v>0</v>
      </c>
      <c r="P161" s="22">
        <v>-2.402</v>
      </c>
      <c r="Q161" s="22">
        <v>0</v>
      </c>
      <c r="R161" s="22">
        <v>1</v>
      </c>
      <c r="S161" s="23"/>
      <c r="T161" s="23"/>
      <c r="U161" s="23"/>
      <c r="V161" s="23"/>
      <c r="W161" s="23"/>
    </row>
    <row r="162" ht="16.5" spans="1:23">
      <c r="A162" s="21">
        <v>399020</v>
      </c>
      <c r="B162" s="21" t="s">
        <v>248</v>
      </c>
      <c r="C162" s="21">
        <v>1635.64</v>
      </c>
      <c r="D162" s="21">
        <v>1873.763</v>
      </c>
      <c r="E162" s="21">
        <v>0</v>
      </c>
      <c r="F162" s="21">
        <v>0</v>
      </c>
      <c r="G162" s="21">
        <v>0</v>
      </c>
      <c r="H162" s="21">
        <v>1</v>
      </c>
      <c r="I162" s="18">
        <v>5.356</v>
      </c>
      <c r="J162" s="18">
        <v>17.383</v>
      </c>
      <c r="K162" s="22">
        <v>4</v>
      </c>
      <c r="L162" s="22">
        <v>2</v>
      </c>
      <c r="M162" s="22">
        <v>0</v>
      </c>
      <c r="N162" s="22">
        <v>1</v>
      </c>
      <c r="O162" s="22">
        <v>0</v>
      </c>
      <c r="P162" s="22">
        <v>-2.141</v>
      </c>
      <c r="Q162" s="22">
        <v>0</v>
      </c>
      <c r="R162" s="22">
        <v>1</v>
      </c>
      <c r="S162" s="23"/>
      <c r="T162" s="23"/>
      <c r="U162" s="23"/>
      <c r="V162" s="23"/>
      <c r="W162" s="23"/>
    </row>
    <row r="163" ht="16.5" spans="1:23">
      <c r="A163" s="21">
        <v>399100</v>
      </c>
      <c r="B163" s="21" t="s">
        <v>249</v>
      </c>
      <c r="C163" s="21">
        <v>11054.654</v>
      </c>
      <c r="D163" s="21">
        <v>12282.427</v>
      </c>
      <c r="E163" s="21">
        <v>0</v>
      </c>
      <c r="F163" s="21">
        <v>0</v>
      </c>
      <c r="G163" s="21">
        <v>0</v>
      </c>
      <c r="H163" s="21">
        <v>1</v>
      </c>
      <c r="I163" s="18">
        <v>3.881</v>
      </c>
      <c r="J163" s="18">
        <v>13.49</v>
      </c>
      <c r="K163" s="22">
        <v>4</v>
      </c>
      <c r="L163" s="22">
        <v>1</v>
      </c>
      <c r="M163" s="22">
        <v>0</v>
      </c>
      <c r="N163" s="22">
        <v>1</v>
      </c>
      <c r="O163" s="22">
        <v>0</v>
      </c>
      <c r="P163" s="22">
        <v>-3.78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399101</v>
      </c>
      <c r="B164" s="21" t="s">
        <v>250</v>
      </c>
      <c r="C164" s="21">
        <v>13380.46</v>
      </c>
      <c r="D164" s="21">
        <v>14958.567</v>
      </c>
      <c r="E164" s="21">
        <v>0</v>
      </c>
      <c r="F164" s="21">
        <v>0</v>
      </c>
      <c r="G164" s="21">
        <v>0</v>
      </c>
      <c r="H164" s="21">
        <v>1</v>
      </c>
      <c r="I164" s="18">
        <v>3.997</v>
      </c>
      <c r="J164" s="18">
        <v>14.125</v>
      </c>
      <c r="K164" s="22">
        <v>4</v>
      </c>
      <c r="L164" s="22">
        <v>1</v>
      </c>
      <c r="M164" s="22">
        <v>-1</v>
      </c>
      <c r="N164" s="22">
        <v>1</v>
      </c>
      <c r="O164" s="22">
        <v>0</v>
      </c>
      <c r="P164" s="22">
        <v>-1.705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399102</v>
      </c>
      <c r="B165" s="21" t="s">
        <v>251</v>
      </c>
      <c r="C165" s="21">
        <v>3582.909</v>
      </c>
      <c r="D165" s="21">
        <v>4079.733</v>
      </c>
      <c r="E165" s="21">
        <v>0</v>
      </c>
      <c r="F165" s="21">
        <v>0</v>
      </c>
      <c r="G165" s="21">
        <v>0</v>
      </c>
      <c r="H165" s="21">
        <v>1</v>
      </c>
      <c r="I165" s="18">
        <v>2.136</v>
      </c>
      <c r="J165" s="18">
        <v>14.054</v>
      </c>
      <c r="K165" s="22">
        <v>4</v>
      </c>
      <c r="L165" s="22">
        <v>2</v>
      </c>
      <c r="M165" s="22">
        <v>-1</v>
      </c>
      <c r="N165" s="22">
        <v>1</v>
      </c>
      <c r="O165" s="22">
        <v>0</v>
      </c>
      <c r="P165" s="22">
        <v>46.908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399103</v>
      </c>
      <c r="B166" s="21" t="s">
        <v>252</v>
      </c>
      <c r="C166" s="21">
        <v>8611.048</v>
      </c>
      <c r="D166" s="21">
        <v>9461.718</v>
      </c>
      <c r="E166" s="21">
        <v>0</v>
      </c>
      <c r="F166" s="21">
        <v>0</v>
      </c>
      <c r="G166" s="21">
        <v>0</v>
      </c>
      <c r="H166" s="21">
        <v>1</v>
      </c>
      <c r="I166" s="18">
        <v>1.469</v>
      </c>
      <c r="J166" s="18">
        <v>10.328</v>
      </c>
      <c r="K166" s="22">
        <v>1</v>
      </c>
      <c r="L166" s="22">
        <v>1</v>
      </c>
      <c r="M166" s="22">
        <v>1</v>
      </c>
      <c r="N166" s="22">
        <v>-1</v>
      </c>
      <c r="O166" s="22">
        <v>0</v>
      </c>
      <c r="P166" s="22">
        <v>-10.299</v>
      </c>
      <c r="Q166" s="22">
        <v>-1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399106</v>
      </c>
      <c r="B167" s="21" t="s">
        <v>253</v>
      </c>
      <c r="C167" s="21">
        <v>2348.529</v>
      </c>
      <c r="D167" s="21">
        <v>2606.019</v>
      </c>
      <c r="E167" s="21">
        <v>0</v>
      </c>
      <c r="F167" s="21">
        <v>0</v>
      </c>
      <c r="G167" s="21">
        <v>0</v>
      </c>
      <c r="H167" s="21">
        <v>1</v>
      </c>
      <c r="I167" s="18">
        <v>4.122</v>
      </c>
      <c r="J167" s="18">
        <v>13.595</v>
      </c>
      <c r="K167" s="22">
        <v>1</v>
      </c>
      <c r="L167" s="22">
        <v>2</v>
      </c>
      <c r="M167" s="22">
        <v>1</v>
      </c>
      <c r="N167" s="22">
        <v>-1</v>
      </c>
      <c r="O167" s="22">
        <v>0</v>
      </c>
      <c r="P167" s="22">
        <v>-16.602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399107</v>
      </c>
      <c r="B168" s="21" t="s">
        <v>254</v>
      </c>
      <c r="C168" s="21">
        <v>2456.982</v>
      </c>
      <c r="D168" s="21">
        <v>2726.619</v>
      </c>
      <c r="E168" s="21">
        <v>0</v>
      </c>
      <c r="F168" s="21">
        <v>0</v>
      </c>
      <c r="G168" s="21">
        <v>0</v>
      </c>
      <c r="H168" s="21">
        <v>1</v>
      </c>
      <c r="I168" s="18">
        <v>4.131</v>
      </c>
      <c r="J168" s="18">
        <v>13.612</v>
      </c>
      <c r="K168" s="22">
        <v>1</v>
      </c>
      <c r="L168" s="22">
        <v>2</v>
      </c>
      <c r="M168" s="22">
        <v>1</v>
      </c>
      <c r="N168" s="22">
        <v>-1</v>
      </c>
      <c r="O168" s="22">
        <v>0</v>
      </c>
      <c r="P168" s="22">
        <v>-17.599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399232</v>
      </c>
      <c r="B169" s="21" t="s">
        <v>255</v>
      </c>
      <c r="C169" s="21">
        <v>3325.926</v>
      </c>
      <c r="D169" s="21">
        <v>4253.858</v>
      </c>
      <c r="E169" s="21">
        <v>0</v>
      </c>
      <c r="F169" s="21">
        <v>0</v>
      </c>
      <c r="G169" s="21">
        <v>0</v>
      </c>
      <c r="H169" s="21">
        <v>1</v>
      </c>
      <c r="I169" s="18">
        <v>26.927</v>
      </c>
      <c r="J169" s="18">
        <v>42.867</v>
      </c>
      <c r="K169" s="22">
        <v>4</v>
      </c>
      <c r="L169" s="22">
        <v>2</v>
      </c>
      <c r="M169" s="22">
        <v>-1</v>
      </c>
      <c r="N169" s="22">
        <v>0</v>
      </c>
      <c r="O169" s="22">
        <v>0</v>
      </c>
      <c r="P169" s="22">
        <v>85.063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399233</v>
      </c>
      <c r="B170" s="21" t="s">
        <v>256</v>
      </c>
      <c r="C170" s="21">
        <v>3143.073</v>
      </c>
      <c r="D170" s="21">
        <v>3561.684</v>
      </c>
      <c r="E170" s="21">
        <v>0</v>
      </c>
      <c r="F170" s="21">
        <v>0</v>
      </c>
      <c r="G170" s="21">
        <v>0</v>
      </c>
      <c r="H170" s="21">
        <v>1</v>
      </c>
      <c r="I170" s="18">
        <v>4.651</v>
      </c>
      <c r="J170" s="18">
        <v>15.858</v>
      </c>
      <c r="K170" s="22">
        <v>4</v>
      </c>
      <c r="L170" s="22">
        <v>0</v>
      </c>
      <c r="M170" s="22">
        <v>0</v>
      </c>
      <c r="N170" s="22">
        <v>0</v>
      </c>
      <c r="O170" s="22">
        <v>0</v>
      </c>
      <c r="P170" s="22">
        <v>-19.722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399234</v>
      </c>
      <c r="B171" s="21" t="s">
        <v>257</v>
      </c>
      <c r="C171" s="21">
        <v>889.5</v>
      </c>
      <c r="D171" s="21">
        <v>996.918</v>
      </c>
      <c r="E171" s="21">
        <v>0</v>
      </c>
      <c r="F171" s="21">
        <v>0</v>
      </c>
      <c r="G171" s="21">
        <v>0</v>
      </c>
      <c r="H171" s="21">
        <v>1</v>
      </c>
      <c r="I171" s="18">
        <v>2.042</v>
      </c>
      <c r="J171" s="18">
        <v>12.597</v>
      </c>
      <c r="K171" s="22">
        <v>4</v>
      </c>
      <c r="L171" s="22">
        <v>0</v>
      </c>
      <c r="M171" s="22">
        <v>-1</v>
      </c>
      <c r="N171" s="22">
        <v>0</v>
      </c>
      <c r="O171" s="22">
        <v>0</v>
      </c>
      <c r="P171" s="22">
        <v>-0.281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399235</v>
      </c>
      <c r="B172" s="21" t="s">
        <v>258</v>
      </c>
      <c r="C172" s="21">
        <v>1019.012</v>
      </c>
      <c r="D172" s="21">
        <v>1132.526</v>
      </c>
      <c r="E172" s="21">
        <v>0</v>
      </c>
      <c r="F172" s="21">
        <v>0</v>
      </c>
      <c r="G172" s="21">
        <v>0</v>
      </c>
      <c r="H172" s="21">
        <v>1</v>
      </c>
      <c r="I172" s="18">
        <v>0.83</v>
      </c>
      <c r="J172" s="18">
        <v>10.77</v>
      </c>
      <c r="K172" s="22">
        <v>1</v>
      </c>
      <c r="L172" s="22">
        <v>2</v>
      </c>
      <c r="M172" s="22">
        <v>1</v>
      </c>
      <c r="N172" s="22">
        <v>-1</v>
      </c>
      <c r="O172" s="22">
        <v>0</v>
      </c>
      <c r="P172" s="22">
        <v>-14.222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399242</v>
      </c>
      <c r="B173" s="21" t="s">
        <v>259</v>
      </c>
      <c r="C173" s="21">
        <v>1292.166</v>
      </c>
      <c r="D173" s="21">
        <v>1552.614</v>
      </c>
      <c r="E173" s="21">
        <v>0</v>
      </c>
      <c r="F173" s="21">
        <v>0</v>
      </c>
      <c r="G173" s="21">
        <v>0</v>
      </c>
      <c r="H173" s="21">
        <v>1</v>
      </c>
      <c r="I173" s="18">
        <v>9.064</v>
      </c>
      <c r="J173" s="18">
        <v>24.319</v>
      </c>
      <c r="K173" s="22">
        <v>0</v>
      </c>
      <c r="L173" s="22">
        <v>1</v>
      </c>
      <c r="M173" s="22">
        <v>1</v>
      </c>
      <c r="N173" s="22">
        <v>-1</v>
      </c>
      <c r="O173" s="22">
        <v>0</v>
      </c>
      <c r="P173" s="22">
        <v>-8.622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399244</v>
      </c>
      <c r="B174" s="21" t="s">
        <v>260</v>
      </c>
      <c r="C174" s="21">
        <v>591.91</v>
      </c>
      <c r="D174" s="21">
        <v>654.074</v>
      </c>
      <c r="E174" s="21">
        <v>0</v>
      </c>
      <c r="F174" s="21">
        <v>0</v>
      </c>
      <c r="G174" s="21">
        <v>0</v>
      </c>
      <c r="H174" s="21">
        <v>1</v>
      </c>
      <c r="I174" s="18">
        <v>0.69</v>
      </c>
      <c r="J174" s="18">
        <v>10.128</v>
      </c>
      <c r="K174" s="22">
        <v>4</v>
      </c>
      <c r="L174" s="22">
        <v>2</v>
      </c>
      <c r="M174" s="22">
        <v>-1</v>
      </c>
      <c r="N174" s="22">
        <v>0</v>
      </c>
      <c r="O174" s="22">
        <v>0</v>
      </c>
      <c r="P174" s="22">
        <v>69.578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399261</v>
      </c>
      <c r="B175" s="21" t="s">
        <v>261</v>
      </c>
      <c r="C175" s="21">
        <v>5217.244</v>
      </c>
      <c r="D175" s="21">
        <v>6507.366</v>
      </c>
      <c r="E175" s="21">
        <v>0</v>
      </c>
      <c r="F175" s="21">
        <v>0</v>
      </c>
      <c r="G175" s="21">
        <v>0</v>
      </c>
      <c r="H175" s="21">
        <v>1</v>
      </c>
      <c r="I175" s="18">
        <v>0.885</v>
      </c>
      <c r="J175" s="18">
        <v>20.535</v>
      </c>
      <c r="K175" s="22">
        <v>3</v>
      </c>
      <c r="L175" s="22">
        <v>0</v>
      </c>
      <c r="M175" s="22">
        <v>0</v>
      </c>
      <c r="N175" s="22">
        <v>0</v>
      </c>
      <c r="O175" s="22">
        <v>0</v>
      </c>
      <c r="P175" s="22">
        <v>16.484</v>
      </c>
      <c r="Q175" s="22">
        <v>0</v>
      </c>
      <c r="R175" s="22">
        <v>-1</v>
      </c>
      <c r="S175" s="23"/>
      <c r="T175" s="23"/>
      <c r="U175" s="23"/>
      <c r="V175" s="23"/>
      <c r="W175" s="23"/>
    </row>
    <row r="176" ht="16.5" spans="1:23">
      <c r="A176" s="21">
        <v>399262</v>
      </c>
      <c r="B176" s="21" t="s">
        <v>262</v>
      </c>
      <c r="C176" s="21">
        <v>2462.511</v>
      </c>
      <c r="D176" s="21">
        <v>3007.034</v>
      </c>
      <c r="E176" s="21">
        <v>0</v>
      </c>
      <c r="F176" s="21">
        <v>0</v>
      </c>
      <c r="G176" s="21">
        <v>0</v>
      </c>
      <c r="H176" s="21">
        <v>1</v>
      </c>
      <c r="I176" s="18">
        <v>0.809</v>
      </c>
      <c r="J176" s="18">
        <v>18.771</v>
      </c>
      <c r="K176" s="22">
        <v>2</v>
      </c>
      <c r="L176" s="22">
        <v>1</v>
      </c>
      <c r="M176" s="22">
        <v>0</v>
      </c>
      <c r="N176" s="22">
        <v>-1</v>
      </c>
      <c r="O176" s="22">
        <v>0</v>
      </c>
      <c r="P176" s="22">
        <v>4.27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399263</v>
      </c>
      <c r="B177" s="21" t="s">
        <v>263</v>
      </c>
      <c r="C177" s="21">
        <v>2774.584</v>
      </c>
      <c r="D177" s="21">
        <v>3456.395</v>
      </c>
      <c r="E177" s="21">
        <v>0</v>
      </c>
      <c r="F177" s="21">
        <v>0</v>
      </c>
      <c r="G177" s="21">
        <v>0</v>
      </c>
      <c r="H177" s="21">
        <v>1</v>
      </c>
      <c r="I177" s="18">
        <v>6.582</v>
      </c>
      <c r="J177" s="18">
        <v>25.01</v>
      </c>
      <c r="K177" s="22">
        <v>4</v>
      </c>
      <c r="L177" s="22">
        <v>2</v>
      </c>
      <c r="M177" s="22">
        <v>-1</v>
      </c>
      <c r="N177" s="22">
        <v>0</v>
      </c>
      <c r="O177" s="22">
        <v>0</v>
      </c>
      <c r="P177" s="22">
        <v>77.858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399267</v>
      </c>
      <c r="B178" s="21" t="s">
        <v>264</v>
      </c>
      <c r="C178" s="21">
        <v>1977.236</v>
      </c>
      <c r="D178" s="21">
        <v>2351.755</v>
      </c>
      <c r="E178" s="21">
        <v>0</v>
      </c>
      <c r="F178" s="21">
        <v>0</v>
      </c>
      <c r="G178" s="21">
        <v>0</v>
      </c>
      <c r="H178" s="21">
        <v>1</v>
      </c>
      <c r="I178" s="18">
        <v>8.617</v>
      </c>
      <c r="J178" s="18">
        <v>23.17</v>
      </c>
      <c r="K178" s="22">
        <v>3</v>
      </c>
      <c r="L178" s="22">
        <v>1</v>
      </c>
      <c r="M178" s="22">
        <v>0</v>
      </c>
      <c r="N178" s="22">
        <v>0</v>
      </c>
      <c r="O178" s="22">
        <v>0</v>
      </c>
      <c r="P178" s="22">
        <v>3.275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399268</v>
      </c>
      <c r="B179" s="21" t="s">
        <v>265</v>
      </c>
      <c r="C179" s="21">
        <v>1845.239</v>
      </c>
      <c r="D179" s="21">
        <v>2178.099</v>
      </c>
      <c r="E179" s="21">
        <v>0</v>
      </c>
      <c r="F179" s="21">
        <v>0</v>
      </c>
      <c r="G179" s="21">
        <v>0</v>
      </c>
      <c r="H179" s="21">
        <v>1</v>
      </c>
      <c r="I179" s="18">
        <v>8.709</v>
      </c>
      <c r="J179" s="18">
        <v>22.66</v>
      </c>
      <c r="K179" s="22">
        <v>2</v>
      </c>
      <c r="L179" s="22">
        <v>1</v>
      </c>
      <c r="M179" s="22">
        <v>0</v>
      </c>
      <c r="N179" s="22">
        <v>0</v>
      </c>
      <c r="O179" s="22">
        <v>0</v>
      </c>
      <c r="P179" s="22">
        <v>3.098</v>
      </c>
      <c r="Q179" s="22">
        <v>-1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399269</v>
      </c>
      <c r="B180" s="21" t="s">
        <v>266</v>
      </c>
      <c r="C180" s="21">
        <v>6757.761</v>
      </c>
      <c r="D180" s="21">
        <v>8425.598</v>
      </c>
      <c r="E180" s="21">
        <v>0</v>
      </c>
      <c r="F180" s="21">
        <v>0</v>
      </c>
      <c r="G180" s="21">
        <v>0</v>
      </c>
      <c r="H180" s="21">
        <v>1</v>
      </c>
      <c r="I180" s="18">
        <v>2.238</v>
      </c>
      <c r="J180" s="18">
        <v>21.59</v>
      </c>
      <c r="K180" s="22">
        <v>4</v>
      </c>
      <c r="L180" s="22">
        <v>2</v>
      </c>
      <c r="M180" s="22">
        <v>0</v>
      </c>
      <c r="N180" s="22">
        <v>0</v>
      </c>
      <c r="O180" s="22">
        <v>0</v>
      </c>
      <c r="P180" s="22">
        <v>-4.5</v>
      </c>
      <c r="Q180" s="22">
        <v>0</v>
      </c>
      <c r="R180" s="22">
        <v>1</v>
      </c>
      <c r="S180" s="23"/>
      <c r="T180" s="23"/>
      <c r="U180" s="23"/>
      <c r="V180" s="23"/>
      <c r="W180" s="23"/>
    </row>
    <row r="181" ht="16.5" spans="1:23">
      <c r="A181" s="21">
        <v>399274</v>
      </c>
      <c r="B181" s="21" t="s">
        <v>267</v>
      </c>
      <c r="C181" s="21">
        <v>5156.514</v>
      </c>
      <c r="D181" s="21">
        <v>6230.302</v>
      </c>
      <c r="E181" s="21">
        <v>0</v>
      </c>
      <c r="F181" s="21">
        <v>0</v>
      </c>
      <c r="G181" s="21">
        <v>0</v>
      </c>
      <c r="H181" s="21">
        <v>1</v>
      </c>
      <c r="I181" s="18">
        <v>1.924</v>
      </c>
      <c r="J181" s="18">
        <v>18.828</v>
      </c>
      <c r="K181" s="22">
        <v>4</v>
      </c>
      <c r="L181" s="22">
        <v>0</v>
      </c>
      <c r="M181" s="22">
        <v>0</v>
      </c>
      <c r="N181" s="22">
        <v>0</v>
      </c>
      <c r="O181" s="22">
        <v>0</v>
      </c>
      <c r="P181" s="22">
        <v>-4.326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399276</v>
      </c>
      <c r="B182" s="21" t="s">
        <v>268</v>
      </c>
      <c r="C182" s="21">
        <v>6872.88</v>
      </c>
      <c r="D182" s="21">
        <v>8438.012</v>
      </c>
      <c r="E182" s="21">
        <v>0</v>
      </c>
      <c r="F182" s="21">
        <v>0</v>
      </c>
      <c r="G182" s="21">
        <v>0</v>
      </c>
      <c r="H182" s="21">
        <v>1</v>
      </c>
      <c r="I182" s="18">
        <v>1.414</v>
      </c>
      <c r="J182" s="18">
        <v>19.7</v>
      </c>
      <c r="K182" s="22">
        <v>4</v>
      </c>
      <c r="L182" s="22">
        <v>0</v>
      </c>
      <c r="M182" s="22">
        <v>0</v>
      </c>
      <c r="N182" s="22">
        <v>0</v>
      </c>
      <c r="O182" s="22">
        <v>0</v>
      </c>
      <c r="P182" s="22">
        <v>-0.105</v>
      </c>
      <c r="Q182" s="22">
        <v>0</v>
      </c>
      <c r="R182" s="22">
        <v>1</v>
      </c>
      <c r="S182" s="23"/>
      <c r="T182" s="23"/>
      <c r="U182" s="23"/>
      <c r="V182" s="23"/>
      <c r="W182" s="23"/>
    </row>
    <row r="183" ht="16.5" spans="1:23">
      <c r="A183" s="21">
        <v>399278</v>
      </c>
      <c r="B183" s="21" t="s">
        <v>269</v>
      </c>
      <c r="C183" s="21">
        <v>1930.942</v>
      </c>
      <c r="D183" s="21">
        <v>2212.371</v>
      </c>
      <c r="E183" s="21">
        <v>0</v>
      </c>
      <c r="F183" s="21">
        <v>0</v>
      </c>
      <c r="G183" s="21">
        <v>0</v>
      </c>
      <c r="H183" s="21">
        <v>1</v>
      </c>
      <c r="I183" s="18">
        <v>1.905</v>
      </c>
      <c r="J183" s="18">
        <v>14.383</v>
      </c>
      <c r="K183" s="22">
        <v>1</v>
      </c>
      <c r="L183" s="22">
        <v>2</v>
      </c>
      <c r="M183" s="22">
        <v>1</v>
      </c>
      <c r="N183" s="22">
        <v>-1</v>
      </c>
      <c r="O183" s="22">
        <v>0</v>
      </c>
      <c r="P183" s="22">
        <v>-15.25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399279</v>
      </c>
      <c r="B184" s="21" t="s">
        <v>270</v>
      </c>
      <c r="C184" s="21">
        <v>4223.681</v>
      </c>
      <c r="D184" s="21">
        <v>5201.376</v>
      </c>
      <c r="E184" s="21">
        <v>0</v>
      </c>
      <c r="F184" s="21">
        <v>0</v>
      </c>
      <c r="G184" s="21">
        <v>0</v>
      </c>
      <c r="H184" s="21">
        <v>1</v>
      </c>
      <c r="I184" s="18">
        <v>4.203</v>
      </c>
      <c r="J184" s="18">
        <v>22.21</v>
      </c>
      <c r="K184" s="22">
        <v>3</v>
      </c>
      <c r="L184" s="22">
        <v>1</v>
      </c>
      <c r="M184" s="22">
        <v>0</v>
      </c>
      <c r="N184" s="22">
        <v>-1</v>
      </c>
      <c r="O184" s="22">
        <v>0</v>
      </c>
      <c r="P184" s="22">
        <v>-1.245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399285</v>
      </c>
      <c r="B185" s="21" t="s">
        <v>271</v>
      </c>
      <c r="C185" s="21">
        <v>5308.718</v>
      </c>
      <c r="D185" s="21">
        <v>6481.605</v>
      </c>
      <c r="E185" s="21">
        <v>0</v>
      </c>
      <c r="F185" s="21">
        <v>0</v>
      </c>
      <c r="G185" s="21">
        <v>0</v>
      </c>
      <c r="H185" s="21">
        <v>1</v>
      </c>
      <c r="I185" s="18">
        <v>5.513</v>
      </c>
      <c r="J185" s="18">
        <v>22.611</v>
      </c>
      <c r="K185" s="22">
        <v>4</v>
      </c>
      <c r="L185" s="22">
        <v>0</v>
      </c>
      <c r="M185" s="22">
        <v>-1</v>
      </c>
      <c r="N185" s="22">
        <v>1</v>
      </c>
      <c r="O185" s="22">
        <v>0</v>
      </c>
      <c r="P185" s="22">
        <v>-3.417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399289</v>
      </c>
      <c r="B186" s="21" t="s">
        <v>272</v>
      </c>
      <c r="C186" s="21">
        <v>120.087</v>
      </c>
      <c r="D186" s="21">
        <v>121.012</v>
      </c>
      <c r="E186" s="21">
        <v>0</v>
      </c>
      <c r="F186" s="21">
        <v>0</v>
      </c>
      <c r="G186" s="21">
        <v>0</v>
      </c>
      <c r="H186" s="21">
        <v>1</v>
      </c>
      <c r="I186" s="18">
        <v>0.102</v>
      </c>
      <c r="J186" s="18">
        <v>0.865</v>
      </c>
      <c r="K186" s="22">
        <v>3</v>
      </c>
      <c r="L186" s="22">
        <v>1</v>
      </c>
      <c r="M186" s="22">
        <v>1</v>
      </c>
      <c r="N186" s="22">
        <v>-1</v>
      </c>
      <c r="O186" s="22">
        <v>0</v>
      </c>
      <c r="P186" s="22">
        <v>8.214</v>
      </c>
      <c r="Q186" s="22">
        <v>-1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399290</v>
      </c>
      <c r="B187" s="21" t="s">
        <v>273</v>
      </c>
      <c r="C187" s="21">
        <v>182.227</v>
      </c>
      <c r="D187" s="21">
        <v>197.082</v>
      </c>
      <c r="E187" s="21">
        <v>0</v>
      </c>
      <c r="F187" s="21">
        <v>0</v>
      </c>
      <c r="G187" s="21">
        <v>0</v>
      </c>
      <c r="H187" s="21">
        <v>1</v>
      </c>
      <c r="I187" s="18">
        <v>3.893</v>
      </c>
      <c r="J187" s="18">
        <v>11.137</v>
      </c>
      <c r="K187" s="22">
        <v>4</v>
      </c>
      <c r="L187" s="22">
        <v>0</v>
      </c>
      <c r="M187" s="22">
        <v>-1</v>
      </c>
      <c r="N187" s="22">
        <v>1</v>
      </c>
      <c r="O187" s="22">
        <v>0</v>
      </c>
      <c r="P187" s="22">
        <v>-36.259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399291</v>
      </c>
      <c r="B188" s="21" t="s">
        <v>274</v>
      </c>
      <c r="C188" s="21">
        <v>4110.514</v>
      </c>
      <c r="D188" s="21">
        <v>4741.778</v>
      </c>
      <c r="E188" s="21">
        <v>0</v>
      </c>
      <c r="F188" s="21">
        <v>0</v>
      </c>
      <c r="G188" s="21">
        <v>0</v>
      </c>
      <c r="H188" s="21">
        <v>1</v>
      </c>
      <c r="I188" s="18">
        <v>4.457</v>
      </c>
      <c r="J188" s="18">
        <v>17.176</v>
      </c>
      <c r="K188" s="22">
        <v>4</v>
      </c>
      <c r="L188" s="22">
        <v>1</v>
      </c>
      <c r="M188" s="22">
        <v>0</v>
      </c>
      <c r="N188" s="22">
        <v>0</v>
      </c>
      <c r="O188" s="22">
        <v>0</v>
      </c>
      <c r="P188" s="22">
        <v>-8.901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399292</v>
      </c>
      <c r="B189" s="21" t="s">
        <v>275</v>
      </c>
      <c r="C189" s="21">
        <v>1355.297</v>
      </c>
      <c r="D189" s="21">
        <v>1530.447</v>
      </c>
      <c r="E189" s="21">
        <v>0</v>
      </c>
      <c r="F189" s="21">
        <v>0</v>
      </c>
      <c r="G189" s="21">
        <v>0</v>
      </c>
      <c r="H189" s="21">
        <v>1</v>
      </c>
      <c r="I189" s="18">
        <v>6.255</v>
      </c>
      <c r="J189" s="18">
        <v>16.984</v>
      </c>
      <c r="K189" s="22">
        <v>2</v>
      </c>
      <c r="L189" s="22">
        <v>1</v>
      </c>
      <c r="M189" s="22">
        <v>1</v>
      </c>
      <c r="N189" s="22">
        <v>-1</v>
      </c>
      <c r="O189" s="22">
        <v>0</v>
      </c>
      <c r="P189" s="22">
        <v>-0.92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399297</v>
      </c>
      <c r="B190" s="21" t="s">
        <v>276</v>
      </c>
      <c r="C190" s="21">
        <v>5747.39</v>
      </c>
      <c r="D190" s="21">
        <v>6370.131</v>
      </c>
      <c r="E190" s="21">
        <v>0</v>
      </c>
      <c r="F190" s="21">
        <v>0</v>
      </c>
      <c r="G190" s="21">
        <v>0</v>
      </c>
      <c r="H190" s="21">
        <v>1</v>
      </c>
      <c r="I190" s="18">
        <v>3.006</v>
      </c>
      <c r="J190" s="18">
        <v>12.488</v>
      </c>
      <c r="K190" s="22">
        <v>4</v>
      </c>
      <c r="L190" s="22">
        <v>2</v>
      </c>
      <c r="M190" s="22">
        <v>-1</v>
      </c>
      <c r="N190" s="22">
        <v>1</v>
      </c>
      <c r="O190" s="22">
        <v>0</v>
      </c>
      <c r="P190" s="22">
        <v>26.706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399298</v>
      </c>
      <c r="B191" s="21" t="s">
        <v>277</v>
      </c>
      <c r="C191" s="21">
        <v>212.891</v>
      </c>
      <c r="D191" s="21">
        <v>213.944</v>
      </c>
      <c r="E191" s="21">
        <v>0</v>
      </c>
      <c r="F191" s="21">
        <v>0</v>
      </c>
      <c r="G191" s="21">
        <v>0</v>
      </c>
      <c r="H191" s="21">
        <v>1</v>
      </c>
      <c r="I191" s="18">
        <v>0.277</v>
      </c>
      <c r="J191" s="18">
        <v>0.768</v>
      </c>
      <c r="K191" s="22">
        <v>3</v>
      </c>
      <c r="L191" s="22">
        <v>0</v>
      </c>
      <c r="M191" s="22">
        <v>0</v>
      </c>
      <c r="N191" s="22">
        <v>0</v>
      </c>
      <c r="O191" s="22">
        <v>0</v>
      </c>
      <c r="P191" s="22">
        <v>0.024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399299</v>
      </c>
      <c r="B192" s="21" t="s">
        <v>278</v>
      </c>
      <c r="C192" s="21">
        <v>244.872</v>
      </c>
      <c r="D192" s="21">
        <v>246.308</v>
      </c>
      <c r="E192" s="21">
        <v>0</v>
      </c>
      <c r="F192" s="21">
        <v>0</v>
      </c>
      <c r="G192" s="21">
        <v>0</v>
      </c>
      <c r="H192" s="21">
        <v>1</v>
      </c>
      <c r="I192" s="18">
        <v>0.316</v>
      </c>
      <c r="J192" s="18">
        <v>0.898</v>
      </c>
      <c r="K192" s="22">
        <v>4</v>
      </c>
      <c r="L192" s="22">
        <v>0</v>
      </c>
      <c r="M192" s="22">
        <v>0</v>
      </c>
      <c r="N192" s="22">
        <v>1</v>
      </c>
      <c r="O192" s="22">
        <v>0</v>
      </c>
      <c r="P192" s="22">
        <v>-19.155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399301</v>
      </c>
      <c r="B193" s="21" t="s">
        <v>279</v>
      </c>
      <c r="C193" s="21">
        <v>216.732</v>
      </c>
      <c r="D193" s="21">
        <v>217.805</v>
      </c>
      <c r="E193" s="21">
        <v>0</v>
      </c>
      <c r="F193" s="21">
        <v>0</v>
      </c>
      <c r="G193" s="21">
        <v>0</v>
      </c>
      <c r="H193" s="21">
        <v>1</v>
      </c>
      <c r="I193" s="18">
        <v>0.277</v>
      </c>
      <c r="J193" s="18">
        <v>0.768</v>
      </c>
      <c r="K193" s="22">
        <v>2</v>
      </c>
      <c r="L193" s="22">
        <v>2</v>
      </c>
      <c r="M193" s="22">
        <v>0</v>
      </c>
      <c r="N193" s="22">
        <v>0</v>
      </c>
      <c r="O193" s="22">
        <v>0</v>
      </c>
      <c r="P193" s="22">
        <v>-20.3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399302</v>
      </c>
      <c r="B194" s="21" t="s">
        <v>280</v>
      </c>
      <c r="C194" s="21">
        <v>220.108</v>
      </c>
      <c r="D194" s="21">
        <v>221.02</v>
      </c>
      <c r="E194" s="21">
        <v>0</v>
      </c>
      <c r="F194" s="21">
        <v>0</v>
      </c>
      <c r="G194" s="21">
        <v>0</v>
      </c>
      <c r="H194" s="21">
        <v>1</v>
      </c>
      <c r="I194" s="18">
        <v>0.033</v>
      </c>
      <c r="J194" s="18">
        <v>0.446</v>
      </c>
      <c r="K194" s="22">
        <v>4</v>
      </c>
      <c r="L194" s="22">
        <v>1</v>
      </c>
      <c r="M194" s="22">
        <v>0</v>
      </c>
      <c r="N194" s="22">
        <v>1</v>
      </c>
      <c r="O194" s="22">
        <v>0</v>
      </c>
      <c r="P194" s="22">
        <v>-20.727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399303</v>
      </c>
      <c r="B195" s="21" t="s">
        <v>281</v>
      </c>
      <c r="C195" s="21">
        <v>9143.968</v>
      </c>
      <c r="D195" s="21">
        <v>10297.801</v>
      </c>
      <c r="E195" s="21">
        <v>0</v>
      </c>
      <c r="F195" s="21">
        <v>0</v>
      </c>
      <c r="G195" s="21">
        <v>0</v>
      </c>
      <c r="H195" s="21">
        <v>1</v>
      </c>
      <c r="I195" s="18">
        <v>6.802</v>
      </c>
      <c r="J195" s="18">
        <v>17.244</v>
      </c>
      <c r="K195" s="22">
        <v>4</v>
      </c>
      <c r="L195" s="22">
        <v>0</v>
      </c>
      <c r="M195" s="22">
        <v>-1</v>
      </c>
      <c r="N195" s="22">
        <v>0</v>
      </c>
      <c r="O195" s="22">
        <v>0</v>
      </c>
      <c r="P195" s="22">
        <v>-0.059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399306</v>
      </c>
      <c r="B196" s="21" t="s">
        <v>282</v>
      </c>
      <c r="C196" s="21">
        <v>1730.299</v>
      </c>
      <c r="D196" s="21">
        <v>1905.965</v>
      </c>
      <c r="E196" s="21">
        <v>0</v>
      </c>
      <c r="F196" s="21">
        <v>0</v>
      </c>
      <c r="G196" s="21">
        <v>0</v>
      </c>
      <c r="H196" s="21">
        <v>1</v>
      </c>
      <c r="I196" s="18">
        <v>1.055</v>
      </c>
      <c r="J196" s="18">
        <v>10.174</v>
      </c>
      <c r="K196" s="22">
        <v>4</v>
      </c>
      <c r="L196" s="22">
        <v>0</v>
      </c>
      <c r="M196" s="22">
        <v>0</v>
      </c>
      <c r="N196" s="22">
        <v>0</v>
      </c>
      <c r="O196" s="22">
        <v>0</v>
      </c>
      <c r="P196" s="22">
        <v>0.281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399307</v>
      </c>
      <c r="B197" s="21" t="s">
        <v>283</v>
      </c>
      <c r="C197" s="21">
        <v>340.637</v>
      </c>
      <c r="D197" s="21">
        <v>367.618</v>
      </c>
      <c r="E197" s="21">
        <v>0</v>
      </c>
      <c r="F197" s="21">
        <v>0</v>
      </c>
      <c r="G197" s="21">
        <v>0</v>
      </c>
      <c r="H197" s="21">
        <v>1</v>
      </c>
      <c r="I197" s="18">
        <v>5.49</v>
      </c>
      <c r="J197" s="18">
        <v>12.426</v>
      </c>
      <c r="K197" s="22">
        <v>4</v>
      </c>
      <c r="L197" s="22">
        <v>0</v>
      </c>
      <c r="M197" s="22">
        <v>0</v>
      </c>
      <c r="N197" s="22">
        <v>0</v>
      </c>
      <c r="O197" s="22">
        <v>0</v>
      </c>
      <c r="P197" s="22">
        <v>-0.824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399311</v>
      </c>
      <c r="B198" s="21" t="s">
        <v>284</v>
      </c>
      <c r="C198" s="21">
        <v>4638.986</v>
      </c>
      <c r="D198" s="21">
        <v>5111.359</v>
      </c>
      <c r="E198" s="21">
        <v>0</v>
      </c>
      <c r="F198" s="21">
        <v>0</v>
      </c>
      <c r="G198" s="21">
        <v>0</v>
      </c>
      <c r="H198" s="21">
        <v>1</v>
      </c>
      <c r="I198" s="18">
        <v>2.458</v>
      </c>
      <c r="J198" s="18">
        <v>11.473</v>
      </c>
      <c r="K198" s="22">
        <v>2</v>
      </c>
      <c r="L198" s="22">
        <v>2</v>
      </c>
      <c r="M198" s="22">
        <v>1</v>
      </c>
      <c r="N198" s="22">
        <v>-1</v>
      </c>
      <c r="O198" s="22">
        <v>0</v>
      </c>
      <c r="P198" s="22">
        <v>-7.587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399315</v>
      </c>
      <c r="B199" s="21" t="s">
        <v>285</v>
      </c>
      <c r="C199" s="21">
        <v>4318.806</v>
      </c>
      <c r="D199" s="21">
        <v>4952.492</v>
      </c>
      <c r="E199" s="21">
        <v>0</v>
      </c>
      <c r="F199" s="21">
        <v>0</v>
      </c>
      <c r="G199" s="21">
        <v>0</v>
      </c>
      <c r="H199" s="21">
        <v>1</v>
      </c>
      <c r="I199" s="18">
        <v>7.078</v>
      </c>
      <c r="J199" s="18">
        <v>18.968</v>
      </c>
      <c r="K199" s="22">
        <v>3</v>
      </c>
      <c r="L199" s="22">
        <v>0</v>
      </c>
      <c r="M199" s="22">
        <v>1</v>
      </c>
      <c r="N199" s="22">
        <v>-1</v>
      </c>
      <c r="O199" s="22">
        <v>0</v>
      </c>
      <c r="P199" s="22">
        <v>-0.716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399316</v>
      </c>
      <c r="B200" s="21" t="s">
        <v>286</v>
      </c>
      <c r="C200" s="21">
        <v>5495.752</v>
      </c>
      <c r="D200" s="21">
        <v>6258.911</v>
      </c>
      <c r="E200" s="21">
        <v>0</v>
      </c>
      <c r="F200" s="21">
        <v>0</v>
      </c>
      <c r="G200" s="21">
        <v>0</v>
      </c>
      <c r="H200" s="21">
        <v>1</v>
      </c>
      <c r="I200" s="18">
        <v>8.122</v>
      </c>
      <c r="J200" s="18">
        <v>19.325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0.443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399317</v>
      </c>
      <c r="B201" s="21" t="s">
        <v>287</v>
      </c>
      <c r="C201" s="21">
        <v>6381.583</v>
      </c>
      <c r="D201" s="21">
        <v>7023.308</v>
      </c>
      <c r="E201" s="21">
        <v>0</v>
      </c>
      <c r="F201" s="21">
        <v>0</v>
      </c>
      <c r="G201" s="21">
        <v>0</v>
      </c>
      <c r="H201" s="21">
        <v>1</v>
      </c>
      <c r="I201" s="18">
        <v>4.231</v>
      </c>
      <c r="J201" s="18">
        <v>12.982</v>
      </c>
      <c r="K201" s="22">
        <v>1</v>
      </c>
      <c r="L201" s="22">
        <v>2</v>
      </c>
      <c r="M201" s="22">
        <v>0</v>
      </c>
      <c r="N201" s="22">
        <v>0</v>
      </c>
      <c r="O201" s="22">
        <v>1</v>
      </c>
      <c r="P201" s="22">
        <v>13.923</v>
      </c>
      <c r="Q201" s="22">
        <v>0</v>
      </c>
      <c r="R201" s="22">
        <v>1</v>
      </c>
      <c r="S201" s="23"/>
      <c r="T201" s="23"/>
      <c r="U201" s="23"/>
      <c r="V201" s="23"/>
      <c r="W201" s="23"/>
    </row>
    <row r="202" ht="16.5" spans="1:23">
      <c r="A202" s="21">
        <v>399319</v>
      </c>
      <c r="B202" s="21" t="s">
        <v>288</v>
      </c>
      <c r="C202" s="21">
        <v>2827.274</v>
      </c>
      <c r="D202" s="21">
        <v>3409.469</v>
      </c>
      <c r="E202" s="21">
        <v>0</v>
      </c>
      <c r="F202" s="21">
        <v>0</v>
      </c>
      <c r="G202" s="21">
        <v>0</v>
      </c>
      <c r="H202" s="21">
        <v>1</v>
      </c>
      <c r="I202" s="18">
        <v>17.372</v>
      </c>
      <c r="J202" s="18">
        <v>31.482</v>
      </c>
      <c r="K202" s="22">
        <v>4</v>
      </c>
      <c r="L202" s="22">
        <v>1</v>
      </c>
      <c r="M202" s="22">
        <v>0</v>
      </c>
      <c r="N202" s="22">
        <v>0</v>
      </c>
      <c r="O202" s="22">
        <v>0</v>
      </c>
      <c r="P202" s="22">
        <v>-0.941</v>
      </c>
      <c r="Q202" s="22">
        <v>0</v>
      </c>
      <c r="R202" s="22">
        <v>1</v>
      </c>
      <c r="S202" s="23"/>
      <c r="T202" s="23"/>
      <c r="U202" s="23"/>
      <c r="V202" s="23"/>
      <c r="W202" s="23"/>
    </row>
    <row r="203" ht="16.5" spans="1:23">
      <c r="A203" s="21">
        <v>399324</v>
      </c>
      <c r="B203" s="21" t="s">
        <v>289</v>
      </c>
      <c r="C203" s="21">
        <v>8871.178</v>
      </c>
      <c r="D203" s="21">
        <v>9436.199</v>
      </c>
      <c r="E203" s="21">
        <v>0</v>
      </c>
      <c r="F203" s="21">
        <v>0</v>
      </c>
      <c r="G203" s="21">
        <v>0</v>
      </c>
      <c r="H203" s="21">
        <v>1</v>
      </c>
      <c r="I203" s="18">
        <v>1.223</v>
      </c>
      <c r="J203" s="18">
        <v>7.137</v>
      </c>
      <c r="K203" s="22">
        <v>4</v>
      </c>
      <c r="L203" s="22">
        <v>1</v>
      </c>
      <c r="M203" s="22">
        <v>0</v>
      </c>
      <c r="N203" s="22">
        <v>0</v>
      </c>
      <c r="O203" s="22">
        <v>0</v>
      </c>
      <c r="P203" s="22">
        <v>-2.664</v>
      </c>
      <c r="Q203" s="22">
        <v>0</v>
      </c>
      <c r="R203" s="22">
        <v>1</v>
      </c>
      <c r="S203" s="23"/>
      <c r="T203" s="23"/>
      <c r="U203" s="23"/>
      <c r="V203" s="23"/>
      <c r="W203" s="23"/>
    </row>
    <row r="204" ht="16.5" spans="1:23">
      <c r="A204" s="21">
        <v>399326</v>
      </c>
      <c r="B204" s="21" t="s">
        <v>290</v>
      </c>
      <c r="C204" s="21">
        <v>5318.693</v>
      </c>
      <c r="D204" s="21">
        <v>6449.604</v>
      </c>
      <c r="E204" s="21">
        <v>0</v>
      </c>
      <c r="F204" s="21">
        <v>0</v>
      </c>
      <c r="G204" s="21">
        <v>0</v>
      </c>
      <c r="H204" s="21">
        <v>1</v>
      </c>
      <c r="I204" s="18">
        <v>3.343</v>
      </c>
      <c r="J204" s="18">
        <v>20.291</v>
      </c>
      <c r="K204" s="22">
        <v>3</v>
      </c>
      <c r="L204" s="22">
        <v>0</v>
      </c>
      <c r="M204" s="22">
        <v>0</v>
      </c>
      <c r="N204" s="22">
        <v>-1</v>
      </c>
      <c r="O204" s="22">
        <v>0</v>
      </c>
      <c r="P204" s="22">
        <v>3.42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399333</v>
      </c>
      <c r="B205" s="21" t="s">
        <v>291</v>
      </c>
      <c r="C205" s="21">
        <v>9120.356</v>
      </c>
      <c r="D205" s="21">
        <v>10514.882</v>
      </c>
      <c r="E205" s="21">
        <v>0</v>
      </c>
      <c r="F205" s="21">
        <v>0</v>
      </c>
      <c r="G205" s="21">
        <v>0</v>
      </c>
      <c r="H205" s="21">
        <v>1</v>
      </c>
      <c r="I205" s="18">
        <v>1.459</v>
      </c>
      <c r="J205" s="18">
        <v>14.528</v>
      </c>
      <c r="K205" s="22">
        <v>4</v>
      </c>
      <c r="L205" s="22">
        <v>1</v>
      </c>
      <c r="M205" s="22">
        <v>0</v>
      </c>
      <c r="N205" s="22">
        <v>0</v>
      </c>
      <c r="O205" s="22">
        <v>0</v>
      </c>
      <c r="P205" s="22">
        <v>-5.645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399335</v>
      </c>
      <c r="B206" s="21" t="s">
        <v>292</v>
      </c>
      <c r="C206" s="21">
        <v>4020.157</v>
      </c>
      <c r="D206" s="21">
        <v>4536.227</v>
      </c>
      <c r="E206" s="21">
        <v>0</v>
      </c>
      <c r="F206" s="21">
        <v>0</v>
      </c>
      <c r="G206" s="21">
        <v>0</v>
      </c>
      <c r="H206" s="21">
        <v>1</v>
      </c>
      <c r="I206" s="18">
        <v>4.124</v>
      </c>
      <c r="J206" s="18">
        <v>15.031</v>
      </c>
      <c r="K206" s="22">
        <v>3</v>
      </c>
      <c r="L206" s="22">
        <v>0</v>
      </c>
      <c r="M206" s="22">
        <v>1</v>
      </c>
      <c r="N206" s="22">
        <v>-1</v>
      </c>
      <c r="O206" s="22">
        <v>0</v>
      </c>
      <c r="P206" s="22">
        <v>0.043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399344</v>
      </c>
      <c r="B207" s="21" t="s">
        <v>293</v>
      </c>
      <c r="C207" s="21">
        <v>6845.478</v>
      </c>
      <c r="D207" s="21">
        <v>7786.364</v>
      </c>
      <c r="E207" s="21">
        <v>0</v>
      </c>
      <c r="F207" s="21">
        <v>0</v>
      </c>
      <c r="G207" s="21">
        <v>0</v>
      </c>
      <c r="H207" s="21">
        <v>1</v>
      </c>
      <c r="I207" s="18">
        <v>1.554</v>
      </c>
      <c r="J207" s="18">
        <v>13.45</v>
      </c>
      <c r="K207" s="22">
        <v>4</v>
      </c>
      <c r="L207" s="22">
        <v>0</v>
      </c>
      <c r="M207" s="22">
        <v>0</v>
      </c>
      <c r="N207" s="22">
        <v>0</v>
      </c>
      <c r="O207" s="22">
        <v>0</v>
      </c>
      <c r="P207" s="22">
        <v>-2.782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399346</v>
      </c>
      <c r="B208" s="21" t="s">
        <v>294</v>
      </c>
      <c r="C208" s="21">
        <v>3907.492</v>
      </c>
      <c r="D208" s="21">
        <v>4597.571</v>
      </c>
      <c r="E208" s="21">
        <v>0</v>
      </c>
      <c r="F208" s="21">
        <v>0</v>
      </c>
      <c r="G208" s="21">
        <v>0</v>
      </c>
      <c r="H208" s="21">
        <v>1</v>
      </c>
      <c r="I208" s="18">
        <v>0.625</v>
      </c>
      <c r="J208" s="18">
        <v>15.541</v>
      </c>
      <c r="K208" s="22">
        <v>4</v>
      </c>
      <c r="L208" s="22">
        <v>1</v>
      </c>
      <c r="M208" s="22">
        <v>-1</v>
      </c>
      <c r="N208" s="22">
        <v>1</v>
      </c>
      <c r="O208" s="22">
        <v>0</v>
      </c>
      <c r="P208" s="22">
        <v>-5.735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399348</v>
      </c>
      <c r="B209" s="21" t="s">
        <v>295</v>
      </c>
      <c r="C209" s="21">
        <v>6210.711</v>
      </c>
      <c r="D209" s="21">
        <v>6678.235</v>
      </c>
      <c r="E209" s="21">
        <v>0</v>
      </c>
      <c r="F209" s="21">
        <v>0</v>
      </c>
      <c r="G209" s="21">
        <v>0</v>
      </c>
      <c r="H209" s="21">
        <v>1</v>
      </c>
      <c r="I209" s="18">
        <v>2.969</v>
      </c>
      <c r="J209" s="18">
        <v>9.762</v>
      </c>
      <c r="K209" s="22">
        <v>4</v>
      </c>
      <c r="L209" s="22">
        <v>1</v>
      </c>
      <c r="M209" s="22">
        <v>0</v>
      </c>
      <c r="N209" s="22">
        <v>0</v>
      </c>
      <c r="O209" s="22">
        <v>0</v>
      </c>
      <c r="P209" s="22">
        <v>-1.716</v>
      </c>
      <c r="Q209" s="22">
        <v>0</v>
      </c>
      <c r="R209" s="22">
        <v>1</v>
      </c>
      <c r="S209" s="23"/>
      <c r="T209" s="23"/>
      <c r="U209" s="23"/>
      <c r="V209" s="23"/>
      <c r="W209" s="23"/>
    </row>
    <row r="210" ht="16.5" spans="1:23">
      <c r="A210" s="21">
        <v>399350</v>
      </c>
      <c r="B210" s="21" t="s">
        <v>296</v>
      </c>
      <c r="C210" s="21">
        <v>2669.512</v>
      </c>
      <c r="D210" s="21">
        <v>3209.532</v>
      </c>
      <c r="E210" s="21">
        <v>0</v>
      </c>
      <c r="F210" s="21">
        <v>0</v>
      </c>
      <c r="G210" s="21">
        <v>0</v>
      </c>
      <c r="H210" s="21">
        <v>1</v>
      </c>
      <c r="I210" s="18">
        <v>1.788</v>
      </c>
      <c r="J210" s="18">
        <v>18.313</v>
      </c>
      <c r="K210" s="22">
        <v>4</v>
      </c>
      <c r="L210" s="22">
        <v>0</v>
      </c>
      <c r="M210" s="22">
        <v>-1</v>
      </c>
      <c r="N210" s="22">
        <v>1</v>
      </c>
      <c r="O210" s="22">
        <v>0</v>
      </c>
      <c r="P210" s="22">
        <v>-4.118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399360</v>
      </c>
      <c r="B211" s="21" t="s">
        <v>297</v>
      </c>
      <c r="C211" s="21">
        <v>6998.447</v>
      </c>
      <c r="D211" s="21">
        <v>8331.895</v>
      </c>
      <c r="E211" s="21">
        <v>0</v>
      </c>
      <c r="F211" s="21">
        <v>0</v>
      </c>
      <c r="G211" s="21">
        <v>0</v>
      </c>
      <c r="H211" s="21">
        <v>1</v>
      </c>
      <c r="I211" s="18">
        <v>0.87</v>
      </c>
      <c r="J211" s="18">
        <v>16.735</v>
      </c>
      <c r="K211" s="22">
        <v>4</v>
      </c>
      <c r="L211" s="22">
        <v>1</v>
      </c>
      <c r="M211" s="22">
        <v>0</v>
      </c>
      <c r="N211" s="22">
        <v>0</v>
      </c>
      <c r="O211" s="22">
        <v>0</v>
      </c>
      <c r="P211" s="22">
        <v>6.842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399363</v>
      </c>
      <c r="B212" s="21" t="s">
        <v>298</v>
      </c>
      <c r="C212" s="21">
        <v>7760.822</v>
      </c>
      <c r="D212" s="21">
        <v>9921.383</v>
      </c>
      <c r="E212" s="21">
        <v>0</v>
      </c>
      <c r="F212" s="21">
        <v>0</v>
      </c>
      <c r="G212" s="21">
        <v>0</v>
      </c>
      <c r="H212" s="21">
        <v>1</v>
      </c>
      <c r="I212" s="18">
        <v>2.82</v>
      </c>
      <c r="J212" s="18">
        <v>23.983</v>
      </c>
      <c r="K212" s="22">
        <v>4</v>
      </c>
      <c r="L212" s="22">
        <v>1</v>
      </c>
      <c r="M212" s="22">
        <v>-1</v>
      </c>
      <c r="N212" s="22">
        <v>0</v>
      </c>
      <c r="O212" s="22">
        <v>0</v>
      </c>
      <c r="P212" s="22">
        <v>18.477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399365</v>
      </c>
      <c r="B213" s="21" t="s">
        <v>299</v>
      </c>
      <c r="C213" s="21">
        <v>12301</v>
      </c>
      <c r="D213" s="21">
        <v>13848.897</v>
      </c>
      <c r="E213" s="21">
        <v>0</v>
      </c>
      <c r="F213" s="21">
        <v>0</v>
      </c>
      <c r="G213" s="21">
        <v>0</v>
      </c>
      <c r="H213" s="21">
        <v>1</v>
      </c>
      <c r="I213" s="18">
        <v>5.637</v>
      </c>
      <c r="J213" s="18">
        <v>16.184</v>
      </c>
      <c r="K213" s="22">
        <v>2</v>
      </c>
      <c r="L213" s="22">
        <v>0</v>
      </c>
      <c r="M213" s="22">
        <v>0</v>
      </c>
      <c r="N213" s="22">
        <v>0</v>
      </c>
      <c r="O213" s="22">
        <v>0</v>
      </c>
      <c r="P213" s="22">
        <v>-5.203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399366</v>
      </c>
      <c r="B214" s="21" t="s">
        <v>300</v>
      </c>
      <c r="C214" s="21">
        <v>2223.972</v>
      </c>
      <c r="D214" s="21">
        <v>2850.211</v>
      </c>
      <c r="E214" s="21">
        <v>0</v>
      </c>
      <c r="F214" s="21">
        <v>0</v>
      </c>
      <c r="G214" s="21">
        <v>0</v>
      </c>
      <c r="H214" s="21">
        <v>1</v>
      </c>
      <c r="I214" s="18">
        <v>11.822</v>
      </c>
      <c r="J214" s="18">
        <v>31.196</v>
      </c>
      <c r="K214" s="22">
        <v>1</v>
      </c>
      <c r="L214" s="22">
        <v>0</v>
      </c>
      <c r="M214" s="22">
        <v>1</v>
      </c>
      <c r="N214" s="22">
        <v>-1</v>
      </c>
      <c r="O214" s="22">
        <v>0</v>
      </c>
      <c r="P214" s="22">
        <v>-10.216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399368</v>
      </c>
      <c r="B215" s="21" t="s">
        <v>301</v>
      </c>
      <c r="C215" s="21">
        <v>7324.946</v>
      </c>
      <c r="D215" s="21">
        <v>8852.045</v>
      </c>
      <c r="E215" s="21">
        <v>0</v>
      </c>
      <c r="F215" s="21">
        <v>0</v>
      </c>
      <c r="G215" s="21">
        <v>0</v>
      </c>
      <c r="H215" s="21">
        <v>1</v>
      </c>
      <c r="I215" s="18">
        <v>4.544</v>
      </c>
      <c r="J215" s="18">
        <v>21.012</v>
      </c>
      <c r="K215" s="22">
        <v>0</v>
      </c>
      <c r="L215" s="22">
        <v>1</v>
      </c>
      <c r="M215" s="22">
        <v>1</v>
      </c>
      <c r="N215" s="22">
        <v>-1</v>
      </c>
      <c r="O215" s="22">
        <v>0</v>
      </c>
      <c r="P215" s="22">
        <v>-3.48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399370</v>
      </c>
      <c r="B216" s="21" t="s">
        <v>302</v>
      </c>
      <c r="C216" s="21">
        <v>4599.543</v>
      </c>
      <c r="D216" s="21">
        <v>5257.079</v>
      </c>
      <c r="E216" s="21">
        <v>0</v>
      </c>
      <c r="F216" s="21">
        <v>0</v>
      </c>
      <c r="G216" s="21">
        <v>0</v>
      </c>
      <c r="H216" s="21">
        <v>1</v>
      </c>
      <c r="I216" s="18">
        <v>3.057</v>
      </c>
      <c r="J216" s="18">
        <v>15.182</v>
      </c>
      <c r="K216" s="22">
        <v>0</v>
      </c>
      <c r="L216" s="22">
        <v>2</v>
      </c>
      <c r="M216" s="22">
        <v>1</v>
      </c>
      <c r="N216" s="22">
        <v>-1</v>
      </c>
      <c r="O216" s="22">
        <v>0</v>
      </c>
      <c r="P216" s="22">
        <v>-19.004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399374</v>
      </c>
      <c r="B217" s="21" t="s">
        <v>303</v>
      </c>
      <c r="C217" s="21">
        <v>4066.516</v>
      </c>
      <c r="D217" s="21">
        <v>4723.516</v>
      </c>
      <c r="E217" s="21">
        <v>0</v>
      </c>
      <c r="F217" s="21">
        <v>0</v>
      </c>
      <c r="G217" s="21">
        <v>0</v>
      </c>
      <c r="H217" s="21">
        <v>1</v>
      </c>
      <c r="I217" s="18">
        <v>10.751</v>
      </c>
      <c r="J217" s="18">
        <v>23.165</v>
      </c>
      <c r="K217" s="22">
        <v>1</v>
      </c>
      <c r="L217" s="22">
        <v>1</v>
      </c>
      <c r="M217" s="22">
        <v>1</v>
      </c>
      <c r="N217" s="22">
        <v>-1</v>
      </c>
      <c r="O217" s="22">
        <v>0</v>
      </c>
      <c r="P217" s="22">
        <v>4.373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399375</v>
      </c>
      <c r="B218" s="21" t="s">
        <v>304</v>
      </c>
      <c r="C218" s="21">
        <v>5419.756</v>
      </c>
      <c r="D218" s="21">
        <v>6104.774</v>
      </c>
      <c r="E218" s="21">
        <v>0</v>
      </c>
      <c r="F218" s="21">
        <v>0</v>
      </c>
      <c r="G218" s="21">
        <v>0</v>
      </c>
      <c r="H218" s="21">
        <v>1</v>
      </c>
      <c r="I218" s="18">
        <v>8.996</v>
      </c>
      <c r="J218" s="18">
        <v>19.207</v>
      </c>
      <c r="K218" s="22">
        <v>4</v>
      </c>
      <c r="L218" s="22">
        <v>1</v>
      </c>
      <c r="M218" s="22">
        <v>0</v>
      </c>
      <c r="N218" s="22">
        <v>0</v>
      </c>
      <c r="O218" s="22">
        <v>0</v>
      </c>
      <c r="P218" s="22">
        <v>-4.376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399376</v>
      </c>
      <c r="B219" s="21" t="s">
        <v>305</v>
      </c>
      <c r="C219" s="21">
        <v>5638.459</v>
      </c>
      <c r="D219" s="21">
        <v>6593.282</v>
      </c>
      <c r="E219" s="21">
        <v>0</v>
      </c>
      <c r="F219" s="21">
        <v>0</v>
      </c>
      <c r="G219" s="21">
        <v>0</v>
      </c>
      <c r="H219" s="21">
        <v>1</v>
      </c>
      <c r="I219" s="18">
        <v>8.959</v>
      </c>
      <c r="J219" s="18">
        <v>22.143</v>
      </c>
      <c r="K219" s="22">
        <v>4</v>
      </c>
      <c r="L219" s="22">
        <v>0</v>
      </c>
      <c r="M219" s="22">
        <v>0</v>
      </c>
      <c r="N219" s="22">
        <v>0</v>
      </c>
      <c r="O219" s="22">
        <v>0</v>
      </c>
      <c r="P219" s="22">
        <v>2.324</v>
      </c>
      <c r="Q219" s="22">
        <v>0</v>
      </c>
      <c r="R219" s="22">
        <v>1</v>
      </c>
      <c r="S219" s="23"/>
      <c r="T219" s="23"/>
      <c r="U219" s="23"/>
      <c r="V219" s="23"/>
      <c r="W219" s="23"/>
    </row>
    <row r="220" ht="16.5" spans="1:23">
      <c r="A220" s="21">
        <v>399377</v>
      </c>
      <c r="B220" s="21" t="s">
        <v>306</v>
      </c>
      <c r="C220" s="21">
        <v>7291.079</v>
      </c>
      <c r="D220" s="21">
        <v>8038.415</v>
      </c>
      <c r="E220" s="21">
        <v>0</v>
      </c>
      <c r="F220" s="21">
        <v>0</v>
      </c>
      <c r="G220" s="21">
        <v>0</v>
      </c>
      <c r="H220" s="21">
        <v>1</v>
      </c>
      <c r="I220" s="18">
        <v>4.649</v>
      </c>
      <c r="J220" s="18">
        <v>13.514</v>
      </c>
      <c r="K220" s="22">
        <v>0</v>
      </c>
      <c r="L220" s="22">
        <v>0</v>
      </c>
      <c r="M220" s="22">
        <v>1</v>
      </c>
      <c r="N220" s="22">
        <v>-1</v>
      </c>
      <c r="O220" s="22">
        <v>0</v>
      </c>
      <c r="P220" s="22">
        <v>-2.324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399379</v>
      </c>
      <c r="B221" s="21" t="s">
        <v>307</v>
      </c>
      <c r="C221" s="21">
        <v>8808.833</v>
      </c>
      <c r="D221" s="21">
        <v>9596.44</v>
      </c>
      <c r="E221" s="21">
        <v>0</v>
      </c>
      <c r="F221" s="21">
        <v>0</v>
      </c>
      <c r="G221" s="21">
        <v>0</v>
      </c>
      <c r="H221" s="21">
        <v>1</v>
      </c>
      <c r="I221" s="18">
        <v>1.681</v>
      </c>
      <c r="J221" s="18">
        <v>9.75</v>
      </c>
      <c r="K221" s="22">
        <v>3</v>
      </c>
      <c r="L221" s="22">
        <v>1</v>
      </c>
      <c r="M221" s="22">
        <v>0</v>
      </c>
      <c r="N221" s="22">
        <v>-1</v>
      </c>
      <c r="O221" s="22">
        <v>0</v>
      </c>
      <c r="P221" s="22">
        <v>-0.02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399380</v>
      </c>
      <c r="B222" s="21" t="s">
        <v>308</v>
      </c>
      <c r="C222" s="21">
        <v>1741.723</v>
      </c>
      <c r="D222" s="21">
        <v>1903.147</v>
      </c>
      <c r="E222" s="21">
        <v>0</v>
      </c>
      <c r="F222" s="21">
        <v>0</v>
      </c>
      <c r="G222" s="21">
        <v>0</v>
      </c>
      <c r="H222" s="21">
        <v>1</v>
      </c>
      <c r="I222" s="18">
        <v>1.583</v>
      </c>
      <c r="J222" s="18">
        <v>9.931</v>
      </c>
      <c r="K222" s="22">
        <v>2</v>
      </c>
      <c r="L222" s="22">
        <v>0</v>
      </c>
      <c r="M222" s="22">
        <v>0</v>
      </c>
      <c r="N222" s="22">
        <v>-1</v>
      </c>
      <c r="O222" s="22">
        <v>0</v>
      </c>
      <c r="P222" s="22">
        <v>3.54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399381</v>
      </c>
      <c r="B223" s="21" t="s">
        <v>309</v>
      </c>
      <c r="C223" s="21">
        <v>2831.488</v>
      </c>
      <c r="D223" s="21">
        <v>3184.117</v>
      </c>
      <c r="E223" s="21">
        <v>0</v>
      </c>
      <c r="F223" s="21">
        <v>0</v>
      </c>
      <c r="G223" s="21">
        <v>0</v>
      </c>
      <c r="H223" s="21">
        <v>1</v>
      </c>
      <c r="I223" s="18">
        <v>4.908</v>
      </c>
      <c r="J223" s="18">
        <v>15.439</v>
      </c>
      <c r="K223" s="22">
        <v>4</v>
      </c>
      <c r="L223" s="22">
        <v>1</v>
      </c>
      <c r="M223" s="22">
        <v>-1</v>
      </c>
      <c r="N223" s="22">
        <v>0</v>
      </c>
      <c r="O223" s="22">
        <v>0</v>
      </c>
      <c r="P223" s="22">
        <v>7.178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399382</v>
      </c>
      <c r="B224" s="21" t="s">
        <v>310</v>
      </c>
      <c r="C224" s="21">
        <v>3137.796</v>
      </c>
      <c r="D224" s="21">
        <v>3865.554</v>
      </c>
      <c r="E224" s="21">
        <v>0</v>
      </c>
      <c r="F224" s="21">
        <v>0</v>
      </c>
      <c r="G224" s="21">
        <v>0</v>
      </c>
      <c r="H224" s="21">
        <v>1</v>
      </c>
      <c r="I224" s="18">
        <v>17.631</v>
      </c>
      <c r="J224" s="18">
        <v>33.139</v>
      </c>
      <c r="K224" s="22">
        <v>0</v>
      </c>
      <c r="L224" s="22">
        <v>2</v>
      </c>
      <c r="M224" s="22">
        <v>0</v>
      </c>
      <c r="N224" s="22">
        <v>0</v>
      </c>
      <c r="O224" s="22">
        <v>0</v>
      </c>
      <c r="P224" s="22">
        <v>0.001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399383</v>
      </c>
      <c r="B225" s="21" t="s">
        <v>311</v>
      </c>
      <c r="C225" s="21">
        <v>2745.111</v>
      </c>
      <c r="D225" s="21">
        <v>3121.381</v>
      </c>
      <c r="E225" s="21">
        <v>0</v>
      </c>
      <c r="F225" s="21">
        <v>0</v>
      </c>
      <c r="G225" s="21">
        <v>0</v>
      </c>
      <c r="H225" s="21">
        <v>1</v>
      </c>
      <c r="I225" s="18">
        <v>0.311</v>
      </c>
      <c r="J225" s="18">
        <v>12.328</v>
      </c>
      <c r="K225" s="22">
        <v>1</v>
      </c>
      <c r="L225" s="22">
        <v>1</v>
      </c>
      <c r="M225" s="22">
        <v>1</v>
      </c>
      <c r="N225" s="22">
        <v>-1</v>
      </c>
      <c r="O225" s="22">
        <v>0</v>
      </c>
      <c r="P225" s="22">
        <v>2.017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399388</v>
      </c>
      <c r="B226" s="21" t="s">
        <v>312</v>
      </c>
      <c r="C226" s="21">
        <v>5738.535</v>
      </c>
      <c r="D226" s="21">
        <v>7147.688</v>
      </c>
      <c r="E226" s="21">
        <v>0</v>
      </c>
      <c r="F226" s="21">
        <v>0</v>
      </c>
      <c r="G226" s="21">
        <v>0</v>
      </c>
      <c r="H226" s="21">
        <v>1</v>
      </c>
      <c r="I226" s="18">
        <v>0.573</v>
      </c>
      <c r="J226" s="18">
        <v>20.175</v>
      </c>
      <c r="K226" s="22">
        <v>4</v>
      </c>
      <c r="L226" s="22">
        <v>0</v>
      </c>
      <c r="M226" s="22">
        <v>0</v>
      </c>
      <c r="N226" s="22">
        <v>0</v>
      </c>
      <c r="O226" s="22">
        <v>0</v>
      </c>
      <c r="P226" s="22">
        <v>0.235</v>
      </c>
      <c r="Q226" s="22">
        <v>0</v>
      </c>
      <c r="R226" s="22">
        <v>1</v>
      </c>
      <c r="S226" s="23"/>
      <c r="T226" s="23"/>
      <c r="U226" s="23"/>
      <c r="V226" s="23"/>
      <c r="W226" s="23"/>
    </row>
    <row r="227" ht="16.5" spans="1:23">
      <c r="A227" s="21">
        <v>399389</v>
      </c>
      <c r="B227" s="21" t="s">
        <v>313</v>
      </c>
      <c r="C227" s="21">
        <v>6545.176</v>
      </c>
      <c r="D227" s="21">
        <v>8352.447</v>
      </c>
      <c r="E227" s="21">
        <v>0</v>
      </c>
      <c r="F227" s="21">
        <v>0</v>
      </c>
      <c r="G227" s="21">
        <v>0</v>
      </c>
      <c r="H227" s="21">
        <v>1</v>
      </c>
      <c r="I227" s="18">
        <v>4.571</v>
      </c>
      <c r="J227" s="18">
        <v>25.22</v>
      </c>
      <c r="K227" s="22">
        <v>3</v>
      </c>
      <c r="L227" s="22">
        <v>0</v>
      </c>
      <c r="M227" s="22">
        <v>0</v>
      </c>
      <c r="N227" s="22">
        <v>0</v>
      </c>
      <c r="O227" s="22">
        <v>0</v>
      </c>
      <c r="P227" s="22">
        <v>1.096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399395</v>
      </c>
      <c r="B228" s="21" t="s">
        <v>314</v>
      </c>
      <c r="C228" s="21">
        <v>7632.058</v>
      </c>
      <c r="D228" s="21">
        <v>9995.984</v>
      </c>
      <c r="E228" s="21">
        <v>0</v>
      </c>
      <c r="F228" s="21">
        <v>0</v>
      </c>
      <c r="G228" s="21">
        <v>0</v>
      </c>
      <c r="H228" s="21">
        <v>1</v>
      </c>
      <c r="I228" s="18">
        <v>21.875</v>
      </c>
      <c r="J228" s="18">
        <v>40.351</v>
      </c>
      <c r="K228" s="22">
        <v>4</v>
      </c>
      <c r="L228" s="22">
        <v>1</v>
      </c>
      <c r="M228" s="22">
        <v>0</v>
      </c>
      <c r="N228" s="22">
        <v>0</v>
      </c>
      <c r="O228" s="22">
        <v>0</v>
      </c>
      <c r="P228" s="22">
        <v>10.203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399397</v>
      </c>
      <c r="B229" s="21" t="s">
        <v>315</v>
      </c>
      <c r="C229" s="21">
        <v>2187.378</v>
      </c>
      <c r="D229" s="21">
        <v>2547.678</v>
      </c>
      <c r="E229" s="21">
        <v>0</v>
      </c>
      <c r="F229" s="21">
        <v>0</v>
      </c>
      <c r="G229" s="21">
        <v>0</v>
      </c>
      <c r="H229" s="21">
        <v>1</v>
      </c>
      <c r="I229" s="18">
        <v>1.084</v>
      </c>
      <c r="J229" s="18">
        <v>15.073</v>
      </c>
      <c r="K229" s="22">
        <v>4</v>
      </c>
      <c r="L229" s="22">
        <v>2</v>
      </c>
      <c r="M229" s="22">
        <v>-1</v>
      </c>
      <c r="N229" s="22">
        <v>0</v>
      </c>
      <c r="O229" s="22">
        <v>0</v>
      </c>
      <c r="P229" s="22">
        <v>20.143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399400</v>
      </c>
      <c r="B230" s="21" t="s">
        <v>316</v>
      </c>
      <c r="C230" s="21">
        <v>3943.748</v>
      </c>
      <c r="D230" s="21">
        <v>4326.913</v>
      </c>
      <c r="E230" s="21">
        <v>0</v>
      </c>
      <c r="F230" s="21">
        <v>0</v>
      </c>
      <c r="G230" s="21">
        <v>0</v>
      </c>
      <c r="H230" s="21">
        <v>1</v>
      </c>
      <c r="I230" s="18">
        <v>0.657</v>
      </c>
      <c r="J230" s="18">
        <v>9.455</v>
      </c>
      <c r="K230" s="22">
        <v>4</v>
      </c>
      <c r="L230" s="22">
        <v>0</v>
      </c>
      <c r="M230" s="22">
        <v>0</v>
      </c>
      <c r="N230" s="22">
        <v>0</v>
      </c>
      <c r="O230" s="22">
        <v>0</v>
      </c>
      <c r="P230" s="22">
        <v>-7.804</v>
      </c>
      <c r="Q230" s="22">
        <v>0</v>
      </c>
      <c r="R230" s="22">
        <v>1</v>
      </c>
      <c r="S230" s="23"/>
      <c r="T230" s="23"/>
      <c r="U230" s="23"/>
      <c r="V230" s="23"/>
      <c r="W230" s="23"/>
    </row>
    <row r="231" ht="16.5" spans="1:23">
      <c r="A231" s="21">
        <v>399401</v>
      </c>
      <c r="B231" s="21" t="s">
        <v>317</v>
      </c>
      <c r="C231" s="21">
        <v>4382.163</v>
      </c>
      <c r="D231" s="21">
        <v>5006.391</v>
      </c>
      <c r="E231" s="21">
        <v>0</v>
      </c>
      <c r="F231" s="21">
        <v>0</v>
      </c>
      <c r="G231" s="21">
        <v>0</v>
      </c>
      <c r="H231" s="21">
        <v>1</v>
      </c>
      <c r="I231" s="18">
        <v>7.588</v>
      </c>
      <c r="J231" s="18">
        <v>19.111</v>
      </c>
      <c r="K231" s="22">
        <v>3</v>
      </c>
      <c r="L231" s="22">
        <v>0</v>
      </c>
      <c r="M231" s="22">
        <v>0</v>
      </c>
      <c r="N231" s="22">
        <v>-1</v>
      </c>
      <c r="O231" s="22">
        <v>0</v>
      </c>
      <c r="P231" s="22">
        <v>-11.699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399404</v>
      </c>
      <c r="B232" s="21" t="s">
        <v>318</v>
      </c>
      <c r="C232" s="21">
        <v>6073.034</v>
      </c>
      <c r="D232" s="21">
        <v>6681.427</v>
      </c>
      <c r="E232" s="21">
        <v>0</v>
      </c>
      <c r="F232" s="21">
        <v>0</v>
      </c>
      <c r="G232" s="21">
        <v>0</v>
      </c>
      <c r="H232" s="21">
        <v>1</v>
      </c>
      <c r="I232" s="18">
        <v>1.799</v>
      </c>
      <c r="J232" s="18">
        <v>10.741</v>
      </c>
      <c r="K232" s="22">
        <v>0</v>
      </c>
      <c r="L232" s="22">
        <v>1</v>
      </c>
      <c r="M232" s="22">
        <v>1</v>
      </c>
      <c r="N232" s="22">
        <v>-1</v>
      </c>
      <c r="O232" s="22">
        <v>0</v>
      </c>
      <c r="P232" s="22">
        <v>-5.953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399406</v>
      </c>
      <c r="B233" s="21" t="s">
        <v>319</v>
      </c>
      <c r="C233" s="21">
        <v>12943.728</v>
      </c>
      <c r="D233" s="21">
        <v>14141.967</v>
      </c>
      <c r="E233" s="21">
        <v>0</v>
      </c>
      <c r="F233" s="21">
        <v>0</v>
      </c>
      <c r="G233" s="21">
        <v>0</v>
      </c>
      <c r="H233" s="21">
        <v>1</v>
      </c>
      <c r="I233" s="18">
        <v>2.372</v>
      </c>
      <c r="J233" s="18">
        <v>10.644</v>
      </c>
      <c r="K233" s="22">
        <v>1</v>
      </c>
      <c r="L233" s="22">
        <v>2</v>
      </c>
      <c r="M233" s="22">
        <v>1</v>
      </c>
      <c r="N233" s="22">
        <v>-1</v>
      </c>
      <c r="O233" s="22">
        <v>0</v>
      </c>
      <c r="P233" s="22">
        <v>-17.834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399407</v>
      </c>
      <c r="B234" s="21" t="s">
        <v>320</v>
      </c>
      <c r="C234" s="21">
        <v>2796.447</v>
      </c>
      <c r="D234" s="21">
        <v>3395.581</v>
      </c>
      <c r="E234" s="21">
        <v>0</v>
      </c>
      <c r="F234" s="21">
        <v>0</v>
      </c>
      <c r="G234" s="21">
        <v>0</v>
      </c>
      <c r="H234" s="21">
        <v>1</v>
      </c>
      <c r="I234" s="18">
        <v>4.571</v>
      </c>
      <c r="J234" s="18">
        <v>21.409</v>
      </c>
      <c r="K234" s="22">
        <v>1</v>
      </c>
      <c r="L234" s="22">
        <v>1</v>
      </c>
      <c r="M234" s="22">
        <v>1</v>
      </c>
      <c r="N234" s="22">
        <v>-1</v>
      </c>
      <c r="O234" s="22">
        <v>0</v>
      </c>
      <c r="P234" s="22">
        <v>3.98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399408</v>
      </c>
      <c r="B235" s="21" t="s">
        <v>321</v>
      </c>
      <c r="C235" s="21">
        <v>14705.723</v>
      </c>
      <c r="D235" s="21">
        <v>16089.683</v>
      </c>
      <c r="E235" s="21">
        <v>0</v>
      </c>
      <c r="F235" s="21">
        <v>0</v>
      </c>
      <c r="G235" s="21">
        <v>0</v>
      </c>
      <c r="H235" s="21">
        <v>1</v>
      </c>
      <c r="I235" s="18">
        <v>1.539</v>
      </c>
      <c r="J235" s="18">
        <v>10.009</v>
      </c>
      <c r="K235" s="22">
        <v>4</v>
      </c>
      <c r="L235" s="22">
        <v>1</v>
      </c>
      <c r="M235" s="22">
        <v>0</v>
      </c>
      <c r="N235" s="22">
        <v>0</v>
      </c>
      <c r="O235" s="22">
        <v>0</v>
      </c>
      <c r="P235" s="22">
        <v>-9.891</v>
      </c>
      <c r="Q235" s="22">
        <v>0</v>
      </c>
      <c r="R235" s="22">
        <v>1</v>
      </c>
      <c r="S235" s="23"/>
      <c r="T235" s="23"/>
      <c r="U235" s="23"/>
      <c r="V235" s="23"/>
      <c r="W235" s="23"/>
    </row>
    <row r="236" ht="16.5" spans="1:23">
      <c r="A236" s="21">
        <v>399409</v>
      </c>
      <c r="B236" s="21" t="s">
        <v>322</v>
      </c>
      <c r="C236" s="21">
        <v>5782.252</v>
      </c>
      <c r="D236" s="21">
        <v>6890.657</v>
      </c>
      <c r="E236" s="21">
        <v>0</v>
      </c>
      <c r="F236" s="21">
        <v>0</v>
      </c>
      <c r="G236" s="21">
        <v>0</v>
      </c>
      <c r="H236" s="21">
        <v>1</v>
      </c>
      <c r="I236" s="18">
        <v>8.58</v>
      </c>
      <c r="J236" s="18">
        <v>23.286</v>
      </c>
      <c r="K236" s="22">
        <v>4</v>
      </c>
      <c r="L236" s="22">
        <v>1</v>
      </c>
      <c r="M236" s="22">
        <v>0</v>
      </c>
      <c r="N236" s="22">
        <v>1</v>
      </c>
      <c r="O236" s="22">
        <v>0</v>
      </c>
      <c r="P236" s="22">
        <v>-7.743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399410</v>
      </c>
      <c r="B237" s="21" t="s">
        <v>323</v>
      </c>
      <c r="C237" s="21">
        <v>2438.555</v>
      </c>
      <c r="D237" s="21">
        <v>2979.153</v>
      </c>
      <c r="E237" s="21">
        <v>0</v>
      </c>
      <c r="F237" s="21">
        <v>0</v>
      </c>
      <c r="G237" s="21">
        <v>0</v>
      </c>
      <c r="H237" s="21">
        <v>1</v>
      </c>
      <c r="I237" s="18">
        <v>9.8</v>
      </c>
      <c r="J237" s="18">
        <v>26.168</v>
      </c>
      <c r="K237" s="22">
        <v>1</v>
      </c>
      <c r="L237" s="22">
        <v>0</v>
      </c>
      <c r="M237" s="22">
        <v>0</v>
      </c>
      <c r="N237" s="22">
        <v>-1</v>
      </c>
      <c r="O237" s="22">
        <v>0</v>
      </c>
      <c r="P237" s="22">
        <v>-2.815</v>
      </c>
      <c r="Q237" s="22">
        <v>0</v>
      </c>
      <c r="R237" s="22">
        <v>-1</v>
      </c>
      <c r="S237" s="23"/>
      <c r="T237" s="23"/>
      <c r="U237" s="23"/>
      <c r="V237" s="23"/>
      <c r="W237" s="23"/>
    </row>
    <row r="238" ht="16.5" spans="1:23">
      <c r="A238" s="21">
        <v>399413</v>
      </c>
      <c r="B238" s="21" t="s">
        <v>324</v>
      </c>
      <c r="C238" s="21">
        <v>174.555</v>
      </c>
      <c r="D238" s="21">
        <v>187.047</v>
      </c>
      <c r="E238" s="21">
        <v>0</v>
      </c>
      <c r="F238" s="21">
        <v>0</v>
      </c>
      <c r="G238" s="21">
        <v>0</v>
      </c>
      <c r="H238" s="21">
        <v>1</v>
      </c>
      <c r="I238" s="18">
        <v>5.42</v>
      </c>
      <c r="J238" s="18">
        <v>11.736</v>
      </c>
      <c r="K238" s="22">
        <v>4</v>
      </c>
      <c r="L238" s="22">
        <v>2</v>
      </c>
      <c r="M238" s="22">
        <v>0</v>
      </c>
      <c r="N238" s="22">
        <v>0</v>
      </c>
      <c r="O238" s="22">
        <v>0</v>
      </c>
      <c r="P238" s="22">
        <v>-7.074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399415</v>
      </c>
      <c r="B239" s="21" t="s">
        <v>325</v>
      </c>
      <c r="C239" s="21">
        <v>6541.738</v>
      </c>
      <c r="D239" s="21">
        <v>7376.904</v>
      </c>
      <c r="E239" s="21">
        <v>0</v>
      </c>
      <c r="F239" s="21">
        <v>0</v>
      </c>
      <c r="G239" s="21">
        <v>0</v>
      </c>
      <c r="H239" s="21">
        <v>1</v>
      </c>
      <c r="I239" s="18">
        <v>8.207</v>
      </c>
      <c r="J239" s="18">
        <v>18.599</v>
      </c>
      <c r="K239" s="22">
        <v>1</v>
      </c>
      <c r="L239" s="22">
        <v>0</v>
      </c>
      <c r="M239" s="22">
        <v>1</v>
      </c>
      <c r="N239" s="22">
        <v>-1</v>
      </c>
      <c r="O239" s="22">
        <v>0</v>
      </c>
      <c r="P239" s="22">
        <v>-9.361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399416</v>
      </c>
      <c r="B240" s="21" t="s">
        <v>326</v>
      </c>
      <c r="C240" s="21">
        <v>4440.514</v>
      </c>
      <c r="D240" s="21">
        <v>5011.582</v>
      </c>
      <c r="E240" s="21">
        <v>0</v>
      </c>
      <c r="F240" s="21">
        <v>0</v>
      </c>
      <c r="G240" s="21">
        <v>0</v>
      </c>
      <c r="H240" s="21">
        <v>1</v>
      </c>
      <c r="I240" s="18">
        <v>9.373</v>
      </c>
      <c r="J240" s="18">
        <v>19.7</v>
      </c>
      <c r="K240" s="22">
        <v>4</v>
      </c>
      <c r="L240" s="22">
        <v>2</v>
      </c>
      <c r="M240" s="22">
        <v>-1</v>
      </c>
      <c r="N240" s="22">
        <v>0</v>
      </c>
      <c r="O240" s="22">
        <v>0</v>
      </c>
      <c r="P240" s="22">
        <v>33.306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399419</v>
      </c>
      <c r="B241" s="21" t="s">
        <v>327</v>
      </c>
      <c r="C241" s="21">
        <v>2025.163</v>
      </c>
      <c r="D241" s="21">
        <v>2259.421</v>
      </c>
      <c r="E241" s="21">
        <v>0</v>
      </c>
      <c r="F241" s="21">
        <v>0</v>
      </c>
      <c r="G241" s="21">
        <v>0</v>
      </c>
      <c r="H241" s="21">
        <v>1</v>
      </c>
      <c r="I241" s="18">
        <v>0.761</v>
      </c>
      <c r="J241" s="18">
        <v>11.05</v>
      </c>
      <c r="K241" s="22">
        <v>2</v>
      </c>
      <c r="L241" s="22">
        <v>0</v>
      </c>
      <c r="M241" s="22">
        <v>0</v>
      </c>
      <c r="N241" s="22">
        <v>-1</v>
      </c>
      <c r="O241" s="22">
        <v>0</v>
      </c>
      <c r="P241" s="22">
        <v>-2.758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399422</v>
      </c>
      <c r="B242" s="21" t="s">
        <v>328</v>
      </c>
      <c r="C242" s="21">
        <v>3327.588</v>
      </c>
      <c r="D242" s="21">
        <v>3769.468</v>
      </c>
      <c r="E242" s="21">
        <v>0</v>
      </c>
      <c r="F242" s="21">
        <v>0</v>
      </c>
      <c r="G242" s="21">
        <v>0</v>
      </c>
      <c r="H242" s="21">
        <v>1</v>
      </c>
      <c r="I242" s="18">
        <v>3.118</v>
      </c>
      <c r="J242" s="18">
        <v>14.475</v>
      </c>
      <c r="K242" s="22">
        <v>4</v>
      </c>
      <c r="L242" s="22">
        <v>0</v>
      </c>
      <c r="M242" s="22">
        <v>0</v>
      </c>
      <c r="N242" s="22">
        <v>0</v>
      </c>
      <c r="O242" s="22">
        <v>0</v>
      </c>
      <c r="P242" s="22">
        <v>-1.197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399423</v>
      </c>
      <c r="B243" s="21" t="s">
        <v>329</v>
      </c>
      <c r="C243" s="21">
        <v>2764.469</v>
      </c>
      <c r="D243" s="21">
        <v>3261.119</v>
      </c>
      <c r="E243" s="21">
        <v>0</v>
      </c>
      <c r="F243" s="21">
        <v>0</v>
      </c>
      <c r="G243" s="21">
        <v>0</v>
      </c>
      <c r="H243" s="21">
        <v>1</v>
      </c>
      <c r="I243" s="18">
        <v>2.386</v>
      </c>
      <c r="J243" s="18">
        <v>17.252</v>
      </c>
      <c r="K243" s="22">
        <v>3</v>
      </c>
      <c r="L243" s="22">
        <v>1</v>
      </c>
      <c r="M243" s="22">
        <v>0</v>
      </c>
      <c r="N243" s="22">
        <v>0</v>
      </c>
      <c r="O243" s="22">
        <v>0</v>
      </c>
      <c r="P243" s="22">
        <v>3.398</v>
      </c>
      <c r="Q243" s="22">
        <v>0</v>
      </c>
      <c r="R243" s="22">
        <v>-1</v>
      </c>
      <c r="S243" s="23"/>
      <c r="T243" s="23"/>
      <c r="U243" s="23"/>
      <c r="V243" s="23"/>
      <c r="W243" s="23"/>
    </row>
    <row r="244" ht="16.5" spans="1:23">
      <c r="A244" s="21">
        <v>399427</v>
      </c>
      <c r="B244" s="21" t="s">
        <v>330</v>
      </c>
      <c r="C244" s="21">
        <v>2139.628</v>
      </c>
      <c r="D244" s="21">
        <v>2475.492</v>
      </c>
      <c r="E244" s="21">
        <v>0</v>
      </c>
      <c r="F244" s="21">
        <v>0</v>
      </c>
      <c r="G244" s="21">
        <v>0</v>
      </c>
      <c r="H244" s="21">
        <v>1</v>
      </c>
      <c r="I244" s="18">
        <v>1.685</v>
      </c>
      <c r="J244" s="18">
        <v>15.024</v>
      </c>
      <c r="K244" s="22">
        <v>4</v>
      </c>
      <c r="L244" s="22">
        <v>0</v>
      </c>
      <c r="M244" s="22">
        <v>0</v>
      </c>
      <c r="N244" s="22">
        <v>0</v>
      </c>
      <c r="O244" s="22">
        <v>0</v>
      </c>
      <c r="P244" s="22">
        <v>-1.075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399428</v>
      </c>
      <c r="B245" s="21" t="s">
        <v>331</v>
      </c>
      <c r="C245" s="21">
        <v>3927.75</v>
      </c>
      <c r="D245" s="21">
        <v>4493.578</v>
      </c>
      <c r="E245" s="21">
        <v>0</v>
      </c>
      <c r="F245" s="21">
        <v>0</v>
      </c>
      <c r="G245" s="21">
        <v>0</v>
      </c>
      <c r="H245" s="21">
        <v>1</v>
      </c>
      <c r="I245" s="18">
        <v>6.405</v>
      </c>
      <c r="J245" s="18">
        <v>18.191</v>
      </c>
      <c r="K245" s="22">
        <v>2</v>
      </c>
      <c r="L245" s="22">
        <v>1</v>
      </c>
      <c r="M245" s="22">
        <v>1</v>
      </c>
      <c r="N245" s="22">
        <v>-1</v>
      </c>
      <c r="O245" s="22">
        <v>0</v>
      </c>
      <c r="P245" s="22">
        <v>2.182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399429</v>
      </c>
      <c r="B246" s="21" t="s">
        <v>332</v>
      </c>
      <c r="C246" s="21">
        <v>1473.475</v>
      </c>
      <c r="D246" s="21">
        <v>1763.432</v>
      </c>
      <c r="E246" s="21">
        <v>0</v>
      </c>
      <c r="F246" s="21">
        <v>0</v>
      </c>
      <c r="G246" s="21">
        <v>0</v>
      </c>
      <c r="H246" s="21">
        <v>1</v>
      </c>
      <c r="I246" s="18">
        <v>11.95</v>
      </c>
      <c r="J246" s="18">
        <v>26.428</v>
      </c>
      <c r="K246" s="22">
        <v>4</v>
      </c>
      <c r="L246" s="22">
        <v>2</v>
      </c>
      <c r="M246" s="22">
        <v>-1</v>
      </c>
      <c r="N246" s="22">
        <v>0</v>
      </c>
      <c r="O246" s="22">
        <v>0</v>
      </c>
      <c r="P246" s="22">
        <v>30.229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399434</v>
      </c>
      <c r="B247" s="21" t="s">
        <v>333</v>
      </c>
      <c r="C247" s="21">
        <v>2127.931</v>
      </c>
      <c r="D247" s="21">
        <v>2636.22</v>
      </c>
      <c r="E247" s="21">
        <v>0</v>
      </c>
      <c r="F247" s="21">
        <v>0</v>
      </c>
      <c r="G247" s="21">
        <v>0</v>
      </c>
      <c r="H247" s="21">
        <v>1</v>
      </c>
      <c r="I247" s="18">
        <v>2.895</v>
      </c>
      <c r="J247" s="18">
        <v>21.618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399439</v>
      </c>
      <c r="B248" s="21" t="s">
        <v>334</v>
      </c>
      <c r="C248" s="21">
        <v>1715.079</v>
      </c>
      <c r="D248" s="21">
        <v>1956.371</v>
      </c>
      <c r="E248" s="21">
        <v>0</v>
      </c>
      <c r="F248" s="21">
        <v>0</v>
      </c>
      <c r="G248" s="21">
        <v>0</v>
      </c>
      <c r="H248" s="21">
        <v>1</v>
      </c>
      <c r="I248" s="18">
        <v>11.456</v>
      </c>
      <c r="J248" s="18">
        <v>22.377</v>
      </c>
      <c r="K248" s="22">
        <v>3</v>
      </c>
      <c r="L248" s="22">
        <v>0</v>
      </c>
      <c r="M248" s="22">
        <v>0</v>
      </c>
      <c r="N248" s="22">
        <v>0</v>
      </c>
      <c r="O248" s="22">
        <v>0</v>
      </c>
      <c r="P248" s="22">
        <v>-6.589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399440</v>
      </c>
      <c r="B249" s="21" t="s">
        <v>335</v>
      </c>
      <c r="C249" s="21">
        <v>1337.117</v>
      </c>
      <c r="D249" s="21">
        <v>1542.31</v>
      </c>
      <c r="E249" s="21">
        <v>0</v>
      </c>
      <c r="F249" s="21">
        <v>0</v>
      </c>
      <c r="G249" s="21">
        <v>0</v>
      </c>
      <c r="H249" s="21">
        <v>1</v>
      </c>
      <c r="I249" s="18">
        <v>3.326</v>
      </c>
      <c r="J249" s="18">
        <v>16.188</v>
      </c>
      <c r="K249" s="22">
        <v>2</v>
      </c>
      <c r="L249" s="22">
        <v>0</v>
      </c>
      <c r="M249" s="22">
        <v>0</v>
      </c>
      <c r="N249" s="22">
        <v>-1</v>
      </c>
      <c r="O249" s="22">
        <v>0</v>
      </c>
      <c r="P249" s="22">
        <v>2.873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399551</v>
      </c>
      <c r="B250" s="21" t="s">
        <v>336</v>
      </c>
      <c r="C250" s="21">
        <v>9221.653</v>
      </c>
      <c r="D250" s="21">
        <v>11276.326</v>
      </c>
      <c r="E250" s="21">
        <v>0</v>
      </c>
      <c r="F250" s="21">
        <v>0</v>
      </c>
      <c r="G250" s="21">
        <v>0</v>
      </c>
      <c r="H250" s="21">
        <v>1</v>
      </c>
      <c r="I250" s="18">
        <v>2.765</v>
      </c>
      <c r="J250" s="18">
        <v>20.482</v>
      </c>
      <c r="K250" s="22">
        <v>4</v>
      </c>
      <c r="L250" s="22">
        <v>1</v>
      </c>
      <c r="M250" s="22">
        <v>-1</v>
      </c>
      <c r="N250" s="22">
        <v>1</v>
      </c>
      <c r="O250" s="22">
        <v>0</v>
      </c>
      <c r="P250" s="22">
        <v>0.985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399557</v>
      </c>
      <c r="B251" s="21" t="s">
        <v>337</v>
      </c>
      <c r="C251" s="21">
        <v>1835.56</v>
      </c>
      <c r="D251" s="21">
        <v>2154.118</v>
      </c>
      <c r="E251" s="21">
        <v>0</v>
      </c>
      <c r="F251" s="21">
        <v>0</v>
      </c>
      <c r="G251" s="21">
        <v>0</v>
      </c>
      <c r="H251" s="21">
        <v>1</v>
      </c>
      <c r="I251" s="18">
        <v>0.882</v>
      </c>
      <c r="J251" s="18">
        <v>15.54</v>
      </c>
      <c r="K251" s="22">
        <v>4</v>
      </c>
      <c r="L251" s="22">
        <v>1</v>
      </c>
      <c r="M251" s="22">
        <v>0</v>
      </c>
      <c r="N251" s="22">
        <v>0</v>
      </c>
      <c r="O251" s="22">
        <v>0</v>
      </c>
      <c r="P251" s="22">
        <v>2.637</v>
      </c>
      <c r="Q251" s="22">
        <v>0</v>
      </c>
      <c r="R251" s="22">
        <v>-1</v>
      </c>
      <c r="S251" s="23"/>
      <c r="T251" s="23"/>
      <c r="U251" s="23"/>
      <c r="V251" s="23"/>
      <c r="W251" s="23"/>
    </row>
    <row r="252" ht="16.5" spans="1:23">
      <c r="A252" s="21">
        <v>399602</v>
      </c>
      <c r="B252" s="21" t="s">
        <v>338</v>
      </c>
      <c r="C252" s="21">
        <v>1153.809</v>
      </c>
      <c r="D252" s="21">
        <v>1342.597</v>
      </c>
      <c r="E252" s="21">
        <v>0</v>
      </c>
      <c r="F252" s="21">
        <v>0</v>
      </c>
      <c r="G252" s="21">
        <v>0</v>
      </c>
      <c r="H252" s="21">
        <v>1</v>
      </c>
      <c r="I252" s="18">
        <v>1.813</v>
      </c>
      <c r="J252" s="18">
        <v>15.619</v>
      </c>
      <c r="K252" s="22">
        <v>3</v>
      </c>
      <c r="L252" s="22">
        <v>0</v>
      </c>
      <c r="M252" s="22">
        <v>0</v>
      </c>
      <c r="N252" s="22">
        <v>0</v>
      </c>
      <c r="O252" s="22">
        <v>0</v>
      </c>
      <c r="P252" s="22">
        <v>-6.454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399604</v>
      </c>
      <c r="B253" s="21" t="s">
        <v>339</v>
      </c>
      <c r="C253" s="21">
        <v>1927.372</v>
      </c>
      <c r="D253" s="21">
        <v>2092.902</v>
      </c>
      <c r="E253" s="21">
        <v>0</v>
      </c>
      <c r="F253" s="21">
        <v>0</v>
      </c>
      <c r="G253" s="21">
        <v>0</v>
      </c>
      <c r="H253" s="21">
        <v>1</v>
      </c>
      <c r="I253" s="18">
        <v>3.297</v>
      </c>
      <c r="J253" s="18">
        <v>10.945</v>
      </c>
      <c r="K253" s="22">
        <v>3</v>
      </c>
      <c r="L253" s="22">
        <v>1</v>
      </c>
      <c r="M253" s="22">
        <v>0</v>
      </c>
      <c r="N253" s="22">
        <v>0</v>
      </c>
      <c r="O253" s="22">
        <v>0</v>
      </c>
      <c r="P253" s="22">
        <v>0.761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399610</v>
      </c>
      <c r="B254" s="21" t="s">
        <v>340</v>
      </c>
      <c r="C254" s="21">
        <v>8146.265</v>
      </c>
      <c r="D254" s="21">
        <v>10075.777</v>
      </c>
      <c r="E254" s="21">
        <v>0</v>
      </c>
      <c r="F254" s="21">
        <v>0</v>
      </c>
      <c r="G254" s="21">
        <v>0</v>
      </c>
      <c r="H254" s="21">
        <v>1</v>
      </c>
      <c r="I254" s="18">
        <v>0.228</v>
      </c>
      <c r="J254" s="18">
        <v>19.334</v>
      </c>
      <c r="K254" s="22">
        <v>3</v>
      </c>
      <c r="L254" s="22">
        <v>1</v>
      </c>
      <c r="M254" s="22">
        <v>1</v>
      </c>
      <c r="N254" s="22">
        <v>-1</v>
      </c>
      <c r="O254" s="22">
        <v>0</v>
      </c>
      <c r="P254" s="22">
        <v>-1.633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399613</v>
      </c>
      <c r="B255" s="21" t="s">
        <v>341</v>
      </c>
      <c r="C255" s="21">
        <v>3061.076</v>
      </c>
      <c r="D255" s="21">
        <v>3518.208</v>
      </c>
      <c r="E255" s="21">
        <v>0</v>
      </c>
      <c r="F255" s="21">
        <v>0</v>
      </c>
      <c r="G255" s="21">
        <v>0</v>
      </c>
      <c r="H255" s="21">
        <v>1</v>
      </c>
      <c r="I255" s="18">
        <v>8.882</v>
      </c>
      <c r="J255" s="18">
        <v>20.721</v>
      </c>
      <c r="K255" s="22">
        <v>1</v>
      </c>
      <c r="L255" s="22">
        <v>1</v>
      </c>
      <c r="M255" s="22">
        <v>1</v>
      </c>
      <c r="N255" s="22">
        <v>-1</v>
      </c>
      <c r="O255" s="22">
        <v>0</v>
      </c>
      <c r="P255" s="22">
        <v>4.704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399614</v>
      </c>
      <c r="B256" s="21" t="s">
        <v>342</v>
      </c>
      <c r="C256" s="21">
        <v>3069.007</v>
      </c>
      <c r="D256" s="21">
        <v>3804.457</v>
      </c>
      <c r="E256" s="21">
        <v>0</v>
      </c>
      <c r="F256" s="21">
        <v>0</v>
      </c>
      <c r="G256" s="21">
        <v>0</v>
      </c>
      <c r="H256" s="21">
        <v>1</v>
      </c>
      <c r="I256" s="18">
        <v>16.836</v>
      </c>
      <c r="J256" s="18">
        <v>32.913</v>
      </c>
      <c r="K256" s="22">
        <v>4</v>
      </c>
      <c r="L256" s="22">
        <v>2</v>
      </c>
      <c r="M256" s="22">
        <v>0</v>
      </c>
      <c r="N256" s="22">
        <v>0</v>
      </c>
      <c r="O256" s="22">
        <v>0</v>
      </c>
      <c r="P256" s="22">
        <v>-4.872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399615</v>
      </c>
      <c r="B257" s="21" t="s">
        <v>343</v>
      </c>
      <c r="C257" s="21">
        <v>3765.007</v>
      </c>
      <c r="D257" s="21">
        <v>4382.449</v>
      </c>
      <c r="E257" s="21">
        <v>0</v>
      </c>
      <c r="F257" s="21">
        <v>0</v>
      </c>
      <c r="G257" s="21">
        <v>0</v>
      </c>
      <c r="H257" s="21">
        <v>1</v>
      </c>
      <c r="I257" s="18">
        <v>0.382</v>
      </c>
      <c r="J257" s="18">
        <v>14.417</v>
      </c>
      <c r="K257" s="22">
        <v>1</v>
      </c>
      <c r="L257" s="22">
        <v>2</v>
      </c>
      <c r="M257" s="22">
        <v>1</v>
      </c>
      <c r="N257" s="22">
        <v>-1</v>
      </c>
      <c r="O257" s="22">
        <v>0</v>
      </c>
      <c r="P257" s="22">
        <v>-26.08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399620</v>
      </c>
      <c r="B258" s="21" t="s">
        <v>344</v>
      </c>
      <c r="C258" s="21">
        <v>5019.435</v>
      </c>
      <c r="D258" s="21">
        <v>6084.692</v>
      </c>
      <c r="E258" s="21">
        <v>0</v>
      </c>
      <c r="F258" s="21">
        <v>0</v>
      </c>
      <c r="G258" s="21">
        <v>0</v>
      </c>
      <c r="H258" s="21">
        <v>1</v>
      </c>
      <c r="I258" s="18">
        <v>0.449</v>
      </c>
      <c r="J258" s="18">
        <v>17.878</v>
      </c>
      <c r="K258" s="22">
        <v>4</v>
      </c>
      <c r="L258" s="22">
        <v>2</v>
      </c>
      <c r="M258" s="22">
        <v>-1</v>
      </c>
      <c r="N258" s="22">
        <v>1</v>
      </c>
      <c r="O258" s="22">
        <v>0</v>
      </c>
      <c r="P258" s="22">
        <v>28.688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399621</v>
      </c>
      <c r="B259" s="21" t="s">
        <v>345</v>
      </c>
      <c r="C259" s="21">
        <v>9162.96</v>
      </c>
      <c r="D259" s="21">
        <v>12763.458</v>
      </c>
      <c r="E259" s="21">
        <v>0</v>
      </c>
      <c r="F259" s="21">
        <v>0</v>
      </c>
      <c r="G259" s="21">
        <v>0</v>
      </c>
      <c r="H259" s="21">
        <v>1</v>
      </c>
      <c r="I259" s="18">
        <v>4.072</v>
      </c>
      <c r="J259" s="18">
        <v>31.133</v>
      </c>
      <c r="K259" s="22">
        <v>2</v>
      </c>
      <c r="L259" s="22">
        <v>1</v>
      </c>
      <c r="M259" s="22">
        <v>1</v>
      </c>
      <c r="N259" s="22">
        <v>-1</v>
      </c>
      <c r="O259" s="22">
        <v>0</v>
      </c>
      <c r="P259" s="22">
        <v>0.108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399623</v>
      </c>
      <c r="B260" s="21" t="s">
        <v>346</v>
      </c>
      <c r="C260" s="21">
        <v>8238.676</v>
      </c>
      <c r="D260" s="21">
        <v>9378.45</v>
      </c>
      <c r="E260" s="21">
        <v>0</v>
      </c>
      <c r="F260" s="21">
        <v>0</v>
      </c>
      <c r="G260" s="21">
        <v>0</v>
      </c>
      <c r="H260" s="21">
        <v>1</v>
      </c>
      <c r="I260" s="18">
        <v>3.133</v>
      </c>
      <c r="J260" s="18">
        <v>14.906</v>
      </c>
      <c r="K260" s="22">
        <v>4</v>
      </c>
      <c r="L260" s="22">
        <v>1</v>
      </c>
      <c r="M260" s="22">
        <v>-1</v>
      </c>
      <c r="N260" s="22">
        <v>1</v>
      </c>
      <c r="O260" s="22">
        <v>0</v>
      </c>
      <c r="P260" s="22">
        <v>-8.33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399624</v>
      </c>
      <c r="B261" s="21" t="s">
        <v>347</v>
      </c>
      <c r="C261" s="21">
        <v>2335.02</v>
      </c>
      <c r="D261" s="21">
        <v>2676.789</v>
      </c>
      <c r="E261" s="21">
        <v>0</v>
      </c>
      <c r="F261" s="21">
        <v>0</v>
      </c>
      <c r="G261" s="21">
        <v>0</v>
      </c>
      <c r="H261" s="21">
        <v>1</v>
      </c>
      <c r="I261" s="18">
        <v>6.819</v>
      </c>
      <c r="J261" s="18">
        <v>18.716</v>
      </c>
      <c r="K261" s="22">
        <v>4</v>
      </c>
      <c r="L261" s="22">
        <v>0</v>
      </c>
      <c r="M261" s="22">
        <v>0</v>
      </c>
      <c r="N261" s="22">
        <v>0</v>
      </c>
      <c r="O261" s="22">
        <v>0</v>
      </c>
      <c r="P261" s="22">
        <v>-2.952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399625</v>
      </c>
      <c r="B262" s="21" t="s">
        <v>348</v>
      </c>
      <c r="C262" s="21">
        <v>2195.791</v>
      </c>
      <c r="D262" s="21">
        <v>2532.572</v>
      </c>
      <c r="E262" s="21">
        <v>0</v>
      </c>
      <c r="F262" s="21">
        <v>0</v>
      </c>
      <c r="G262" s="21">
        <v>0</v>
      </c>
      <c r="H262" s="21">
        <v>1</v>
      </c>
      <c r="I262" s="18">
        <v>2.134</v>
      </c>
      <c r="J262" s="18">
        <v>15.148</v>
      </c>
      <c r="K262" s="22">
        <v>4</v>
      </c>
      <c r="L262" s="22">
        <v>1</v>
      </c>
      <c r="M262" s="22">
        <v>0</v>
      </c>
      <c r="N262" s="22">
        <v>0</v>
      </c>
      <c r="O262" s="22">
        <v>0</v>
      </c>
      <c r="P262" s="22">
        <v>-5.327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399626</v>
      </c>
      <c r="B263" s="21" t="s">
        <v>349</v>
      </c>
      <c r="C263" s="21">
        <v>1822.537</v>
      </c>
      <c r="D263" s="21">
        <v>2153.922</v>
      </c>
      <c r="E263" s="21">
        <v>0</v>
      </c>
      <c r="F263" s="21">
        <v>0</v>
      </c>
      <c r="G263" s="21">
        <v>0</v>
      </c>
      <c r="H263" s="21">
        <v>1</v>
      </c>
      <c r="I263" s="18">
        <v>0.654</v>
      </c>
      <c r="J263" s="18">
        <v>15.938</v>
      </c>
      <c r="K263" s="22">
        <v>4</v>
      </c>
      <c r="L263" s="22">
        <v>1</v>
      </c>
      <c r="M263" s="22">
        <v>-1</v>
      </c>
      <c r="N263" s="22">
        <v>0</v>
      </c>
      <c r="O263" s="22">
        <v>0</v>
      </c>
      <c r="P263" s="22">
        <v>8.383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399628</v>
      </c>
      <c r="B264" s="21" t="s">
        <v>350</v>
      </c>
      <c r="C264" s="21">
        <v>2177.781</v>
      </c>
      <c r="D264" s="21">
        <v>2485.553</v>
      </c>
      <c r="E264" s="21">
        <v>0</v>
      </c>
      <c r="F264" s="21">
        <v>0</v>
      </c>
      <c r="G264" s="21">
        <v>0</v>
      </c>
      <c r="H264" s="21">
        <v>1</v>
      </c>
      <c r="I264" s="18">
        <v>6.659</v>
      </c>
      <c r="J264" s="18">
        <v>18.217</v>
      </c>
      <c r="K264" s="22">
        <v>4</v>
      </c>
      <c r="L264" s="22">
        <v>1</v>
      </c>
      <c r="M264" s="22">
        <v>-1</v>
      </c>
      <c r="N264" s="22">
        <v>1</v>
      </c>
      <c r="O264" s="22">
        <v>0</v>
      </c>
      <c r="P264" s="22">
        <v>20.857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399629</v>
      </c>
      <c r="B265" s="21" t="s">
        <v>351</v>
      </c>
      <c r="C265" s="21">
        <v>2750.898</v>
      </c>
      <c r="D265" s="21">
        <v>3004.747</v>
      </c>
      <c r="E265" s="21">
        <v>0</v>
      </c>
      <c r="F265" s="21">
        <v>0</v>
      </c>
      <c r="G265" s="21">
        <v>0</v>
      </c>
      <c r="H265" s="21">
        <v>1</v>
      </c>
      <c r="I265" s="18">
        <v>3.561</v>
      </c>
      <c r="J265" s="18">
        <v>11.709</v>
      </c>
      <c r="K265" s="22">
        <v>4</v>
      </c>
      <c r="L265" s="22">
        <v>1</v>
      </c>
      <c r="M265" s="22">
        <v>0</v>
      </c>
      <c r="N265" s="22">
        <v>0</v>
      </c>
      <c r="O265" s="22">
        <v>0</v>
      </c>
      <c r="P265" s="22">
        <v>-9.105</v>
      </c>
      <c r="Q265" s="22">
        <v>0</v>
      </c>
      <c r="R265" s="22">
        <v>1</v>
      </c>
      <c r="S265" s="23"/>
      <c r="T265" s="23"/>
      <c r="U265" s="23"/>
      <c r="V265" s="23"/>
      <c r="W265" s="23"/>
    </row>
    <row r="266" ht="16.5" spans="1:23">
      <c r="A266" s="21">
        <v>399630</v>
      </c>
      <c r="B266" s="21" t="s">
        <v>352</v>
      </c>
      <c r="C266" s="21">
        <v>1592.84</v>
      </c>
      <c r="D266" s="21">
        <v>1848.602</v>
      </c>
      <c r="E266" s="21">
        <v>0</v>
      </c>
      <c r="F266" s="21">
        <v>0</v>
      </c>
      <c r="G266" s="21">
        <v>0</v>
      </c>
      <c r="H266" s="21">
        <v>1</v>
      </c>
      <c r="I266" s="18">
        <v>1.531</v>
      </c>
      <c r="J266" s="18">
        <v>15.154</v>
      </c>
      <c r="K266" s="22">
        <v>3</v>
      </c>
      <c r="L266" s="22">
        <v>0</v>
      </c>
      <c r="M266" s="22">
        <v>0</v>
      </c>
      <c r="N266" s="22">
        <v>0</v>
      </c>
      <c r="O266" s="22">
        <v>0</v>
      </c>
      <c r="P266" s="22">
        <v>-11.534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399631</v>
      </c>
      <c r="B267" s="21" t="s">
        <v>353</v>
      </c>
      <c r="C267" s="21">
        <v>2157.915</v>
      </c>
      <c r="D267" s="21">
        <v>2317.127</v>
      </c>
      <c r="E267" s="21">
        <v>0</v>
      </c>
      <c r="F267" s="21">
        <v>0</v>
      </c>
      <c r="G267" s="21">
        <v>0</v>
      </c>
      <c r="H267" s="21">
        <v>1</v>
      </c>
      <c r="I267" s="18">
        <v>2.08</v>
      </c>
      <c r="J267" s="18">
        <v>8.808</v>
      </c>
      <c r="K267" s="22">
        <v>0</v>
      </c>
      <c r="L267" s="22">
        <v>1</v>
      </c>
      <c r="M267" s="22">
        <v>1</v>
      </c>
      <c r="N267" s="22">
        <v>-1</v>
      </c>
      <c r="O267" s="22">
        <v>0</v>
      </c>
      <c r="P267" s="22">
        <v>-2.357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399633</v>
      </c>
      <c r="B268" s="21" t="s">
        <v>354</v>
      </c>
      <c r="C268" s="21">
        <v>5671.995</v>
      </c>
      <c r="D268" s="21">
        <v>6465.379</v>
      </c>
      <c r="E268" s="21">
        <v>0</v>
      </c>
      <c r="F268" s="21">
        <v>0</v>
      </c>
      <c r="G268" s="21">
        <v>0</v>
      </c>
      <c r="H268" s="21">
        <v>1</v>
      </c>
      <c r="I268" s="18">
        <v>5.713</v>
      </c>
      <c r="J268" s="18">
        <v>17.283</v>
      </c>
      <c r="K268" s="22">
        <v>1</v>
      </c>
      <c r="L268" s="22">
        <v>2</v>
      </c>
      <c r="M268" s="22">
        <v>1</v>
      </c>
      <c r="N268" s="22">
        <v>-1</v>
      </c>
      <c r="O268" s="22">
        <v>0</v>
      </c>
      <c r="P268" s="22">
        <v>-20.644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399634</v>
      </c>
      <c r="B269" s="21" t="s">
        <v>355</v>
      </c>
      <c r="C269" s="21">
        <v>3920.921</v>
      </c>
      <c r="D269" s="21">
        <v>4485.531</v>
      </c>
      <c r="E269" s="21">
        <v>0</v>
      </c>
      <c r="F269" s="21">
        <v>0</v>
      </c>
      <c r="G269" s="21">
        <v>0</v>
      </c>
      <c r="H269" s="21">
        <v>1</v>
      </c>
      <c r="I269" s="18">
        <v>4.345</v>
      </c>
      <c r="J269" s="18">
        <v>16.386</v>
      </c>
      <c r="K269" s="22">
        <v>2</v>
      </c>
      <c r="L269" s="22">
        <v>0</v>
      </c>
      <c r="M269" s="22">
        <v>1</v>
      </c>
      <c r="N269" s="22">
        <v>-1</v>
      </c>
      <c r="O269" s="22">
        <v>0</v>
      </c>
      <c r="P269" s="22">
        <v>3.237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399635</v>
      </c>
      <c r="B270" s="21" t="s">
        <v>356</v>
      </c>
      <c r="C270" s="21">
        <v>1924.211</v>
      </c>
      <c r="D270" s="21">
        <v>2289.124</v>
      </c>
      <c r="E270" s="21">
        <v>0</v>
      </c>
      <c r="F270" s="21">
        <v>0</v>
      </c>
      <c r="G270" s="21">
        <v>0</v>
      </c>
      <c r="H270" s="21">
        <v>1</v>
      </c>
      <c r="I270" s="18">
        <v>6.863</v>
      </c>
      <c r="J270" s="18">
        <v>21.71</v>
      </c>
      <c r="K270" s="22">
        <v>4</v>
      </c>
      <c r="L270" s="22">
        <v>0</v>
      </c>
      <c r="M270" s="22">
        <v>0</v>
      </c>
      <c r="N270" s="22">
        <v>0</v>
      </c>
      <c r="O270" s="22">
        <v>0</v>
      </c>
      <c r="P270" s="22">
        <v>-13.66</v>
      </c>
      <c r="Q270" s="22">
        <v>0</v>
      </c>
      <c r="R270" s="22">
        <v>1</v>
      </c>
      <c r="S270" s="23"/>
      <c r="T270" s="23"/>
      <c r="U270" s="23"/>
      <c r="V270" s="23"/>
      <c r="W270" s="23"/>
    </row>
    <row r="271" ht="16.5" spans="1:23">
      <c r="A271" s="21">
        <v>399636</v>
      </c>
      <c r="B271" s="21" t="s">
        <v>357</v>
      </c>
      <c r="C271" s="21">
        <v>6867.865</v>
      </c>
      <c r="D271" s="21">
        <v>8347.525</v>
      </c>
      <c r="E271" s="21">
        <v>0</v>
      </c>
      <c r="F271" s="21">
        <v>0</v>
      </c>
      <c r="G271" s="21">
        <v>0</v>
      </c>
      <c r="H271" s="21">
        <v>1</v>
      </c>
      <c r="I271" s="18">
        <v>0.104</v>
      </c>
      <c r="J271" s="18">
        <v>17.811</v>
      </c>
      <c r="K271" s="22">
        <v>4</v>
      </c>
      <c r="L271" s="22">
        <v>1</v>
      </c>
      <c r="M271" s="22">
        <v>0</v>
      </c>
      <c r="N271" s="22">
        <v>1</v>
      </c>
      <c r="O271" s="22">
        <v>0</v>
      </c>
      <c r="P271" s="22">
        <v>-8.765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399639</v>
      </c>
      <c r="B272" s="21" t="s">
        <v>358</v>
      </c>
      <c r="C272" s="21">
        <v>1921.014</v>
      </c>
      <c r="D272" s="21">
        <v>2325.145</v>
      </c>
      <c r="E272" s="21">
        <v>0</v>
      </c>
      <c r="F272" s="21">
        <v>0</v>
      </c>
      <c r="G272" s="21">
        <v>0</v>
      </c>
      <c r="H272" s="21">
        <v>1</v>
      </c>
      <c r="I272" s="18">
        <v>12.631</v>
      </c>
      <c r="J272" s="18">
        <v>27.817</v>
      </c>
      <c r="K272" s="22">
        <v>2</v>
      </c>
      <c r="L272" s="22">
        <v>0</v>
      </c>
      <c r="M272" s="22">
        <v>0</v>
      </c>
      <c r="N272" s="22">
        <v>0</v>
      </c>
      <c r="O272" s="22">
        <v>0</v>
      </c>
      <c r="P272" s="22">
        <v>-3.541</v>
      </c>
      <c r="Q272" s="22">
        <v>0</v>
      </c>
      <c r="R272" s="22">
        <v>-1</v>
      </c>
      <c r="S272" s="23"/>
      <c r="T272" s="23"/>
      <c r="U272" s="23"/>
      <c r="V272" s="23"/>
      <c r="W272" s="23"/>
    </row>
    <row r="273" ht="16.5" spans="1:23">
      <c r="A273" s="21">
        <v>399640</v>
      </c>
      <c r="B273" s="21" t="s">
        <v>359</v>
      </c>
      <c r="C273" s="21">
        <v>2669.446</v>
      </c>
      <c r="D273" s="21">
        <v>3076.012</v>
      </c>
      <c r="E273" s="21">
        <v>0</v>
      </c>
      <c r="F273" s="21">
        <v>0</v>
      </c>
      <c r="G273" s="21">
        <v>0</v>
      </c>
      <c r="H273" s="21">
        <v>1</v>
      </c>
      <c r="I273" s="18">
        <v>1.678</v>
      </c>
      <c r="J273" s="18">
        <v>14.674</v>
      </c>
      <c r="K273" s="22">
        <v>4</v>
      </c>
      <c r="L273" s="22">
        <v>1</v>
      </c>
      <c r="M273" s="22">
        <v>0</v>
      </c>
      <c r="N273" s="22">
        <v>1</v>
      </c>
      <c r="O273" s="22">
        <v>0</v>
      </c>
      <c r="P273" s="22">
        <v>-3.498</v>
      </c>
      <c r="Q273" s="22">
        <v>0</v>
      </c>
      <c r="R273" s="22">
        <v>1</v>
      </c>
      <c r="S273" s="23"/>
      <c r="T273" s="23"/>
      <c r="U273" s="23"/>
      <c r="V273" s="23"/>
      <c r="W273" s="23"/>
    </row>
    <row r="274" ht="16.5" spans="1:23">
      <c r="A274" s="21">
        <v>399641</v>
      </c>
      <c r="B274" s="21" t="s">
        <v>360</v>
      </c>
      <c r="C274" s="21">
        <v>2540.174</v>
      </c>
      <c r="D274" s="21">
        <v>2955.869</v>
      </c>
      <c r="E274" s="21">
        <v>0</v>
      </c>
      <c r="F274" s="21">
        <v>0</v>
      </c>
      <c r="G274" s="21">
        <v>0</v>
      </c>
      <c r="H274" s="21">
        <v>1</v>
      </c>
      <c r="I274" s="18">
        <v>0.304</v>
      </c>
      <c r="J274" s="18">
        <v>14.324</v>
      </c>
      <c r="K274" s="22">
        <v>4</v>
      </c>
      <c r="L274" s="22">
        <v>1</v>
      </c>
      <c r="M274" s="22">
        <v>0</v>
      </c>
      <c r="N274" s="22">
        <v>0</v>
      </c>
      <c r="O274" s="22">
        <v>0</v>
      </c>
      <c r="P274" s="22">
        <v>-15.116</v>
      </c>
      <c r="Q274" s="22">
        <v>0</v>
      </c>
      <c r="R274" s="22">
        <v>1</v>
      </c>
      <c r="S274" s="23"/>
      <c r="T274" s="23"/>
      <c r="U274" s="23"/>
      <c r="V274" s="23"/>
      <c r="W274" s="23"/>
    </row>
    <row r="275" ht="16.5" spans="1:23">
      <c r="A275" s="21">
        <v>399642</v>
      </c>
      <c r="B275" s="21" t="s">
        <v>361</v>
      </c>
      <c r="C275" s="21">
        <v>2086.613</v>
      </c>
      <c r="D275" s="21">
        <v>2472.837</v>
      </c>
      <c r="E275" s="21">
        <v>0</v>
      </c>
      <c r="F275" s="21">
        <v>0</v>
      </c>
      <c r="G275" s="21">
        <v>0</v>
      </c>
      <c r="H275" s="21">
        <v>1</v>
      </c>
      <c r="I275" s="18">
        <v>1.719</v>
      </c>
      <c r="J275" s="18">
        <v>17.069</v>
      </c>
      <c r="K275" s="22">
        <v>4</v>
      </c>
      <c r="L275" s="22">
        <v>1</v>
      </c>
      <c r="M275" s="22">
        <v>0</v>
      </c>
      <c r="N275" s="22">
        <v>0</v>
      </c>
      <c r="O275" s="22">
        <v>0</v>
      </c>
      <c r="P275" s="22">
        <v>-20.3</v>
      </c>
      <c r="Q275" s="22">
        <v>0</v>
      </c>
      <c r="R275" s="22">
        <v>1</v>
      </c>
      <c r="S275" s="23"/>
      <c r="T275" s="23"/>
      <c r="U275" s="23"/>
      <c r="V275" s="23"/>
      <c r="W275" s="23"/>
    </row>
    <row r="276" ht="16.5" spans="1:23">
      <c r="A276" s="21">
        <v>399644</v>
      </c>
      <c r="B276" s="21" t="s">
        <v>362</v>
      </c>
      <c r="C276" s="21">
        <v>3428.432</v>
      </c>
      <c r="D276" s="21">
        <v>3686.589</v>
      </c>
      <c r="E276" s="21">
        <v>0</v>
      </c>
      <c r="F276" s="21">
        <v>0</v>
      </c>
      <c r="G276" s="21">
        <v>0</v>
      </c>
      <c r="H276" s="21">
        <v>1</v>
      </c>
      <c r="I276" s="18">
        <v>2.117</v>
      </c>
      <c r="J276" s="18">
        <v>8.972</v>
      </c>
      <c r="K276" s="22">
        <v>0</v>
      </c>
      <c r="L276" s="22">
        <v>0</v>
      </c>
      <c r="M276" s="22">
        <v>0</v>
      </c>
      <c r="N276" s="22">
        <v>-1</v>
      </c>
      <c r="O276" s="22">
        <v>0</v>
      </c>
      <c r="P276" s="22">
        <v>11.027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399648</v>
      </c>
      <c r="B277" s="21" t="s">
        <v>363</v>
      </c>
      <c r="C277" s="21">
        <v>11252.875</v>
      </c>
      <c r="D277" s="21">
        <v>12325.21</v>
      </c>
      <c r="E277" s="21">
        <v>0</v>
      </c>
      <c r="F277" s="21">
        <v>0</v>
      </c>
      <c r="G277" s="21">
        <v>0</v>
      </c>
      <c r="H277" s="21">
        <v>1</v>
      </c>
      <c r="I277" s="18">
        <v>4.09</v>
      </c>
      <c r="J277" s="18">
        <v>12.434</v>
      </c>
      <c r="K277" s="22">
        <v>3</v>
      </c>
      <c r="L277" s="22">
        <v>0</v>
      </c>
      <c r="M277" s="22">
        <v>1</v>
      </c>
      <c r="N277" s="22">
        <v>0</v>
      </c>
      <c r="O277" s="22">
        <v>0</v>
      </c>
      <c r="P277" s="22">
        <v>-9.018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399649</v>
      </c>
      <c r="B278" s="21" t="s">
        <v>364</v>
      </c>
      <c r="C278" s="21">
        <v>3078.883</v>
      </c>
      <c r="D278" s="21">
        <v>3377.769</v>
      </c>
      <c r="E278" s="21">
        <v>0</v>
      </c>
      <c r="F278" s="21">
        <v>0</v>
      </c>
      <c r="G278" s="21">
        <v>0</v>
      </c>
      <c r="H278" s="21">
        <v>1</v>
      </c>
      <c r="I278" s="18">
        <v>3.027</v>
      </c>
      <c r="J278" s="18">
        <v>11.608</v>
      </c>
      <c r="K278" s="22">
        <v>4</v>
      </c>
      <c r="L278" s="22">
        <v>0</v>
      </c>
      <c r="M278" s="22">
        <v>0</v>
      </c>
      <c r="N278" s="22">
        <v>0</v>
      </c>
      <c r="O278" s="22">
        <v>0</v>
      </c>
      <c r="P278" s="22">
        <v>-9.469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399652</v>
      </c>
      <c r="B279" s="21" t="s">
        <v>365</v>
      </c>
      <c r="C279" s="21">
        <v>3388.455</v>
      </c>
      <c r="D279" s="21">
        <v>4119.563</v>
      </c>
      <c r="E279" s="21">
        <v>0</v>
      </c>
      <c r="F279" s="21">
        <v>0</v>
      </c>
      <c r="G279" s="21">
        <v>0</v>
      </c>
      <c r="H279" s="21">
        <v>1</v>
      </c>
      <c r="I279" s="18">
        <v>2.875</v>
      </c>
      <c r="J279" s="18">
        <v>20.112</v>
      </c>
      <c r="K279" s="22">
        <v>4</v>
      </c>
      <c r="L279" s="22">
        <v>0</v>
      </c>
      <c r="M279" s="22">
        <v>0</v>
      </c>
      <c r="N279" s="22">
        <v>0</v>
      </c>
      <c r="O279" s="22">
        <v>0</v>
      </c>
      <c r="P279" s="22">
        <v>-5.169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399654</v>
      </c>
      <c r="B280" s="21" t="s">
        <v>366</v>
      </c>
      <c r="C280" s="21">
        <v>2728.766</v>
      </c>
      <c r="D280" s="21">
        <v>3267.291</v>
      </c>
      <c r="E280" s="21">
        <v>0</v>
      </c>
      <c r="F280" s="21">
        <v>0</v>
      </c>
      <c r="G280" s="21">
        <v>0</v>
      </c>
      <c r="H280" s="21">
        <v>1</v>
      </c>
      <c r="I280" s="18">
        <v>3.069</v>
      </c>
      <c r="J280" s="18">
        <v>19.045</v>
      </c>
      <c r="K280" s="22">
        <v>4</v>
      </c>
      <c r="L280" s="22">
        <v>1</v>
      </c>
      <c r="M280" s="22">
        <v>0</v>
      </c>
      <c r="N280" s="22">
        <v>0</v>
      </c>
      <c r="O280" s="22">
        <v>0</v>
      </c>
      <c r="P280" s="22">
        <v>-5.249</v>
      </c>
      <c r="Q280" s="22">
        <v>0</v>
      </c>
      <c r="R280" s="22">
        <v>1</v>
      </c>
      <c r="S280" s="23"/>
      <c r="T280" s="23"/>
      <c r="U280" s="23"/>
      <c r="V280" s="23"/>
      <c r="W280" s="23"/>
    </row>
    <row r="281" ht="16.5" spans="1:23">
      <c r="A281" s="21">
        <v>399655</v>
      </c>
      <c r="B281" s="21" t="s">
        <v>367</v>
      </c>
      <c r="C281" s="21">
        <v>10403.018</v>
      </c>
      <c r="D281" s="21">
        <v>11170.488</v>
      </c>
      <c r="E281" s="21">
        <v>0</v>
      </c>
      <c r="F281" s="21">
        <v>0</v>
      </c>
      <c r="G281" s="21">
        <v>0</v>
      </c>
      <c r="H281" s="21">
        <v>1</v>
      </c>
      <c r="I281" s="18">
        <v>1.427</v>
      </c>
      <c r="J281" s="18">
        <v>8.199</v>
      </c>
      <c r="K281" s="22">
        <v>4</v>
      </c>
      <c r="L281" s="22">
        <v>1</v>
      </c>
      <c r="M281" s="22">
        <v>0</v>
      </c>
      <c r="N281" s="22">
        <v>0</v>
      </c>
      <c r="O281" s="22">
        <v>0</v>
      </c>
      <c r="P281" s="22">
        <v>-2.018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399657</v>
      </c>
      <c r="B282" s="21" t="s">
        <v>368</v>
      </c>
      <c r="C282" s="21">
        <v>6625.89</v>
      </c>
      <c r="D282" s="21">
        <v>7422.63</v>
      </c>
      <c r="E282" s="21">
        <v>0</v>
      </c>
      <c r="F282" s="21">
        <v>0</v>
      </c>
      <c r="G282" s="21">
        <v>0</v>
      </c>
      <c r="H282" s="21">
        <v>1</v>
      </c>
      <c r="I282" s="18">
        <v>5.517</v>
      </c>
      <c r="J282" s="18">
        <v>15.659</v>
      </c>
      <c r="K282" s="22">
        <v>4</v>
      </c>
      <c r="L282" s="22">
        <v>1</v>
      </c>
      <c r="M282" s="22">
        <v>-1</v>
      </c>
      <c r="N282" s="22">
        <v>0</v>
      </c>
      <c r="O282" s="22">
        <v>0</v>
      </c>
      <c r="P282" s="22">
        <v>-3.161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399658</v>
      </c>
      <c r="B283" s="21" t="s">
        <v>369</v>
      </c>
      <c r="C283" s="21">
        <v>4462.594</v>
      </c>
      <c r="D283" s="21">
        <v>5055.395</v>
      </c>
      <c r="E283" s="21">
        <v>0</v>
      </c>
      <c r="F283" s="21">
        <v>0</v>
      </c>
      <c r="G283" s="21">
        <v>0</v>
      </c>
      <c r="H283" s="21">
        <v>1</v>
      </c>
      <c r="I283" s="18">
        <v>3.336</v>
      </c>
      <c r="J283" s="18">
        <v>14.671</v>
      </c>
      <c r="K283" s="22">
        <v>4</v>
      </c>
      <c r="L283" s="22">
        <v>2</v>
      </c>
      <c r="M283" s="22">
        <v>0</v>
      </c>
      <c r="N283" s="22">
        <v>0</v>
      </c>
      <c r="O283" s="22">
        <v>0</v>
      </c>
      <c r="P283" s="22">
        <v>-15.012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399659</v>
      </c>
      <c r="B284" s="21" t="s">
        <v>370</v>
      </c>
      <c r="C284" s="21">
        <v>4312.777</v>
      </c>
      <c r="D284" s="21">
        <v>4866.052</v>
      </c>
      <c r="E284" s="21">
        <v>0</v>
      </c>
      <c r="F284" s="21">
        <v>0</v>
      </c>
      <c r="G284" s="21">
        <v>0</v>
      </c>
      <c r="H284" s="21">
        <v>1</v>
      </c>
      <c r="I284" s="18">
        <v>6.335</v>
      </c>
      <c r="J284" s="18">
        <v>16.985</v>
      </c>
      <c r="K284" s="22">
        <v>4</v>
      </c>
      <c r="L284" s="22">
        <v>1</v>
      </c>
      <c r="M284" s="22">
        <v>0</v>
      </c>
      <c r="N284" s="22">
        <v>0</v>
      </c>
      <c r="O284" s="22">
        <v>0</v>
      </c>
      <c r="P284" s="22">
        <v>-7.614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399660</v>
      </c>
      <c r="B285" s="21" t="s">
        <v>371</v>
      </c>
      <c r="C285" s="21">
        <v>2465.903</v>
      </c>
      <c r="D285" s="21">
        <v>2888.603</v>
      </c>
      <c r="E285" s="21">
        <v>0</v>
      </c>
      <c r="F285" s="21">
        <v>0</v>
      </c>
      <c r="G285" s="21">
        <v>0</v>
      </c>
      <c r="H285" s="21">
        <v>1</v>
      </c>
      <c r="I285" s="18">
        <v>2.173</v>
      </c>
      <c r="J285" s="18">
        <v>16.489</v>
      </c>
      <c r="K285" s="22">
        <v>4</v>
      </c>
      <c r="L285" s="22">
        <v>1</v>
      </c>
      <c r="M285" s="22">
        <v>0</v>
      </c>
      <c r="N285" s="22">
        <v>0</v>
      </c>
      <c r="O285" s="22">
        <v>0</v>
      </c>
      <c r="P285" s="22">
        <v>-7.993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399661</v>
      </c>
      <c r="B286" s="21" t="s">
        <v>372</v>
      </c>
      <c r="C286" s="21">
        <v>5679.902</v>
      </c>
      <c r="D286" s="21">
        <v>6153.881</v>
      </c>
      <c r="E286" s="21">
        <v>0</v>
      </c>
      <c r="F286" s="21">
        <v>0</v>
      </c>
      <c r="G286" s="21">
        <v>0</v>
      </c>
      <c r="H286" s="21">
        <v>1</v>
      </c>
      <c r="I286" s="18">
        <v>1.51</v>
      </c>
      <c r="J286" s="18">
        <v>9.095</v>
      </c>
      <c r="K286" s="22">
        <v>4</v>
      </c>
      <c r="L286" s="22">
        <v>0</v>
      </c>
      <c r="M286" s="22">
        <v>0</v>
      </c>
      <c r="N286" s="22">
        <v>0</v>
      </c>
      <c r="O286" s="22">
        <v>0</v>
      </c>
      <c r="P286" s="22">
        <v>-5.811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399662</v>
      </c>
      <c r="B287" s="21" t="s">
        <v>373</v>
      </c>
      <c r="C287" s="21">
        <v>2137.391</v>
      </c>
      <c r="D287" s="21">
        <v>2565.496</v>
      </c>
      <c r="E287" s="21">
        <v>0</v>
      </c>
      <c r="F287" s="21">
        <v>0</v>
      </c>
      <c r="G287" s="21">
        <v>0</v>
      </c>
      <c r="H287" s="21">
        <v>1</v>
      </c>
      <c r="I287" s="18">
        <v>5.209</v>
      </c>
      <c r="J287" s="18">
        <v>21.027</v>
      </c>
      <c r="K287" s="22">
        <v>4</v>
      </c>
      <c r="L287" s="22">
        <v>0</v>
      </c>
      <c r="M287" s="22">
        <v>0</v>
      </c>
      <c r="N287" s="22">
        <v>0</v>
      </c>
      <c r="O287" s="22">
        <v>0</v>
      </c>
      <c r="P287" s="22">
        <v>-4.043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399663</v>
      </c>
      <c r="B288" s="21" t="s">
        <v>374</v>
      </c>
      <c r="C288" s="21">
        <v>1895.937</v>
      </c>
      <c r="D288" s="21">
        <v>2049.37</v>
      </c>
      <c r="E288" s="21">
        <v>0</v>
      </c>
      <c r="F288" s="21">
        <v>0</v>
      </c>
      <c r="G288" s="21">
        <v>0</v>
      </c>
      <c r="H288" s="21">
        <v>1</v>
      </c>
      <c r="I288" s="18">
        <v>1.341</v>
      </c>
      <c r="J288" s="18">
        <v>8.727</v>
      </c>
      <c r="K288" s="22">
        <v>4</v>
      </c>
      <c r="L288" s="22">
        <v>0</v>
      </c>
      <c r="M288" s="22">
        <v>0</v>
      </c>
      <c r="N288" s="22">
        <v>0</v>
      </c>
      <c r="O288" s="22">
        <v>0</v>
      </c>
      <c r="P288" s="22">
        <v>-11.625</v>
      </c>
      <c r="Q288" s="22">
        <v>0</v>
      </c>
      <c r="R288" s="22">
        <v>1</v>
      </c>
      <c r="S288" s="23"/>
      <c r="T288" s="23"/>
      <c r="U288" s="23"/>
      <c r="V288" s="23"/>
      <c r="W288" s="23"/>
    </row>
    <row r="289" ht="16.5" spans="1:23">
      <c r="A289" s="21">
        <v>399664</v>
      </c>
      <c r="B289" s="21" t="s">
        <v>375</v>
      </c>
      <c r="C289" s="21">
        <v>1347.086</v>
      </c>
      <c r="D289" s="21">
        <v>1571.449</v>
      </c>
      <c r="E289" s="21">
        <v>0</v>
      </c>
      <c r="F289" s="21">
        <v>0</v>
      </c>
      <c r="G289" s="21">
        <v>0</v>
      </c>
      <c r="H289" s="21">
        <v>1</v>
      </c>
      <c r="I289" s="18">
        <v>2.529</v>
      </c>
      <c r="J289" s="18">
        <v>16.445</v>
      </c>
      <c r="K289" s="22">
        <v>4</v>
      </c>
      <c r="L289" s="22">
        <v>0</v>
      </c>
      <c r="M289" s="22">
        <v>0</v>
      </c>
      <c r="N289" s="22">
        <v>0</v>
      </c>
      <c r="O289" s="22">
        <v>0</v>
      </c>
      <c r="P289" s="22">
        <v>-8.276</v>
      </c>
      <c r="Q289" s="22">
        <v>0</v>
      </c>
      <c r="R289" s="22">
        <v>1</v>
      </c>
      <c r="S289" s="23"/>
      <c r="T289" s="23"/>
      <c r="U289" s="23"/>
      <c r="V289" s="23"/>
      <c r="W289" s="23"/>
    </row>
    <row r="290" ht="16.5" spans="1:23">
      <c r="A290" s="21">
        <v>399665</v>
      </c>
      <c r="B290" s="21" t="s">
        <v>376</v>
      </c>
      <c r="C290" s="21">
        <v>2218.292</v>
      </c>
      <c r="D290" s="21">
        <v>2443.911</v>
      </c>
      <c r="E290" s="21">
        <v>0</v>
      </c>
      <c r="F290" s="21">
        <v>0</v>
      </c>
      <c r="G290" s="21">
        <v>0</v>
      </c>
      <c r="H290" s="21">
        <v>1</v>
      </c>
      <c r="I290" s="18">
        <v>3.908</v>
      </c>
      <c r="J290" s="18">
        <v>12.779</v>
      </c>
      <c r="K290" s="22">
        <v>4</v>
      </c>
      <c r="L290" s="22">
        <v>1</v>
      </c>
      <c r="M290" s="22">
        <v>0</v>
      </c>
      <c r="N290" s="22">
        <v>0</v>
      </c>
      <c r="O290" s="22">
        <v>0</v>
      </c>
      <c r="P290" s="22">
        <v>-17.651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399666</v>
      </c>
      <c r="B291" s="21" t="s">
        <v>377</v>
      </c>
      <c r="C291" s="21">
        <v>1838.827</v>
      </c>
      <c r="D291" s="21">
        <v>2168.076</v>
      </c>
      <c r="E291" s="21">
        <v>0</v>
      </c>
      <c r="F291" s="21">
        <v>0</v>
      </c>
      <c r="G291" s="21">
        <v>0</v>
      </c>
      <c r="H291" s="21">
        <v>1</v>
      </c>
      <c r="I291" s="18">
        <v>7.18</v>
      </c>
      <c r="J291" s="18">
        <v>21.276</v>
      </c>
      <c r="K291" s="22">
        <v>4</v>
      </c>
      <c r="L291" s="22">
        <v>0</v>
      </c>
      <c r="M291" s="22">
        <v>0</v>
      </c>
      <c r="N291" s="22">
        <v>0</v>
      </c>
      <c r="O291" s="22">
        <v>0</v>
      </c>
      <c r="P291" s="22">
        <v>-9.97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399667</v>
      </c>
      <c r="B292" s="21" t="s">
        <v>378</v>
      </c>
      <c r="C292" s="21">
        <v>4704.827</v>
      </c>
      <c r="D292" s="21">
        <v>5729.721</v>
      </c>
      <c r="E292" s="21">
        <v>0</v>
      </c>
      <c r="F292" s="21">
        <v>0</v>
      </c>
      <c r="G292" s="21">
        <v>0</v>
      </c>
      <c r="H292" s="21">
        <v>1</v>
      </c>
      <c r="I292" s="18">
        <v>0.306</v>
      </c>
      <c r="J292" s="18">
        <v>18.139</v>
      </c>
      <c r="K292" s="22">
        <v>4</v>
      </c>
      <c r="L292" s="22">
        <v>0</v>
      </c>
      <c r="M292" s="22">
        <v>0</v>
      </c>
      <c r="N292" s="22">
        <v>0</v>
      </c>
      <c r="O292" s="22">
        <v>0</v>
      </c>
      <c r="P292" s="22">
        <v>-4.353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399678</v>
      </c>
      <c r="B293" s="21" t="s">
        <v>379</v>
      </c>
      <c r="C293" s="21">
        <v>539.171</v>
      </c>
      <c r="D293" s="21">
        <v>634.762</v>
      </c>
      <c r="E293" s="21">
        <v>0</v>
      </c>
      <c r="F293" s="21">
        <v>0</v>
      </c>
      <c r="G293" s="21">
        <v>0</v>
      </c>
      <c r="H293" s="21">
        <v>1</v>
      </c>
      <c r="I293" s="18">
        <v>4.204</v>
      </c>
      <c r="J293" s="18">
        <v>18.63</v>
      </c>
      <c r="K293" s="22">
        <v>3</v>
      </c>
      <c r="L293" s="22">
        <v>2</v>
      </c>
      <c r="M293" s="22">
        <v>0</v>
      </c>
      <c r="N293" s="22">
        <v>0</v>
      </c>
      <c r="O293" s="22">
        <v>0</v>
      </c>
      <c r="P293" s="22">
        <v>-13.048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399679</v>
      </c>
      <c r="B294" s="21" t="s">
        <v>380</v>
      </c>
      <c r="C294" s="21">
        <v>5641.922</v>
      </c>
      <c r="D294" s="21">
        <v>6623.079</v>
      </c>
      <c r="E294" s="21">
        <v>0</v>
      </c>
      <c r="F294" s="21">
        <v>0</v>
      </c>
      <c r="G294" s="21">
        <v>0</v>
      </c>
      <c r="H294" s="21">
        <v>1</v>
      </c>
      <c r="I294" s="18">
        <v>9.765</v>
      </c>
      <c r="J294" s="18">
        <v>23.133</v>
      </c>
      <c r="K294" s="22">
        <v>4</v>
      </c>
      <c r="L294" s="22">
        <v>0</v>
      </c>
      <c r="M294" s="22">
        <v>0</v>
      </c>
      <c r="N294" s="22">
        <v>0</v>
      </c>
      <c r="O294" s="22">
        <v>0</v>
      </c>
      <c r="P294" s="22">
        <v>-6.321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399680</v>
      </c>
      <c r="B295" s="21" t="s">
        <v>381</v>
      </c>
      <c r="C295" s="21">
        <v>659.677</v>
      </c>
      <c r="D295" s="21">
        <v>796.833</v>
      </c>
      <c r="E295" s="21">
        <v>0</v>
      </c>
      <c r="F295" s="21">
        <v>0</v>
      </c>
      <c r="G295" s="21">
        <v>0</v>
      </c>
      <c r="H295" s="21">
        <v>1</v>
      </c>
      <c r="I295" s="18">
        <v>11.634</v>
      </c>
      <c r="J295" s="18">
        <v>26.844</v>
      </c>
      <c r="K295" s="22">
        <v>3</v>
      </c>
      <c r="L295" s="22">
        <v>0</v>
      </c>
      <c r="M295" s="22">
        <v>0</v>
      </c>
      <c r="N295" s="22">
        <v>0</v>
      </c>
      <c r="O295" s="22">
        <v>0</v>
      </c>
      <c r="P295" s="22">
        <v>-5.176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399681</v>
      </c>
      <c r="B296" s="21" t="s">
        <v>382</v>
      </c>
      <c r="C296" s="21">
        <v>1064.58</v>
      </c>
      <c r="D296" s="21">
        <v>1336.682</v>
      </c>
      <c r="E296" s="21">
        <v>0</v>
      </c>
      <c r="F296" s="21">
        <v>0</v>
      </c>
      <c r="G296" s="21">
        <v>0</v>
      </c>
      <c r="H296" s="21">
        <v>1</v>
      </c>
      <c r="I296" s="18">
        <v>16.315</v>
      </c>
      <c r="J296" s="18">
        <v>33.35</v>
      </c>
      <c r="K296" s="22">
        <v>3</v>
      </c>
      <c r="L296" s="22">
        <v>0</v>
      </c>
      <c r="M296" s="22">
        <v>0</v>
      </c>
      <c r="N296" s="22">
        <v>0</v>
      </c>
      <c r="O296" s="22">
        <v>0</v>
      </c>
      <c r="P296" s="22">
        <v>-5.48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399687</v>
      </c>
      <c r="B297" s="21" t="s">
        <v>383</v>
      </c>
      <c r="C297" s="21">
        <v>3400.543</v>
      </c>
      <c r="D297" s="21">
        <v>4137.097</v>
      </c>
      <c r="E297" s="21">
        <v>0</v>
      </c>
      <c r="F297" s="21">
        <v>0</v>
      </c>
      <c r="G297" s="21">
        <v>0</v>
      </c>
      <c r="H297" s="21">
        <v>1</v>
      </c>
      <c r="I297" s="18">
        <v>0.409</v>
      </c>
      <c r="J297" s="18">
        <v>18.14</v>
      </c>
      <c r="K297" s="22">
        <v>4</v>
      </c>
      <c r="L297" s="22">
        <v>1</v>
      </c>
      <c r="M297" s="22">
        <v>0</v>
      </c>
      <c r="N297" s="22">
        <v>0</v>
      </c>
      <c r="O297" s="22">
        <v>0</v>
      </c>
      <c r="P297" s="22">
        <v>-15.652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399688</v>
      </c>
      <c r="B298" s="21" t="s">
        <v>384</v>
      </c>
      <c r="C298" s="21">
        <v>4791.121</v>
      </c>
      <c r="D298" s="21">
        <v>6786.501</v>
      </c>
      <c r="E298" s="21">
        <v>0</v>
      </c>
      <c r="F298" s="21">
        <v>0</v>
      </c>
      <c r="G298" s="21">
        <v>0</v>
      </c>
      <c r="H298" s="21">
        <v>1</v>
      </c>
      <c r="I298" s="18">
        <v>1.17</v>
      </c>
      <c r="J298" s="18">
        <v>30.228</v>
      </c>
      <c r="K298" s="22">
        <v>4</v>
      </c>
      <c r="L298" s="22">
        <v>1</v>
      </c>
      <c r="M298" s="22">
        <v>0</v>
      </c>
      <c r="N298" s="22">
        <v>0</v>
      </c>
      <c r="O298" s="22">
        <v>0</v>
      </c>
      <c r="P298" s="22">
        <v>-19.107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399692</v>
      </c>
      <c r="B299" s="21" t="s">
        <v>385</v>
      </c>
      <c r="C299" s="21">
        <v>3724.313</v>
      </c>
      <c r="D299" s="21">
        <v>4122.35</v>
      </c>
      <c r="E299" s="21">
        <v>0</v>
      </c>
      <c r="F299" s="21">
        <v>0</v>
      </c>
      <c r="G299" s="21">
        <v>0</v>
      </c>
      <c r="H299" s="21">
        <v>1</v>
      </c>
      <c r="I299" s="18">
        <v>1.307</v>
      </c>
      <c r="J299" s="18">
        <v>10.836</v>
      </c>
      <c r="K299" s="22">
        <v>4</v>
      </c>
      <c r="L299" s="22">
        <v>0</v>
      </c>
      <c r="M299" s="22">
        <v>0</v>
      </c>
      <c r="N299" s="22">
        <v>0</v>
      </c>
      <c r="O299" s="22">
        <v>0</v>
      </c>
      <c r="P299" s="22">
        <v>-7.764</v>
      </c>
      <c r="Q299" s="22">
        <v>0</v>
      </c>
      <c r="R299" s="22">
        <v>1</v>
      </c>
      <c r="S299" s="23"/>
      <c r="T299" s="23"/>
      <c r="U299" s="23"/>
      <c r="V299" s="23"/>
      <c r="W299" s="23"/>
    </row>
    <row r="300" ht="16.5" spans="1:23">
      <c r="A300" s="21">
        <v>399693</v>
      </c>
      <c r="B300" s="21" t="s">
        <v>386</v>
      </c>
      <c r="C300" s="21">
        <v>4670.092</v>
      </c>
      <c r="D300" s="21">
        <v>5559.658</v>
      </c>
      <c r="E300" s="21">
        <v>0</v>
      </c>
      <c r="F300" s="21">
        <v>0</v>
      </c>
      <c r="G300" s="21">
        <v>0</v>
      </c>
      <c r="H300" s="21">
        <v>1</v>
      </c>
      <c r="I300" s="18">
        <v>0.493</v>
      </c>
      <c r="J300" s="18">
        <v>16.415</v>
      </c>
      <c r="K300" s="22">
        <v>4</v>
      </c>
      <c r="L300" s="22">
        <v>0</v>
      </c>
      <c r="M300" s="22">
        <v>0</v>
      </c>
      <c r="N300" s="22">
        <v>0</v>
      </c>
      <c r="O300" s="22">
        <v>0</v>
      </c>
      <c r="P300" s="22">
        <v>1.069</v>
      </c>
      <c r="Q300" s="22">
        <v>0</v>
      </c>
      <c r="R300" s="22">
        <v>1</v>
      </c>
      <c r="S300" s="23"/>
      <c r="T300" s="23"/>
      <c r="U300" s="23"/>
      <c r="V300" s="23"/>
      <c r="W300" s="23"/>
    </row>
    <row r="301" ht="16.5" spans="1:23">
      <c r="A301" s="21">
        <v>399694</v>
      </c>
      <c r="B301" s="21" t="s">
        <v>387</v>
      </c>
      <c r="C301" s="21">
        <v>3806.899</v>
      </c>
      <c r="D301" s="21">
        <v>4532.307</v>
      </c>
      <c r="E301" s="21">
        <v>0</v>
      </c>
      <c r="F301" s="21">
        <v>0</v>
      </c>
      <c r="G301" s="21">
        <v>0</v>
      </c>
      <c r="H301" s="21">
        <v>1</v>
      </c>
      <c r="I301" s="18">
        <v>6.296</v>
      </c>
      <c r="J301" s="18">
        <v>21.293</v>
      </c>
      <c r="K301" s="22">
        <v>4</v>
      </c>
      <c r="L301" s="22">
        <v>1</v>
      </c>
      <c r="M301" s="22">
        <v>0</v>
      </c>
      <c r="N301" s="22">
        <v>0</v>
      </c>
      <c r="O301" s="22">
        <v>0</v>
      </c>
      <c r="P301" s="22">
        <v>-3.44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399695</v>
      </c>
      <c r="B302" s="21" t="s">
        <v>388</v>
      </c>
      <c r="C302" s="21">
        <v>2631.761</v>
      </c>
      <c r="D302" s="21">
        <v>3159.084</v>
      </c>
      <c r="E302" s="21">
        <v>0</v>
      </c>
      <c r="F302" s="21">
        <v>0</v>
      </c>
      <c r="G302" s="21">
        <v>0</v>
      </c>
      <c r="H302" s="21">
        <v>1</v>
      </c>
      <c r="I302" s="18">
        <v>0.473</v>
      </c>
      <c r="J302" s="18">
        <v>17.086</v>
      </c>
      <c r="K302" s="22">
        <v>4</v>
      </c>
      <c r="L302" s="22">
        <v>1</v>
      </c>
      <c r="M302" s="22">
        <v>0</v>
      </c>
      <c r="N302" s="22">
        <v>0</v>
      </c>
      <c r="O302" s="22">
        <v>0</v>
      </c>
      <c r="P302" s="22">
        <v>-3.606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399696</v>
      </c>
      <c r="B303" s="21" t="s">
        <v>389</v>
      </c>
      <c r="C303" s="21">
        <v>3661.771</v>
      </c>
      <c r="D303" s="21">
        <v>4447.123</v>
      </c>
      <c r="E303" s="21">
        <v>0</v>
      </c>
      <c r="F303" s="21">
        <v>0</v>
      </c>
      <c r="G303" s="21">
        <v>0</v>
      </c>
      <c r="H303" s="21">
        <v>1</v>
      </c>
      <c r="I303" s="18">
        <v>8.568</v>
      </c>
      <c r="J303" s="18">
        <v>24.715</v>
      </c>
      <c r="K303" s="22">
        <v>1</v>
      </c>
      <c r="L303" s="22">
        <v>0</v>
      </c>
      <c r="M303" s="22">
        <v>0</v>
      </c>
      <c r="N303" s="22">
        <v>0</v>
      </c>
      <c r="O303" s="22">
        <v>0</v>
      </c>
      <c r="P303" s="22">
        <v>1.436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399697</v>
      </c>
      <c r="B304" s="21" t="s">
        <v>390</v>
      </c>
      <c r="C304" s="21">
        <v>3449.985</v>
      </c>
      <c r="D304" s="21">
        <v>4056.365</v>
      </c>
      <c r="E304" s="21">
        <v>0</v>
      </c>
      <c r="F304" s="21">
        <v>0</v>
      </c>
      <c r="G304" s="21">
        <v>0</v>
      </c>
      <c r="H304" s="21">
        <v>1</v>
      </c>
      <c r="I304" s="18">
        <v>6.025</v>
      </c>
      <c r="J304" s="18">
        <v>20.073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399698</v>
      </c>
      <c r="B305" s="21" t="s">
        <v>391</v>
      </c>
      <c r="C305" s="21">
        <v>49163.652</v>
      </c>
      <c r="D305" s="21">
        <v>54671.488</v>
      </c>
      <c r="E305" s="21">
        <v>0</v>
      </c>
      <c r="F305" s="21">
        <v>0</v>
      </c>
      <c r="G305" s="21">
        <v>0</v>
      </c>
      <c r="H305" s="21">
        <v>1</v>
      </c>
      <c r="I305" s="18">
        <v>2.685</v>
      </c>
      <c r="J305" s="18">
        <v>12.489</v>
      </c>
      <c r="K305" s="22">
        <v>4</v>
      </c>
      <c r="L305" s="22">
        <v>2</v>
      </c>
      <c r="M305" s="22">
        <v>-1</v>
      </c>
      <c r="N305" s="22">
        <v>1</v>
      </c>
      <c r="O305" s="22">
        <v>0</v>
      </c>
      <c r="P305" s="22">
        <v>24.463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399702</v>
      </c>
      <c r="B306" s="21" t="s">
        <v>392</v>
      </c>
      <c r="C306" s="21">
        <v>7265.494</v>
      </c>
      <c r="D306" s="21">
        <v>7874.416</v>
      </c>
      <c r="E306" s="21">
        <v>0</v>
      </c>
      <c r="F306" s="21">
        <v>0</v>
      </c>
      <c r="G306" s="21">
        <v>0</v>
      </c>
      <c r="H306" s="21">
        <v>1</v>
      </c>
      <c r="I306" s="18">
        <v>0.922</v>
      </c>
      <c r="J306" s="18">
        <v>8.584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399703</v>
      </c>
      <c r="B307" s="21" t="s">
        <v>393</v>
      </c>
      <c r="C307" s="21">
        <v>7172.838</v>
      </c>
      <c r="D307" s="21">
        <v>7833.628</v>
      </c>
      <c r="E307" s="21">
        <v>0</v>
      </c>
      <c r="F307" s="21">
        <v>0</v>
      </c>
      <c r="G307" s="21">
        <v>0</v>
      </c>
      <c r="H307" s="21">
        <v>1</v>
      </c>
      <c r="I307" s="18">
        <v>1.774</v>
      </c>
      <c r="J307" s="18">
        <v>10.06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399704</v>
      </c>
      <c r="B308" s="21" t="s">
        <v>394</v>
      </c>
      <c r="C308" s="21">
        <v>5420.203</v>
      </c>
      <c r="D308" s="21">
        <v>6929.312</v>
      </c>
      <c r="E308" s="21">
        <v>0</v>
      </c>
      <c r="F308" s="21">
        <v>0</v>
      </c>
      <c r="G308" s="21">
        <v>0</v>
      </c>
      <c r="H308" s="21">
        <v>1</v>
      </c>
      <c r="I308" s="18">
        <v>21.03</v>
      </c>
      <c r="J308" s="18">
        <v>38.229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399705</v>
      </c>
      <c r="B309" s="21" t="s">
        <v>395</v>
      </c>
      <c r="C309" s="21">
        <v>3733.207</v>
      </c>
      <c r="D309" s="21">
        <v>4477.624</v>
      </c>
      <c r="E309" s="21">
        <v>0</v>
      </c>
      <c r="F309" s="21">
        <v>0</v>
      </c>
      <c r="G309" s="21">
        <v>0</v>
      </c>
      <c r="H309" s="21">
        <v>1</v>
      </c>
      <c r="I309" s="18">
        <v>1.695</v>
      </c>
      <c r="J309" s="18">
        <v>18.038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399802</v>
      </c>
      <c r="B310" s="21" t="s">
        <v>396</v>
      </c>
      <c r="C310" s="21">
        <v>6184.895</v>
      </c>
      <c r="D310" s="21">
        <v>7254.793</v>
      </c>
      <c r="E310" s="21">
        <v>0</v>
      </c>
      <c r="F310" s="21">
        <v>0</v>
      </c>
      <c r="G310" s="21">
        <v>0</v>
      </c>
      <c r="H310" s="21">
        <v>1</v>
      </c>
      <c r="I310" s="18">
        <v>10.598</v>
      </c>
      <c r="J310" s="18">
        <v>23.783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399803</v>
      </c>
      <c r="B311" s="21" t="s">
        <v>397</v>
      </c>
      <c r="C311" s="21">
        <v>4780.234</v>
      </c>
      <c r="D311" s="21">
        <v>5930.303</v>
      </c>
      <c r="E311" s="21">
        <v>0</v>
      </c>
      <c r="F311" s="21">
        <v>0</v>
      </c>
      <c r="G311" s="21">
        <v>0</v>
      </c>
      <c r="H311" s="21">
        <v>1</v>
      </c>
      <c r="I311" s="18">
        <v>0.706</v>
      </c>
      <c r="J311" s="18">
        <v>19.963</v>
      </c>
      <c r="K311" s="22">
        <v>4</v>
      </c>
      <c r="L311" s="22">
        <v>2</v>
      </c>
      <c r="M311" s="22">
        <v>0</v>
      </c>
      <c r="N311" s="22">
        <v>0</v>
      </c>
      <c r="O311" s="22">
        <v>0</v>
      </c>
      <c r="P311" s="22">
        <v>-3.875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399806</v>
      </c>
      <c r="B312" s="21" t="s">
        <v>398</v>
      </c>
      <c r="C312" s="21">
        <v>1328.064</v>
      </c>
      <c r="D312" s="21">
        <v>1492.846</v>
      </c>
      <c r="E312" s="21">
        <v>0</v>
      </c>
      <c r="F312" s="21">
        <v>0</v>
      </c>
      <c r="G312" s="21">
        <v>0</v>
      </c>
      <c r="H312" s="21">
        <v>1</v>
      </c>
      <c r="I312" s="18">
        <v>1.274</v>
      </c>
      <c r="J312" s="18">
        <v>12.171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399810</v>
      </c>
      <c r="B313" s="21" t="s">
        <v>399</v>
      </c>
      <c r="C313" s="21">
        <v>2907.54</v>
      </c>
      <c r="D313" s="21">
        <v>3496.616</v>
      </c>
      <c r="E313" s="21">
        <v>0</v>
      </c>
      <c r="F313" s="21">
        <v>0</v>
      </c>
      <c r="G313" s="21">
        <v>0</v>
      </c>
      <c r="H313" s="21">
        <v>1</v>
      </c>
      <c r="I313" s="18">
        <v>1.177</v>
      </c>
      <c r="J313" s="18">
        <v>17.826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399811</v>
      </c>
      <c r="B314" s="21" t="s">
        <v>400</v>
      </c>
      <c r="C314" s="21">
        <v>4930.771</v>
      </c>
      <c r="D314" s="21">
        <v>6363.588</v>
      </c>
      <c r="E314" s="21">
        <v>0</v>
      </c>
      <c r="F314" s="21">
        <v>0</v>
      </c>
      <c r="G314" s="21">
        <v>0</v>
      </c>
      <c r="H314" s="21">
        <v>1</v>
      </c>
      <c r="I314" s="18">
        <v>0.687</v>
      </c>
      <c r="J314" s="18">
        <v>23.048</v>
      </c>
      <c r="K314" s="22">
        <v>1</v>
      </c>
      <c r="L314" s="22">
        <v>0</v>
      </c>
      <c r="M314" s="22">
        <v>0</v>
      </c>
      <c r="N314" s="22">
        <v>0</v>
      </c>
      <c r="O314" s="22">
        <v>0</v>
      </c>
      <c r="P314" s="22">
        <v>-4.868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399813</v>
      </c>
      <c r="B315" s="21" t="s">
        <v>401</v>
      </c>
      <c r="C315" s="21">
        <v>7041.217</v>
      </c>
      <c r="D315" s="21">
        <v>8359.782</v>
      </c>
      <c r="E315" s="21">
        <v>0</v>
      </c>
      <c r="F315" s="21">
        <v>0</v>
      </c>
      <c r="G315" s="21">
        <v>0</v>
      </c>
      <c r="H315" s="21">
        <v>1</v>
      </c>
      <c r="I315" s="18">
        <v>6.116</v>
      </c>
      <c r="J315" s="18">
        <v>20.924</v>
      </c>
      <c r="K315" s="22">
        <v>4</v>
      </c>
      <c r="L315" s="22">
        <v>1</v>
      </c>
      <c r="M315" s="22">
        <v>0</v>
      </c>
      <c r="N315" s="22">
        <v>1</v>
      </c>
      <c r="O315" s="22">
        <v>0</v>
      </c>
      <c r="P315" s="22">
        <v>-5.601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399814</v>
      </c>
      <c r="B316" s="21" t="s">
        <v>402</v>
      </c>
      <c r="C316" s="21">
        <v>1122.725</v>
      </c>
      <c r="D316" s="21">
        <v>1231.332</v>
      </c>
      <c r="E316" s="21">
        <v>0</v>
      </c>
      <c r="F316" s="21">
        <v>0</v>
      </c>
      <c r="G316" s="21">
        <v>0</v>
      </c>
      <c r="H316" s="21">
        <v>1</v>
      </c>
      <c r="I316" s="18">
        <v>1.307</v>
      </c>
      <c r="J316" s="18">
        <v>10.012</v>
      </c>
      <c r="K316" s="22">
        <v>4</v>
      </c>
      <c r="L316" s="22">
        <v>0</v>
      </c>
      <c r="M316" s="22">
        <v>0</v>
      </c>
      <c r="N316" s="22">
        <v>0</v>
      </c>
      <c r="O316" s="22">
        <v>0</v>
      </c>
      <c r="P316" s="22">
        <v>-6.553</v>
      </c>
      <c r="Q316" s="22">
        <v>0</v>
      </c>
      <c r="R316" s="22">
        <v>0</v>
      </c>
      <c r="S316" s="23"/>
      <c r="T316" s="23"/>
      <c r="U316" s="23"/>
      <c r="V316" s="23"/>
      <c r="W316" s="23"/>
    </row>
    <row r="317" ht="16.5" spans="1:23">
      <c r="A317" s="21">
        <v>399852</v>
      </c>
      <c r="B317" s="21" t="s">
        <v>199</v>
      </c>
      <c r="C317" s="21">
        <v>7034.219</v>
      </c>
      <c r="D317" s="21">
        <v>7874.378</v>
      </c>
      <c r="E317" s="21">
        <v>0</v>
      </c>
      <c r="F317" s="21">
        <v>0</v>
      </c>
      <c r="G317" s="21">
        <v>0</v>
      </c>
      <c r="H317" s="21">
        <v>1</v>
      </c>
      <c r="I317" s="18">
        <v>6.255</v>
      </c>
      <c r="J317" s="18">
        <v>16.257</v>
      </c>
      <c r="K317" s="22">
        <v>4</v>
      </c>
      <c r="L317" s="22">
        <v>0</v>
      </c>
      <c r="M317" s="22">
        <v>0</v>
      </c>
      <c r="N317" s="22">
        <v>0</v>
      </c>
      <c r="O317" s="22">
        <v>0</v>
      </c>
      <c r="P317" s="22">
        <v>-1.99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399905</v>
      </c>
      <c r="B318" s="21" t="s">
        <v>403</v>
      </c>
      <c r="C318" s="21">
        <v>6750.197</v>
      </c>
      <c r="D318" s="21">
        <v>7790.675</v>
      </c>
      <c r="E318" s="21">
        <v>0</v>
      </c>
      <c r="F318" s="21">
        <v>0</v>
      </c>
      <c r="G318" s="21">
        <v>0</v>
      </c>
      <c r="H318" s="21">
        <v>1</v>
      </c>
      <c r="I318" s="18">
        <v>9.423</v>
      </c>
      <c r="J318" s="18">
        <v>21.52</v>
      </c>
      <c r="K318" s="22">
        <v>4</v>
      </c>
      <c r="L318" s="22">
        <v>0</v>
      </c>
      <c r="M318" s="22">
        <v>0</v>
      </c>
      <c r="N318" s="22">
        <v>0</v>
      </c>
      <c r="O318" s="22">
        <v>0</v>
      </c>
      <c r="P318" s="22">
        <v>-2.864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399928</v>
      </c>
      <c r="B319" s="21" t="s">
        <v>217</v>
      </c>
      <c r="C319" s="21">
        <v>2723.901</v>
      </c>
      <c r="D319" s="21">
        <v>3070.404</v>
      </c>
      <c r="E319" s="21">
        <v>0</v>
      </c>
      <c r="F319" s="21">
        <v>0</v>
      </c>
      <c r="G319" s="21">
        <v>0</v>
      </c>
      <c r="H319" s="21">
        <v>1</v>
      </c>
      <c r="I319" s="18">
        <v>4.637</v>
      </c>
      <c r="J319" s="18">
        <v>15.399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399959</v>
      </c>
      <c r="B320" s="21" t="s">
        <v>404</v>
      </c>
      <c r="C320" s="21">
        <v>1519.88</v>
      </c>
      <c r="D320" s="21">
        <v>1871.38</v>
      </c>
      <c r="E320" s="21">
        <v>0</v>
      </c>
      <c r="F320" s="21">
        <v>0</v>
      </c>
      <c r="G320" s="21">
        <v>0</v>
      </c>
      <c r="H320" s="21">
        <v>1</v>
      </c>
      <c r="I320" s="18">
        <v>8.985</v>
      </c>
      <c r="J320" s="18">
        <v>26.08</v>
      </c>
      <c r="K320" s="22">
        <v>2</v>
      </c>
      <c r="L320" s="22">
        <v>0</v>
      </c>
      <c r="M320" s="22">
        <v>0</v>
      </c>
      <c r="N320" s="22">
        <v>0</v>
      </c>
      <c r="O320" s="22">
        <v>0</v>
      </c>
      <c r="P320" s="22">
        <v>-8.623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399967</v>
      </c>
      <c r="B321" s="21" t="s">
        <v>405</v>
      </c>
      <c r="C321" s="21">
        <v>11629.649</v>
      </c>
      <c r="D321" s="21">
        <v>14243.717</v>
      </c>
      <c r="E321" s="21">
        <v>0</v>
      </c>
      <c r="F321" s="21">
        <v>0</v>
      </c>
      <c r="G321" s="21">
        <v>0</v>
      </c>
      <c r="H321" s="21">
        <v>1</v>
      </c>
      <c r="I321" s="18">
        <v>7.008</v>
      </c>
      <c r="J321" s="18">
        <v>24.074</v>
      </c>
      <c r="K321" s="22">
        <v>3</v>
      </c>
      <c r="L321" s="22">
        <v>2</v>
      </c>
      <c r="M321" s="22">
        <v>0</v>
      </c>
      <c r="N321" s="22">
        <v>0</v>
      </c>
      <c r="O321" s="22">
        <v>0</v>
      </c>
      <c r="P321" s="22">
        <v>-12.285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399970</v>
      </c>
      <c r="B322" s="21" t="s">
        <v>406</v>
      </c>
      <c r="C322" s="21">
        <v>4038.97</v>
      </c>
      <c r="D322" s="21">
        <v>4924.152</v>
      </c>
      <c r="E322" s="21">
        <v>0</v>
      </c>
      <c r="F322" s="21">
        <v>0</v>
      </c>
      <c r="G322" s="21">
        <v>0</v>
      </c>
      <c r="H322" s="21">
        <v>1</v>
      </c>
      <c r="I322" s="18">
        <v>0.756</v>
      </c>
      <c r="J322" s="18">
        <v>18.597</v>
      </c>
      <c r="K322" s="22">
        <v>3</v>
      </c>
      <c r="L322" s="22">
        <v>1</v>
      </c>
      <c r="M322" s="22">
        <v>0</v>
      </c>
      <c r="N322" s="22">
        <v>0</v>
      </c>
      <c r="O322" s="22">
        <v>0</v>
      </c>
      <c r="P322" s="22">
        <v>-4.154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399971</v>
      </c>
      <c r="B323" s="21" t="s">
        <v>407</v>
      </c>
      <c r="C323" s="21">
        <v>1376.6</v>
      </c>
      <c r="D323" s="21">
        <v>1695.176</v>
      </c>
      <c r="E323" s="21">
        <v>0</v>
      </c>
      <c r="F323" s="21">
        <v>0</v>
      </c>
      <c r="G323" s="21">
        <v>0</v>
      </c>
      <c r="H323" s="21">
        <v>1</v>
      </c>
      <c r="I323" s="18">
        <v>2.729</v>
      </c>
      <c r="J323" s="18">
        <v>21.009</v>
      </c>
      <c r="K323" s="22">
        <v>4</v>
      </c>
      <c r="L323" s="22">
        <v>1</v>
      </c>
      <c r="M323" s="22">
        <v>0</v>
      </c>
      <c r="N323" s="22">
        <v>0</v>
      </c>
      <c r="O323" s="22">
        <v>0</v>
      </c>
      <c r="P323" s="22">
        <v>-10.663</v>
      </c>
      <c r="Q323" s="22">
        <v>0</v>
      </c>
      <c r="R323" s="22">
        <v>1</v>
      </c>
      <c r="S323" s="23"/>
      <c r="T323" s="23"/>
      <c r="U323" s="23"/>
      <c r="V323" s="23"/>
      <c r="W323" s="23"/>
    </row>
    <row r="324" ht="16.5" spans="1:23">
      <c r="A324" s="21">
        <v>399973</v>
      </c>
      <c r="B324" s="21" t="s">
        <v>408</v>
      </c>
      <c r="C324" s="21">
        <v>1556.665</v>
      </c>
      <c r="D324" s="21">
        <v>1918.224</v>
      </c>
      <c r="E324" s="21">
        <v>0</v>
      </c>
      <c r="F324" s="21">
        <v>0</v>
      </c>
      <c r="G324" s="21">
        <v>0</v>
      </c>
      <c r="H324" s="21">
        <v>1</v>
      </c>
      <c r="I324" s="18">
        <v>9.625</v>
      </c>
      <c r="J324" s="18">
        <v>26.659</v>
      </c>
      <c r="K324" s="22">
        <v>4</v>
      </c>
      <c r="L324" s="22">
        <v>0</v>
      </c>
      <c r="M324" s="22">
        <v>0</v>
      </c>
      <c r="N324" s="22">
        <v>0</v>
      </c>
      <c r="O324" s="22">
        <v>0</v>
      </c>
      <c r="P324" s="22">
        <v>-3.766</v>
      </c>
      <c r="Q324" s="22">
        <v>0</v>
      </c>
      <c r="R324" s="22">
        <v>1</v>
      </c>
      <c r="S324" s="23"/>
      <c r="T324" s="23"/>
      <c r="U324" s="23"/>
      <c r="V324" s="23"/>
      <c r="W324" s="23"/>
    </row>
    <row r="325" ht="16.5" spans="1:23">
      <c r="A325" s="21">
        <v>399974</v>
      </c>
      <c r="B325" s="21" t="s">
        <v>409</v>
      </c>
      <c r="C325" s="21">
        <v>1807.943</v>
      </c>
      <c r="D325" s="21">
        <v>1975.369</v>
      </c>
      <c r="E325" s="21">
        <v>0</v>
      </c>
      <c r="F325" s="21">
        <v>0</v>
      </c>
      <c r="G325" s="21">
        <v>0</v>
      </c>
      <c r="H325" s="21">
        <v>1</v>
      </c>
      <c r="I325" s="18">
        <v>1.584</v>
      </c>
      <c r="J325" s="18">
        <v>9.925</v>
      </c>
      <c r="K325" s="22">
        <v>4</v>
      </c>
      <c r="L325" s="22">
        <v>2</v>
      </c>
      <c r="M325" s="22">
        <v>0</v>
      </c>
      <c r="N325" s="22">
        <v>1</v>
      </c>
      <c r="O325" s="22">
        <v>0</v>
      </c>
      <c r="P325" s="22">
        <v>-5.713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399982</v>
      </c>
      <c r="B326" s="21" t="s">
        <v>225</v>
      </c>
      <c r="C326" s="21">
        <v>8286.191</v>
      </c>
      <c r="D326" s="21">
        <v>9370.817</v>
      </c>
      <c r="E326" s="21">
        <v>0</v>
      </c>
      <c r="F326" s="21">
        <v>0</v>
      </c>
      <c r="G326" s="21">
        <v>0</v>
      </c>
      <c r="H326" s="21">
        <v>1</v>
      </c>
      <c r="I326" s="18">
        <v>8.186</v>
      </c>
      <c r="J326" s="18">
        <v>18.813</v>
      </c>
      <c r="K326" s="22">
        <v>4</v>
      </c>
      <c r="L326" s="22">
        <v>0</v>
      </c>
      <c r="M326" s="22">
        <v>1</v>
      </c>
      <c r="N326" s="22">
        <v>-1</v>
      </c>
      <c r="O326" s="22">
        <v>0</v>
      </c>
      <c r="P326" s="22">
        <v>-6.273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399991</v>
      </c>
      <c r="B327" s="21" t="s">
        <v>410</v>
      </c>
      <c r="C327" s="21">
        <v>2582.454</v>
      </c>
      <c r="D327" s="21">
        <v>2998.705</v>
      </c>
      <c r="E327" s="21">
        <v>0</v>
      </c>
      <c r="F327" s="21">
        <v>0</v>
      </c>
      <c r="G327" s="21">
        <v>0</v>
      </c>
      <c r="H327" s="21">
        <v>1</v>
      </c>
      <c r="I327" s="18">
        <v>9.301</v>
      </c>
      <c r="J327" s="18">
        <v>21.891</v>
      </c>
      <c r="K327" s="22">
        <v>2</v>
      </c>
      <c r="L327" s="22">
        <v>2</v>
      </c>
      <c r="M327" s="22">
        <v>1</v>
      </c>
      <c r="N327" s="22">
        <v>-1</v>
      </c>
      <c r="O327" s="22">
        <v>0</v>
      </c>
      <c r="P327" s="22">
        <v>-3.554</v>
      </c>
      <c r="Q327" s="22">
        <v>0</v>
      </c>
      <c r="R327" s="22">
        <v>0</v>
      </c>
      <c r="S327" s="23"/>
      <c r="T327" s="23"/>
      <c r="U327" s="23"/>
      <c r="V327" s="23"/>
      <c r="W327" s="23"/>
    </row>
    <row r="328" ht="16.5" spans="1:23">
      <c r="A328" s="21">
        <v>399992</v>
      </c>
      <c r="B328" s="21" t="s">
        <v>411</v>
      </c>
      <c r="C328" s="21">
        <v>1970.122</v>
      </c>
      <c r="D328" s="21">
        <v>2231.42</v>
      </c>
      <c r="E328" s="21">
        <v>0</v>
      </c>
      <c r="F328" s="21">
        <v>0</v>
      </c>
      <c r="G328" s="21">
        <v>0</v>
      </c>
      <c r="H328" s="21">
        <v>1</v>
      </c>
      <c r="I328" s="18">
        <v>3.887</v>
      </c>
      <c r="J328" s="18">
        <v>15.142</v>
      </c>
      <c r="K328" s="22">
        <v>4</v>
      </c>
      <c r="L328" s="22">
        <v>2</v>
      </c>
      <c r="M328" s="22">
        <v>0</v>
      </c>
      <c r="N328" s="22">
        <v>0</v>
      </c>
      <c r="O328" s="22">
        <v>0</v>
      </c>
      <c r="P328" s="22">
        <v>-10.859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399995</v>
      </c>
      <c r="B329" s="21" t="s">
        <v>412</v>
      </c>
      <c r="C329" s="21">
        <v>3756.373</v>
      </c>
      <c r="D329" s="21">
        <v>4111.346</v>
      </c>
      <c r="E329" s="21">
        <v>0</v>
      </c>
      <c r="F329" s="21">
        <v>0</v>
      </c>
      <c r="G329" s="21">
        <v>0</v>
      </c>
      <c r="H329" s="21">
        <v>1</v>
      </c>
      <c r="I329" s="18">
        <v>1.471</v>
      </c>
      <c r="J329" s="18">
        <v>9.978</v>
      </c>
      <c r="K329" s="22">
        <v>3</v>
      </c>
      <c r="L329" s="22">
        <v>0</v>
      </c>
      <c r="M329" s="22">
        <v>-1</v>
      </c>
      <c r="N329" s="22">
        <v>1</v>
      </c>
      <c r="O329" s="22">
        <v>0</v>
      </c>
      <c r="P329" s="22">
        <v>-3.816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399996</v>
      </c>
      <c r="B330" s="21" t="s">
        <v>413</v>
      </c>
      <c r="C330" s="21">
        <v>4097.002</v>
      </c>
      <c r="D330" s="21">
        <v>4863.506</v>
      </c>
      <c r="E330" s="21">
        <v>0</v>
      </c>
      <c r="F330" s="21">
        <v>0</v>
      </c>
      <c r="G330" s="21">
        <v>0</v>
      </c>
      <c r="H330" s="21">
        <v>1</v>
      </c>
      <c r="I330" s="18">
        <v>2.369</v>
      </c>
      <c r="J330" s="18">
        <v>17.756</v>
      </c>
      <c r="K330" s="22">
        <v>3</v>
      </c>
      <c r="L330" s="22">
        <v>0</v>
      </c>
      <c r="M330" s="22">
        <v>-1</v>
      </c>
      <c r="N330" s="22">
        <v>1</v>
      </c>
      <c r="O330" s="22">
        <v>0</v>
      </c>
      <c r="P330" s="22">
        <v>-3.715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980017</v>
      </c>
      <c r="B331" s="21" t="s">
        <v>414</v>
      </c>
      <c r="C331" s="21">
        <v>11224.223</v>
      </c>
      <c r="D331" s="21">
        <v>14698.364</v>
      </c>
      <c r="E331" s="21">
        <v>0</v>
      </c>
      <c r="F331" s="21">
        <v>0</v>
      </c>
      <c r="G331" s="21">
        <v>0</v>
      </c>
      <c r="H331" s="21">
        <v>1</v>
      </c>
      <c r="I331" s="18">
        <v>3.269</v>
      </c>
      <c r="J331" s="18">
        <v>26.133</v>
      </c>
      <c r="K331" s="22">
        <v>4</v>
      </c>
      <c r="L331" s="22">
        <v>0</v>
      </c>
      <c r="M331" s="22">
        <v>0</v>
      </c>
      <c r="N331" s="22">
        <v>0</v>
      </c>
      <c r="O331" s="22">
        <v>0</v>
      </c>
      <c r="P331" s="22">
        <v>-15.425</v>
      </c>
      <c r="Q331" s="22">
        <v>0</v>
      </c>
      <c r="R331" s="22">
        <v>1</v>
      </c>
      <c r="S331" s="23"/>
      <c r="T331" s="23"/>
      <c r="U331" s="23"/>
      <c r="V331" s="23"/>
      <c r="W331" s="23"/>
    </row>
    <row r="332" ht="16.5" spans="1:23">
      <c r="A332" s="21">
        <v>980018</v>
      </c>
      <c r="B332" s="21" t="s">
        <v>415</v>
      </c>
      <c r="C332" s="21">
        <v>3471.428</v>
      </c>
      <c r="D332" s="21">
        <v>5094.697</v>
      </c>
      <c r="E332" s="21">
        <v>0</v>
      </c>
      <c r="F332" s="21">
        <v>0</v>
      </c>
      <c r="G332" s="21">
        <v>0</v>
      </c>
      <c r="H332" s="21">
        <v>1</v>
      </c>
      <c r="I332" s="18">
        <v>18.737</v>
      </c>
      <c r="J332" s="18">
        <v>44.629</v>
      </c>
      <c r="K332" s="22">
        <v>4</v>
      </c>
      <c r="L332" s="22">
        <v>1</v>
      </c>
      <c r="M332" s="22">
        <v>0</v>
      </c>
      <c r="N332" s="22">
        <v>0</v>
      </c>
      <c r="O332" s="22">
        <v>0</v>
      </c>
      <c r="P332" s="22">
        <v>-7.042</v>
      </c>
      <c r="Q332" s="22">
        <v>0</v>
      </c>
      <c r="R332" s="22">
        <v>1</v>
      </c>
      <c r="S332" s="23"/>
      <c r="T332" s="23"/>
      <c r="U332" s="23"/>
      <c r="V332" s="23"/>
      <c r="W332" s="23"/>
    </row>
    <row r="333" ht="16.5" spans="1:23">
      <c r="A333" s="21">
        <v>980035</v>
      </c>
      <c r="B333" s="21" t="s">
        <v>416</v>
      </c>
      <c r="C333" s="21">
        <v>1932.124</v>
      </c>
      <c r="D333" s="21">
        <v>2370.595</v>
      </c>
      <c r="E333" s="21">
        <v>0</v>
      </c>
      <c r="F333" s="21">
        <v>0</v>
      </c>
      <c r="G333" s="21">
        <v>0</v>
      </c>
      <c r="H333" s="21">
        <v>1</v>
      </c>
      <c r="I333" s="18">
        <v>10.983</v>
      </c>
      <c r="J333" s="18">
        <v>27.448</v>
      </c>
      <c r="K333" s="22">
        <v>2</v>
      </c>
      <c r="L333" s="22">
        <v>2</v>
      </c>
      <c r="M333" s="22">
        <v>1</v>
      </c>
      <c r="N333" s="22">
        <v>-1</v>
      </c>
      <c r="O333" s="22">
        <v>0</v>
      </c>
      <c r="P333" s="22">
        <v>-8.696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980068</v>
      </c>
      <c r="B334" s="21" t="s">
        <v>417</v>
      </c>
      <c r="C334" s="21">
        <v>3407.354</v>
      </c>
      <c r="D334" s="21">
        <v>3814.801</v>
      </c>
      <c r="E334" s="21">
        <v>0</v>
      </c>
      <c r="F334" s="21">
        <v>0</v>
      </c>
      <c r="G334" s="21">
        <v>0</v>
      </c>
      <c r="H334" s="21">
        <v>1</v>
      </c>
      <c r="I334" s="18">
        <v>6.082</v>
      </c>
      <c r="J334" s="18">
        <v>16.114</v>
      </c>
      <c r="K334" s="22">
        <v>4</v>
      </c>
      <c r="L334" s="22">
        <v>0</v>
      </c>
      <c r="M334" s="22">
        <v>0</v>
      </c>
      <c r="N334" s="22">
        <v>0</v>
      </c>
      <c r="O334" s="22">
        <v>0</v>
      </c>
      <c r="P334" s="22">
        <v>-18.787</v>
      </c>
      <c r="Q334" s="22">
        <v>0</v>
      </c>
      <c r="R334" s="22">
        <v>0</v>
      </c>
      <c r="S334" s="23"/>
      <c r="T334" s="23"/>
      <c r="U334" s="23"/>
      <c r="V334" s="23"/>
      <c r="W334" s="23"/>
    </row>
    <row r="335" ht="16.5" spans="1:23">
      <c r="A335" s="21">
        <v>980076</v>
      </c>
      <c r="B335" s="21" t="s">
        <v>418</v>
      </c>
      <c r="C335" s="21">
        <v>3075.133</v>
      </c>
      <c r="D335" s="21">
        <v>3791.449</v>
      </c>
      <c r="E335" s="21">
        <v>0</v>
      </c>
      <c r="F335" s="21">
        <v>0</v>
      </c>
      <c r="G335" s="21">
        <v>0</v>
      </c>
      <c r="H335" s="21">
        <v>1</v>
      </c>
      <c r="I335" s="18">
        <v>5.662</v>
      </c>
      <c r="J335" s="18">
        <v>23.486</v>
      </c>
      <c r="K335" s="22">
        <v>3</v>
      </c>
      <c r="L335" s="22">
        <v>2</v>
      </c>
      <c r="M335" s="22">
        <v>0</v>
      </c>
      <c r="N335" s="22">
        <v>0</v>
      </c>
      <c r="O335" s="22">
        <v>0</v>
      </c>
      <c r="P335" s="22">
        <v>-8.839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980092</v>
      </c>
      <c r="B336" s="21" t="s">
        <v>419</v>
      </c>
      <c r="C336" s="21">
        <v>4966.362</v>
      </c>
      <c r="D336" s="21">
        <v>5540.442</v>
      </c>
      <c r="E336" s="21">
        <v>0</v>
      </c>
      <c r="F336" s="21">
        <v>0</v>
      </c>
      <c r="G336" s="21">
        <v>0</v>
      </c>
      <c r="H336" s="21">
        <v>1</v>
      </c>
      <c r="I336" s="18">
        <v>6.589</v>
      </c>
      <c r="J336" s="18">
        <v>16.268</v>
      </c>
      <c r="K336" s="22">
        <v>4</v>
      </c>
      <c r="L336" s="22">
        <v>2</v>
      </c>
      <c r="M336" s="22">
        <v>0</v>
      </c>
      <c r="N336" s="22">
        <v>0</v>
      </c>
      <c r="O336" s="22">
        <v>0</v>
      </c>
      <c r="P336" s="22">
        <v>-1.787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988006</v>
      </c>
      <c r="B337" s="21" t="s">
        <v>420</v>
      </c>
      <c r="C337" s="21">
        <v>2720.136</v>
      </c>
      <c r="D337" s="21">
        <v>3241.416</v>
      </c>
      <c r="E337" s="21">
        <v>0</v>
      </c>
      <c r="F337" s="21">
        <v>0</v>
      </c>
      <c r="G337" s="21">
        <v>0</v>
      </c>
      <c r="H337" s="21">
        <v>1</v>
      </c>
      <c r="I337" s="18">
        <v>1.058</v>
      </c>
      <c r="J337" s="18">
        <v>16.97</v>
      </c>
      <c r="K337" s="22">
        <v>4</v>
      </c>
      <c r="L337" s="22">
        <v>0</v>
      </c>
      <c r="M337" s="22">
        <v>0</v>
      </c>
      <c r="N337" s="22">
        <v>0</v>
      </c>
      <c r="O337" s="22">
        <v>0</v>
      </c>
      <c r="P337" s="22">
        <v>-8.624</v>
      </c>
      <c r="Q337" s="22">
        <v>0</v>
      </c>
      <c r="R337" s="22">
        <v>1</v>
      </c>
      <c r="S337" s="23"/>
      <c r="T337" s="23"/>
      <c r="U337" s="23"/>
      <c r="V337" s="23"/>
      <c r="W337" s="23"/>
    </row>
    <row r="338" ht="16.5" spans="1:23">
      <c r="A338" s="21">
        <v>988007</v>
      </c>
      <c r="B338" s="21" t="s">
        <v>421</v>
      </c>
      <c r="C338" s="21">
        <v>2719.798</v>
      </c>
      <c r="D338" s="21">
        <v>3244.641</v>
      </c>
      <c r="E338" s="21">
        <v>0</v>
      </c>
      <c r="F338" s="21">
        <v>0</v>
      </c>
      <c r="G338" s="21">
        <v>0</v>
      </c>
      <c r="H338" s="21">
        <v>1</v>
      </c>
      <c r="I338" s="18">
        <v>0.768</v>
      </c>
      <c r="J338" s="18">
        <v>16.82</v>
      </c>
      <c r="K338" s="22">
        <v>2</v>
      </c>
      <c r="L338" s="22">
        <v>2</v>
      </c>
      <c r="M338" s="22">
        <v>1</v>
      </c>
      <c r="N338" s="22">
        <v>-1</v>
      </c>
      <c r="O338" s="22">
        <v>0</v>
      </c>
      <c r="P338" s="22">
        <v>-5.418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988106</v>
      </c>
      <c r="B339" s="21" t="s">
        <v>422</v>
      </c>
      <c r="C339" s="21">
        <v>3014.234</v>
      </c>
      <c r="D339" s="21">
        <v>3592.309</v>
      </c>
      <c r="E339" s="21">
        <v>0</v>
      </c>
      <c r="F339" s="21">
        <v>0</v>
      </c>
      <c r="G339" s="21">
        <v>0</v>
      </c>
      <c r="H339" s="21">
        <v>1</v>
      </c>
      <c r="I339" s="18">
        <v>1.098</v>
      </c>
      <c r="J339" s="18">
        <v>17.013</v>
      </c>
      <c r="K339" s="22">
        <v>4</v>
      </c>
      <c r="L339" s="22">
        <v>2</v>
      </c>
      <c r="M339" s="22">
        <v>0</v>
      </c>
      <c r="N339" s="22">
        <v>0</v>
      </c>
      <c r="O339" s="22">
        <v>0</v>
      </c>
      <c r="P339" s="22">
        <v>-9.271</v>
      </c>
      <c r="Q339" s="22">
        <v>0</v>
      </c>
      <c r="R339" s="22">
        <v>1</v>
      </c>
      <c r="S339" s="23"/>
      <c r="T339" s="23"/>
      <c r="U339" s="23"/>
      <c r="V339" s="23"/>
      <c r="W339" s="23"/>
    </row>
    <row r="340" ht="16.5" spans="1:23">
      <c r="A340" s="21">
        <v>988107</v>
      </c>
      <c r="B340" s="21" t="s">
        <v>423</v>
      </c>
      <c r="C340" s="21">
        <v>3013.852</v>
      </c>
      <c r="D340" s="21">
        <v>3595.869</v>
      </c>
      <c r="E340" s="21">
        <v>0</v>
      </c>
      <c r="F340" s="21">
        <v>0</v>
      </c>
      <c r="G340" s="21">
        <v>0</v>
      </c>
      <c r="H340" s="21">
        <v>1</v>
      </c>
      <c r="I340" s="18">
        <v>0.808</v>
      </c>
      <c r="J340" s="18">
        <v>16.863</v>
      </c>
      <c r="K340" s="22">
        <v>4</v>
      </c>
      <c r="L340" s="22">
        <v>0</v>
      </c>
      <c r="M340" s="22">
        <v>0</v>
      </c>
      <c r="N340" s="22">
        <v>0</v>
      </c>
      <c r="O340" s="22">
        <v>0</v>
      </c>
      <c r="P340" s="22">
        <v>-19.783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4">
        <v>25</v>
      </c>
      <c r="B341" s="24" t="s">
        <v>424</v>
      </c>
      <c r="C341" s="24">
        <v>1761.901</v>
      </c>
      <c r="D341" s="24">
        <v>1873.825</v>
      </c>
      <c r="E341" s="24">
        <v>0</v>
      </c>
      <c r="F341" s="24">
        <v>0</v>
      </c>
      <c r="G341" s="24">
        <v>1</v>
      </c>
      <c r="H341" s="18">
        <v>0</v>
      </c>
      <c r="I341" s="18">
        <v>0</v>
      </c>
      <c r="J341" s="18">
        <v>0</v>
      </c>
      <c r="K341" s="22">
        <v>4</v>
      </c>
      <c r="L341" s="22">
        <v>0</v>
      </c>
      <c r="M341" s="22">
        <v>0</v>
      </c>
      <c r="N341" s="22">
        <v>0</v>
      </c>
      <c r="O341" s="22">
        <v>0</v>
      </c>
      <c r="P341" s="22">
        <v>-12.416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4">
        <v>36</v>
      </c>
      <c r="B342" s="24" t="s">
        <v>425</v>
      </c>
      <c r="C342" s="24">
        <v>10847.421</v>
      </c>
      <c r="D342" s="24">
        <v>11754.875</v>
      </c>
      <c r="E342" s="24">
        <v>0</v>
      </c>
      <c r="F342" s="24">
        <v>0</v>
      </c>
      <c r="G342" s="24">
        <v>1</v>
      </c>
      <c r="H342" s="18">
        <v>0</v>
      </c>
      <c r="I342" s="18">
        <v>0</v>
      </c>
      <c r="J342" s="18">
        <v>0</v>
      </c>
      <c r="K342" s="22">
        <v>4</v>
      </c>
      <c r="L342" s="22">
        <v>0</v>
      </c>
      <c r="M342" s="22">
        <v>0</v>
      </c>
      <c r="N342" s="22">
        <v>0</v>
      </c>
      <c r="O342" s="22">
        <v>0</v>
      </c>
      <c r="P342" s="22">
        <v>-9.668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4">
        <v>69</v>
      </c>
      <c r="B343" s="24" t="s">
        <v>426</v>
      </c>
      <c r="C343" s="24">
        <v>4882.981</v>
      </c>
      <c r="D343" s="24">
        <v>5345.682</v>
      </c>
      <c r="E343" s="24">
        <v>0</v>
      </c>
      <c r="F343" s="24">
        <v>0</v>
      </c>
      <c r="G343" s="24">
        <v>1</v>
      </c>
      <c r="H343" s="18">
        <v>0</v>
      </c>
      <c r="I343" s="18">
        <v>0</v>
      </c>
      <c r="J343" s="18">
        <v>0</v>
      </c>
      <c r="K343" s="22">
        <v>4</v>
      </c>
      <c r="L343" s="22">
        <v>1</v>
      </c>
      <c r="M343" s="22">
        <v>0</v>
      </c>
      <c r="N343" s="22">
        <v>1</v>
      </c>
      <c r="O343" s="22">
        <v>0</v>
      </c>
      <c r="P343" s="22">
        <v>-8.291</v>
      </c>
      <c r="Q343" s="22">
        <v>0</v>
      </c>
      <c r="R343" s="22">
        <v>1</v>
      </c>
      <c r="S343" s="23"/>
      <c r="T343" s="23"/>
      <c r="U343" s="23"/>
      <c r="V343" s="23"/>
      <c r="W343" s="23"/>
    </row>
    <row r="344" ht="16.5" spans="1:23">
      <c r="A344" s="24">
        <v>74</v>
      </c>
      <c r="B344" s="24" t="s">
        <v>427</v>
      </c>
      <c r="C344" s="24">
        <v>7040.309</v>
      </c>
      <c r="D344" s="24">
        <v>7686.347</v>
      </c>
      <c r="E344" s="24">
        <v>0</v>
      </c>
      <c r="F344" s="24">
        <v>0</v>
      </c>
      <c r="G344" s="24">
        <v>1</v>
      </c>
      <c r="H344" s="18">
        <v>0</v>
      </c>
      <c r="I344" s="18">
        <v>0</v>
      </c>
      <c r="J344" s="18">
        <v>0</v>
      </c>
      <c r="K344" s="22">
        <v>3</v>
      </c>
      <c r="L344" s="22">
        <v>0</v>
      </c>
      <c r="M344" s="22">
        <v>1</v>
      </c>
      <c r="N344" s="22">
        <v>-1</v>
      </c>
      <c r="O344" s="22">
        <v>0</v>
      </c>
      <c r="P344" s="22">
        <v>-10.988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4">
        <v>96</v>
      </c>
      <c r="B345" s="24" t="s">
        <v>428</v>
      </c>
      <c r="C345" s="24">
        <v>4208.305</v>
      </c>
      <c r="D345" s="24">
        <v>4547.302</v>
      </c>
      <c r="E345" s="24">
        <v>0</v>
      </c>
      <c r="F345" s="24">
        <v>0</v>
      </c>
      <c r="G345" s="24">
        <v>1</v>
      </c>
      <c r="H345" s="18">
        <v>0</v>
      </c>
      <c r="I345" s="18">
        <v>0</v>
      </c>
      <c r="J345" s="18">
        <v>0</v>
      </c>
      <c r="K345" s="22">
        <v>0</v>
      </c>
      <c r="L345" s="22">
        <v>1</v>
      </c>
      <c r="M345" s="22">
        <v>1</v>
      </c>
      <c r="N345" s="22">
        <v>-1</v>
      </c>
      <c r="O345" s="22">
        <v>0</v>
      </c>
      <c r="P345" s="22">
        <v>0.004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4">
        <v>103</v>
      </c>
      <c r="B346" s="24" t="s">
        <v>429</v>
      </c>
      <c r="C346" s="24">
        <v>8026.388</v>
      </c>
      <c r="D346" s="24">
        <v>8908.304</v>
      </c>
      <c r="E346" s="24">
        <v>0</v>
      </c>
      <c r="F346" s="24">
        <v>0</v>
      </c>
      <c r="G346" s="24">
        <v>1</v>
      </c>
      <c r="H346" s="18">
        <v>0</v>
      </c>
      <c r="I346" s="18">
        <v>0</v>
      </c>
      <c r="J346" s="18">
        <v>0</v>
      </c>
      <c r="K346" s="22">
        <v>4</v>
      </c>
      <c r="L346" s="22">
        <v>0</v>
      </c>
      <c r="M346" s="22">
        <v>0</v>
      </c>
      <c r="N346" s="22">
        <v>0</v>
      </c>
      <c r="O346" s="22">
        <v>0</v>
      </c>
      <c r="P346" s="22">
        <v>-0.014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4">
        <v>125</v>
      </c>
      <c r="B347" s="24" t="s">
        <v>430</v>
      </c>
      <c r="C347" s="24">
        <v>11546.336</v>
      </c>
      <c r="D347" s="24">
        <v>12238.376</v>
      </c>
      <c r="E347" s="24">
        <v>0</v>
      </c>
      <c r="F347" s="24">
        <v>0</v>
      </c>
      <c r="G347" s="24">
        <v>1</v>
      </c>
      <c r="H347" s="18">
        <v>0</v>
      </c>
      <c r="I347" s="18">
        <v>0</v>
      </c>
      <c r="J347" s="18">
        <v>0</v>
      </c>
      <c r="K347" s="22">
        <v>4</v>
      </c>
      <c r="L347" s="22">
        <v>0</v>
      </c>
      <c r="M347" s="22">
        <v>0</v>
      </c>
      <c r="N347" s="22">
        <v>0</v>
      </c>
      <c r="O347" s="22">
        <v>0</v>
      </c>
      <c r="P347" s="22">
        <v>-13.782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4">
        <v>126</v>
      </c>
      <c r="B348" s="24" t="s">
        <v>431</v>
      </c>
      <c r="C348" s="24">
        <v>8159.381</v>
      </c>
      <c r="D348" s="24">
        <v>8769.967</v>
      </c>
      <c r="E348" s="24">
        <v>0</v>
      </c>
      <c r="F348" s="24">
        <v>0</v>
      </c>
      <c r="G348" s="24">
        <v>1</v>
      </c>
      <c r="H348" s="18">
        <v>0</v>
      </c>
      <c r="I348" s="18">
        <v>0</v>
      </c>
      <c r="J348" s="18">
        <v>0</v>
      </c>
      <c r="K348" s="22">
        <v>4</v>
      </c>
      <c r="L348" s="22">
        <v>2</v>
      </c>
      <c r="M348" s="22">
        <v>0</v>
      </c>
      <c r="N348" s="22">
        <v>0</v>
      </c>
      <c r="O348" s="22">
        <v>0</v>
      </c>
      <c r="P348" s="22">
        <v>-3.213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4">
        <v>134</v>
      </c>
      <c r="B349" s="24" t="s">
        <v>432</v>
      </c>
      <c r="C349" s="24">
        <v>979.868</v>
      </c>
      <c r="D349" s="24">
        <v>1089.384</v>
      </c>
      <c r="E349" s="24">
        <v>0</v>
      </c>
      <c r="F349" s="24">
        <v>0</v>
      </c>
      <c r="G349" s="24">
        <v>1</v>
      </c>
      <c r="H349" s="18">
        <v>0</v>
      </c>
      <c r="I349" s="18">
        <v>0</v>
      </c>
      <c r="J349" s="18">
        <v>0</v>
      </c>
      <c r="K349" s="22">
        <v>3</v>
      </c>
      <c r="L349" s="22">
        <v>0</v>
      </c>
      <c r="M349" s="22">
        <v>0</v>
      </c>
      <c r="N349" s="22">
        <v>0</v>
      </c>
      <c r="O349" s="22">
        <v>0</v>
      </c>
      <c r="P349" s="22">
        <v>-6.62</v>
      </c>
      <c r="Q349" s="22">
        <v>0</v>
      </c>
      <c r="R349" s="22">
        <v>0</v>
      </c>
      <c r="S349" s="23"/>
      <c r="T349" s="23"/>
      <c r="U349" s="23"/>
      <c r="V349" s="23"/>
      <c r="W349" s="23"/>
    </row>
    <row r="350" ht="16.5" spans="1:23">
      <c r="A350" s="24">
        <v>136</v>
      </c>
      <c r="B350" s="24" t="s">
        <v>433</v>
      </c>
      <c r="C350" s="24">
        <v>12511.865</v>
      </c>
      <c r="D350" s="24">
        <v>14068.026</v>
      </c>
      <c r="E350" s="24">
        <v>0</v>
      </c>
      <c r="F350" s="24">
        <v>0</v>
      </c>
      <c r="G350" s="24">
        <v>1</v>
      </c>
      <c r="H350" s="18">
        <v>0</v>
      </c>
      <c r="I350" s="18">
        <v>0</v>
      </c>
      <c r="J350" s="18">
        <v>0</v>
      </c>
      <c r="K350" s="22">
        <v>2</v>
      </c>
      <c r="L350" s="22">
        <v>0</v>
      </c>
      <c r="M350" s="22">
        <v>0</v>
      </c>
      <c r="N350" s="22">
        <v>-1</v>
      </c>
      <c r="O350" s="22">
        <v>0</v>
      </c>
      <c r="P350" s="22">
        <v>-0.33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4">
        <v>147</v>
      </c>
      <c r="B351" s="24" t="s">
        <v>434</v>
      </c>
      <c r="C351" s="24">
        <v>6770.178</v>
      </c>
      <c r="D351" s="24">
        <v>7438.926</v>
      </c>
      <c r="E351" s="24">
        <v>0</v>
      </c>
      <c r="F351" s="24">
        <v>0</v>
      </c>
      <c r="G351" s="24">
        <v>1</v>
      </c>
      <c r="H351" s="18">
        <v>0</v>
      </c>
      <c r="I351" s="18">
        <v>0</v>
      </c>
      <c r="J351" s="18">
        <v>0</v>
      </c>
      <c r="K351" s="22">
        <v>3</v>
      </c>
      <c r="L351" s="22">
        <v>0</v>
      </c>
      <c r="M351" s="22">
        <v>1</v>
      </c>
      <c r="N351" s="22">
        <v>0</v>
      </c>
      <c r="O351" s="22">
        <v>0</v>
      </c>
      <c r="P351" s="22">
        <v>-13.518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4">
        <v>807</v>
      </c>
      <c r="B352" s="24" t="s">
        <v>43</v>
      </c>
      <c r="C352" s="24">
        <v>18490.121</v>
      </c>
      <c r="D352" s="24">
        <v>20247.539</v>
      </c>
      <c r="E352" s="24">
        <v>0</v>
      </c>
      <c r="F352" s="24">
        <v>0</v>
      </c>
      <c r="G352" s="24">
        <v>1</v>
      </c>
      <c r="H352" s="18">
        <v>0</v>
      </c>
      <c r="I352" s="18">
        <v>0</v>
      </c>
      <c r="J352" s="18">
        <v>0</v>
      </c>
      <c r="K352" s="22">
        <v>4</v>
      </c>
      <c r="L352" s="22">
        <v>0</v>
      </c>
      <c r="M352" s="22">
        <v>0</v>
      </c>
      <c r="N352" s="22">
        <v>0</v>
      </c>
      <c r="O352" s="22">
        <v>0</v>
      </c>
      <c r="P352" s="22">
        <v>-7.28</v>
      </c>
      <c r="Q352" s="22">
        <v>0</v>
      </c>
      <c r="R352" s="22">
        <v>0</v>
      </c>
      <c r="S352" s="23"/>
      <c r="T352" s="23"/>
      <c r="U352" s="23"/>
      <c r="V352" s="23"/>
      <c r="W352" s="23"/>
    </row>
    <row r="353" ht="16.5" spans="1:23">
      <c r="A353" s="24">
        <v>814</v>
      </c>
      <c r="B353" s="24" t="s">
        <v>435</v>
      </c>
      <c r="C353" s="24">
        <v>8412.226</v>
      </c>
      <c r="D353" s="24">
        <v>9577.315</v>
      </c>
      <c r="E353" s="24">
        <v>0</v>
      </c>
      <c r="F353" s="24">
        <v>0</v>
      </c>
      <c r="G353" s="24">
        <v>1</v>
      </c>
      <c r="H353" s="18">
        <v>0</v>
      </c>
      <c r="I353" s="18">
        <v>0</v>
      </c>
      <c r="J353" s="18">
        <v>0</v>
      </c>
      <c r="K353" s="22">
        <v>4</v>
      </c>
      <c r="L353" s="22">
        <v>0</v>
      </c>
      <c r="M353" s="22">
        <v>-1</v>
      </c>
      <c r="N353" s="22">
        <v>0</v>
      </c>
      <c r="O353" s="22">
        <v>0</v>
      </c>
      <c r="P353" s="22">
        <v>-11.601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4">
        <v>815</v>
      </c>
      <c r="B354" s="24" t="s">
        <v>436</v>
      </c>
      <c r="C354" s="24">
        <v>18963.459</v>
      </c>
      <c r="D354" s="24">
        <v>20871.5</v>
      </c>
      <c r="E354" s="24">
        <v>0</v>
      </c>
      <c r="F354" s="24">
        <v>0</v>
      </c>
      <c r="G354" s="24">
        <v>1</v>
      </c>
      <c r="H354" s="18">
        <v>0</v>
      </c>
      <c r="I354" s="18">
        <v>0</v>
      </c>
      <c r="J354" s="18">
        <v>0</v>
      </c>
      <c r="K354" s="22">
        <v>1</v>
      </c>
      <c r="L354" s="22">
        <v>1</v>
      </c>
      <c r="M354" s="22">
        <v>-1</v>
      </c>
      <c r="N354" s="22">
        <v>1</v>
      </c>
      <c r="O354" s="22">
        <v>0</v>
      </c>
      <c r="P354" s="22">
        <v>0.004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4">
        <v>912</v>
      </c>
      <c r="B355" s="24" t="s">
        <v>437</v>
      </c>
      <c r="C355" s="24">
        <v>20909.41</v>
      </c>
      <c r="D355" s="24">
        <v>22975.398</v>
      </c>
      <c r="E355" s="24">
        <v>0</v>
      </c>
      <c r="F355" s="24">
        <v>0</v>
      </c>
      <c r="G355" s="24">
        <v>1</v>
      </c>
      <c r="H355" s="18">
        <v>0</v>
      </c>
      <c r="I355" s="18">
        <v>0</v>
      </c>
      <c r="J355" s="18">
        <v>0</v>
      </c>
      <c r="K355" s="22">
        <v>2</v>
      </c>
      <c r="L355" s="22">
        <v>2</v>
      </c>
      <c r="M355" s="22">
        <v>-1</v>
      </c>
      <c r="N355" s="22">
        <v>1</v>
      </c>
      <c r="O355" s="22">
        <v>0</v>
      </c>
      <c r="P355" s="22">
        <v>0.002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4">
        <v>913</v>
      </c>
      <c r="B356" s="24" t="s">
        <v>438</v>
      </c>
      <c r="C356" s="24">
        <v>8292.725</v>
      </c>
      <c r="D356" s="24">
        <v>9591.727</v>
      </c>
      <c r="E356" s="24">
        <v>0</v>
      </c>
      <c r="F356" s="24">
        <v>0</v>
      </c>
      <c r="G356" s="24">
        <v>1</v>
      </c>
      <c r="H356" s="18">
        <v>0</v>
      </c>
      <c r="I356" s="18">
        <v>0</v>
      </c>
      <c r="J356" s="18">
        <v>0</v>
      </c>
      <c r="K356" s="22">
        <v>3</v>
      </c>
      <c r="L356" s="22">
        <v>0</v>
      </c>
      <c r="M356" s="22">
        <v>1</v>
      </c>
      <c r="N356" s="22">
        <v>-1</v>
      </c>
      <c r="O356" s="22">
        <v>0</v>
      </c>
      <c r="P356" s="22">
        <v>-0.795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4">
        <v>914</v>
      </c>
      <c r="B357" s="24" t="s">
        <v>439</v>
      </c>
      <c r="C357" s="24">
        <v>6371.707</v>
      </c>
      <c r="D357" s="24">
        <v>6903.94</v>
      </c>
      <c r="E357" s="24">
        <v>0</v>
      </c>
      <c r="F357" s="24">
        <v>0</v>
      </c>
      <c r="G357" s="24">
        <v>1</v>
      </c>
      <c r="H357" s="18">
        <v>0</v>
      </c>
      <c r="I357" s="18">
        <v>0</v>
      </c>
      <c r="J357" s="18">
        <v>0</v>
      </c>
      <c r="K357" s="22">
        <v>1</v>
      </c>
      <c r="L357" s="22">
        <v>1</v>
      </c>
      <c r="M357" s="22">
        <v>-1</v>
      </c>
      <c r="N357" s="22">
        <v>1</v>
      </c>
      <c r="O357" s="22">
        <v>0</v>
      </c>
      <c r="P357" s="22">
        <v>0.004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4">
        <v>917</v>
      </c>
      <c r="B358" s="24" t="s">
        <v>440</v>
      </c>
      <c r="C358" s="24">
        <v>2443.166</v>
      </c>
      <c r="D358" s="24">
        <v>2635.881</v>
      </c>
      <c r="E358" s="24">
        <v>0</v>
      </c>
      <c r="F358" s="24">
        <v>0</v>
      </c>
      <c r="G358" s="24">
        <v>1</v>
      </c>
      <c r="H358" s="18">
        <v>0</v>
      </c>
      <c r="I358" s="18">
        <v>0</v>
      </c>
      <c r="J358" s="18">
        <v>0</v>
      </c>
      <c r="K358" s="22">
        <v>1</v>
      </c>
      <c r="L358" s="22">
        <v>1</v>
      </c>
      <c r="M358" s="22">
        <v>-1</v>
      </c>
      <c r="N358" s="22">
        <v>1</v>
      </c>
      <c r="O358" s="22">
        <v>0</v>
      </c>
      <c r="P358" s="22">
        <v>0.007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4">
        <v>925</v>
      </c>
      <c r="B359" s="24" t="s">
        <v>441</v>
      </c>
      <c r="C359" s="24">
        <v>4503.577</v>
      </c>
      <c r="D359" s="24">
        <v>4801.223</v>
      </c>
      <c r="E359" s="24">
        <v>0</v>
      </c>
      <c r="F359" s="24">
        <v>0</v>
      </c>
      <c r="G359" s="24">
        <v>1</v>
      </c>
      <c r="H359" s="18">
        <v>0</v>
      </c>
      <c r="I359" s="18">
        <v>0</v>
      </c>
      <c r="J359" s="18">
        <v>0</v>
      </c>
      <c r="K359" s="22">
        <v>4</v>
      </c>
      <c r="L359" s="22">
        <v>1</v>
      </c>
      <c r="M359" s="22">
        <v>0</v>
      </c>
      <c r="N359" s="22">
        <v>0</v>
      </c>
      <c r="O359" s="22">
        <v>0</v>
      </c>
      <c r="P359" s="22">
        <v>-15.583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4">
        <v>932</v>
      </c>
      <c r="B360" s="24" t="s">
        <v>442</v>
      </c>
      <c r="C360" s="24">
        <v>15364.445</v>
      </c>
      <c r="D360" s="24">
        <v>16937.438</v>
      </c>
      <c r="E360" s="24">
        <v>0</v>
      </c>
      <c r="F360" s="24">
        <v>0</v>
      </c>
      <c r="G360" s="24">
        <v>1</v>
      </c>
      <c r="H360" s="18">
        <v>0</v>
      </c>
      <c r="I360" s="18">
        <v>0</v>
      </c>
      <c r="J360" s="18">
        <v>0</v>
      </c>
      <c r="K360" s="22">
        <v>4</v>
      </c>
      <c r="L360" s="22">
        <v>0</v>
      </c>
      <c r="M360" s="22">
        <v>0</v>
      </c>
      <c r="N360" s="22">
        <v>0</v>
      </c>
      <c r="O360" s="22">
        <v>0</v>
      </c>
      <c r="P360" s="22">
        <v>0.102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4">
        <v>934</v>
      </c>
      <c r="B361" s="24" t="s">
        <v>443</v>
      </c>
      <c r="C361" s="24">
        <v>6003.449</v>
      </c>
      <c r="D361" s="24">
        <v>6465.165</v>
      </c>
      <c r="E361" s="24">
        <v>0</v>
      </c>
      <c r="F361" s="24">
        <v>0</v>
      </c>
      <c r="G361" s="24">
        <v>1</v>
      </c>
      <c r="H361" s="18">
        <v>0</v>
      </c>
      <c r="I361" s="18">
        <v>0</v>
      </c>
      <c r="J361" s="18">
        <v>0</v>
      </c>
      <c r="K361" s="22">
        <v>4</v>
      </c>
      <c r="L361" s="22">
        <v>1</v>
      </c>
      <c r="M361" s="22">
        <v>0</v>
      </c>
      <c r="N361" s="22">
        <v>0</v>
      </c>
      <c r="O361" s="22">
        <v>0</v>
      </c>
      <c r="P361" s="22">
        <v>-0.066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4">
        <v>942</v>
      </c>
      <c r="B362" s="24" t="s">
        <v>444</v>
      </c>
      <c r="C362" s="24">
        <v>10143.932</v>
      </c>
      <c r="D362" s="24">
        <v>10854.837</v>
      </c>
      <c r="E362" s="24">
        <v>0</v>
      </c>
      <c r="F362" s="24">
        <v>0</v>
      </c>
      <c r="G362" s="24">
        <v>1</v>
      </c>
      <c r="H362" s="18">
        <v>0</v>
      </c>
      <c r="I362" s="18">
        <v>0</v>
      </c>
      <c r="J362" s="18">
        <v>0</v>
      </c>
      <c r="K362" s="22">
        <v>2</v>
      </c>
      <c r="L362" s="22">
        <v>1</v>
      </c>
      <c r="M362" s="22">
        <v>1</v>
      </c>
      <c r="N362" s="22">
        <v>-1</v>
      </c>
      <c r="O362" s="22">
        <v>0</v>
      </c>
      <c r="P362" s="22">
        <v>-2.953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4">
        <v>990</v>
      </c>
      <c r="B363" s="24" t="s">
        <v>445</v>
      </c>
      <c r="C363" s="24">
        <v>12832.314</v>
      </c>
      <c r="D363" s="24">
        <v>14139.606</v>
      </c>
      <c r="E363" s="24">
        <v>0</v>
      </c>
      <c r="F363" s="24">
        <v>0</v>
      </c>
      <c r="G363" s="24">
        <v>1</v>
      </c>
      <c r="H363" s="18">
        <v>0</v>
      </c>
      <c r="I363" s="18">
        <v>0</v>
      </c>
      <c r="J363" s="18">
        <v>0</v>
      </c>
      <c r="K363" s="22">
        <v>4</v>
      </c>
      <c r="L363" s="22">
        <v>1</v>
      </c>
      <c r="M363" s="22">
        <v>0</v>
      </c>
      <c r="N363" s="22">
        <v>0</v>
      </c>
      <c r="O363" s="22">
        <v>0</v>
      </c>
      <c r="P363" s="22">
        <v>-1.974</v>
      </c>
      <c r="Q363" s="22">
        <v>0</v>
      </c>
      <c r="R363" s="22">
        <v>1</v>
      </c>
      <c r="S363" s="23"/>
      <c r="T363" s="23"/>
      <c r="U363" s="23"/>
      <c r="V363" s="23"/>
      <c r="W363" s="23"/>
    </row>
    <row r="364" ht="16.5" spans="1:23">
      <c r="A364" s="24">
        <v>399003</v>
      </c>
      <c r="B364" s="24" t="s">
        <v>29</v>
      </c>
      <c r="C364" s="24">
        <v>8295.79</v>
      </c>
      <c r="D364" s="24">
        <v>9019.482</v>
      </c>
      <c r="E364" s="24">
        <v>0</v>
      </c>
      <c r="F364" s="24">
        <v>0</v>
      </c>
      <c r="G364" s="24">
        <v>1</v>
      </c>
      <c r="H364" s="18">
        <v>0</v>
      </c>
      <c r="I364" s="18">
        <v>0</v>
      </c>
      <c r="J364" s="18">
        <v>0</v>
      </c>
      <c r="K364" s="22">
        <v>3</v>
      </c>
      <c r="L364" s="22">
        <v>0</v>
      </c>
      <c r="M364" s="22">
        <v>0</v>
      </c>
      <c r="N364" s="22">
        <v>0</v>
      </c>
      <c r="O364" s="22">
        <v>0</v>
      </c>
      <c r="P364" s="22">
        <v>-1.766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4">
        <v>399108</v>
      </c>
      <c r="B365" s="24" t="s">
        <v>446</v>
      </c>
      <c r="C365" s="24">
        <v>1264.347</v>
      </c>
      <c r="D365" s="24">
        <v>1357.593</v>
      </c>
      <c r="E365" s="24">
        <v>0</v>
      </c>
      <c r="F365" s="24">
        <v>0</v>
      </c>
      <c r="G365" s="24">
        <v>1</v>
      </c>
      <c r="H365" s="18">
        <v>0</v>
      </c>
      <c r="I365" s="18">
        <v>0</v>
      </c>
      <c r="J365" s="18">
        <v>0</v>
      </c>
      <c r="K365" s="22">
        <v>2</v>
      </c>
      <c r="L365" s="22">
        <v>1</v>
      </c>
      <c r="M365" s="22">
        <v>1</v>
      </c>
      <c r="N365" s="22">
        <v>-1</v>
      </c>
      <c r="O365" s="22">
        <v>0</v>
      </c>
      <c r="P365" s="22">
        <v>-0.502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4">
        <v>399231</v>
      </c>
      <c r="B366" s="24" t="s">
        <v>447</v>
      </c>
      <c r="C366" s="24">
        <v>1356.888</v>
      </c>
      <c r="D366" s="24">
        <v>1493.179</v>
      </c>
      <c r="E366" s="24">
        <v>0</v>
      </c>
      <c r="F366" s="24">
        <v>0</v>
      </c>
      <c r="G366" s="24">
        <v>1</v>
      </c>
      <c r="H366" s="18">
        <v>0</v>
      </c>
      <c r="I366" s="18">
        <v>0</v>
      </c>
      <c r="J366" s="18">
        <v>0</v>
      </c>
      <c r="K366" s="22">
        <v>2</v>
      </c>
      <c r="L366" s="22">
        <v>0</v>
      </c>
      <c r="M366" s="22">
        <v>1</v>
      </c>
      <c r="N366" s="22">
        <v>-1</v>
      </c>
      <c r="O366" s="22">
        <v>0</v>
      </c>
      <c r="P366" s="22">
        <v>-0.766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4">
        <v>399237</v>
      </c>
      <c r="B367" s="24" t="s">
        <v>448</v>
      </c>
      <c r="C367" s="24">
        <v>1092.997</v>
      </c>
      <c r="D367" s="24">
        <v>1185.088</v>
      </c>
      <c r="E367" s="24">
        <v>0</v>
      </c>
      <c r="F367" s="24">
        <v>0</v>
      </c>
      <c r="G367" s="24">
        <v>1</v>
      </c>
      <c r="H367" s="18">
        <v>0</v>
      </c>
      <c r="I367" s="18">
        <v>0</v>
      </c>
      <c r="J367" s="18">
        <v>0</v>
      </c>
      <c r="K367" s="22">
        <v>4</v>
      </c>
      <c r="L367" s="22">
        <v>1</v>
      </c>
      <c r="M367" s="22">
        <v>-1</v>
      </c>
      <c r="N367" s="22">
        <v>1</v>
      </c>
      <c r="O367" s="22">
        <v>0</v>
      </c>
      <c r="P367" s="22">
        <v>-0.6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4">
        <v>399359</v>
      </c>
      <c r="B368" s="24" t="s">
        <v>449</v>
      </c>
      <c r="C368" s="24">
        <v>2616.849</v>
      </c>
      <c r="D368" s="24">
        <v>2782.506</v>
      </c>
      <c r="E368" s="24">
        <v>0</v>
      </c>
      <c r="F368" s="24">
        <v>0</v>
      </c>
      <c r="G368" s="24">
        <v>1</v>
      </c>
      <c r="H368" s="18">
        <v>0</v>
      </c>
      <c r="I368" s="18">
        <v>0</v>
      </c>
      <c r="J368" s="18">
        <v>0</v>
      </c>
      <c r="K368" s="22">
        <v>4</v>
      </c>
      <c r="L368" s="22">
        <v>1</v>
      </c>
      <c r="M368" s="22">
        <v>-1</v>
      </c>
      <c r="N368" s="22">
        <v>0</v>
      </c>
      <c r="O368" s="22">
        <v>0</v>
      </c>
      <c r="P368" s="22">
        <v>-8.732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4">
        <v>399385</v>
      </c>
      <c r="B369" s="24" t="s">
        <v>450</v>
      </c>
      <c r="C369" s="24">
        <v>9378.106</v>
      </c>
      <c r="D369" s="24">
        <v>10308.039</v>
      </c>
      <c r="E369" s="24">
        <v>0</v>
      </c>
      <c r="F369" s="24">
        <v>0</v>
      </c>
      <c r="G369" s="24">
        <v>1</v>
      </c>
      <c r="H369" s="18">
        <v>0</v>
      </c>
      <c r="I369" s="18">
        <v>0</v>
      </c>
      <c r="J369" s="18">
        <v>0</v>
      </c>
      <c r="K369" s="22">
        <v>4</v>
      </c>
      <c r="L369" s="22">
        <v>1</v>
      </c>
      <c r="M369" s="22">
        <v>0</v>
      </c>
      <c r="N369" s="22">
        <v>0</v>
      </c>
      <c r="O369" s="22">
        <v>0</v>
      </c>
      <c r="P369" s="22">
        <v>-6.183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4">
        <v>399394</v>
      </c>
      <c r="B370" s="24" t="s">
        <v>451</v>
      </c>
      <c r="C370" s="24">
        <v>8585.281</v>
      </c>
      <c r="D370" s="24">
        <v>9758.893</v>
      </c>
      <c r="E370" s="24">
        <v>0</v>
      </c>
      <c r="F370" s="24">
        <v>0</v>
      </c>
      <c r="G370" s="24">
        <v>1</v>
      </c>
      <c r="H370" s="18">
        <v>0</v>
      </c>
      <c r="I370" s="18">
        <v>0</v>
      </c>
      <c r="J370" s="18">
        <v>0</v>
      </c>
      <c r="K370" s="22">
        <v>4</v>
      </c>
      <c r="L370" s="22">
        <v>0</v>
      </c>
      <c r="M370" s="22">
        <v>-1</v>
      </c>
      <c r="N370" s="22">
        <v>0</v>
      </c>
      <c r="O370" s="22">
        <v>0</v>
      </c>
      <c r="P370" s="22">
        <v>2.303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4">
        <v>399396</v>
      </c>
      <c r="B371" s="24" t="s">
        <v>452</v>
      </c>
      <c r="C371" s="24">
        <v>17674.217</v>
      </c>
      <c r="D371" s="24">
        <v>19430.297</v>
      </c>
      <c r="E371" s="24">
        <v>0</v>
      </c>
      <c r="F371" s="24">
        <v>0</v>
      </c>
      <c r="G371" s="24">
        <v>1</v>
      </c>
      <c r="H371" s="18">
        <v>0</v>
      </c>
      <c r="I371" s="18">
        <v>0</v>
      </c>
      <c r="J371" s="18">
        <v>0</v>
      </c>
      <c r="K371" s="22">
        <v>4</v>
      </c>
      <c r="L371" s="22">
        <v>1</v>
      </c>
      <c r="M371" s="22">
        <v>-1</v>
      </c>
      <c r="N371" s="22">
        <v>0</v>
      </c>
      <c r="O371" s="22">
        <v>0</v>
      </c>
      <c r="P371" s="22">
        <v>19.911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4">
        <v>399431</v>
      </c>
      <c r="B372" s="24" t="s">
        <v>453</v>
      </c>
      <c r="C372" s="24">
        <v>7557.491</v>
      </c>
      <c r="D372" s="24">
        <v>8372.964</v>
      </c>
      <c r="E372" s="24">
        <v>0</v>
      </c>
      <c r="F372" s="24">
        <v>0</v>
      </c>
      <c r="G372" s="24">
        <v>1</v>
      </c>
      <c r="H372" s="18">
        <v>0</v>
      </c>
      <c r="I372" s="18">
        <v>0</v>
      </c>
      <c r="J372" s="18">
        <v>0</v>
      </c>
      <c r="K372" s="22">
        <v>1</v>
      </c>
      <c r="L372" s="22">
        <v>0</v>
      </c>
      <c r="M372" s="22">
        <v>1</v>
      </c>
      <c r="N372" s="22">
        <v>-1</v>
      </c>
      <c r="O372" s="22">
        <v>0</v>
      </c>
      <c r="P372" s="22">
        <v>-1.867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4">
        <v>399481</v>
      </c>
      <c r="B373" s="24" t="s">
        <v>115</v>
      </c>
      <c r="C373" s="24">
        <v>127.731</v>
      </c>
      <c r="D373" s="24">
        <v>127.915</v>
      </c>
      <c r="E373" s="24">
        <v>0</v>
      </c>
      <c r="F373" s="24">
        <v>0</v>
      </c>
      <c r="G373" s="24">
        <v>1</v>
      </c>
      <c r="H373" s="18">
        <v>0</v>
      </c>
      <c r="I373" s="18">
        <v>0</v>
      </c>
      <c r="J373" s="18">
        <v>0</v>
      </c>
      <c r="K373" s="22">
        <v>1</v>
      </c>
      <c r="L373" s="22">
        <v>1</v>
      </c>
      <c r="M373" s="22">
        <v>1</v>
      </c>
      <c r="N373" s="22">
        <v>-1</v>
      </c>
      <c r="O373" s="22">
        <v>0</v>
      </c>
      <c r="P373" s="22">
        <v>5.132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4">
        <v>399617</v>
      </c>
      <c r="B374" s="24" t="s">
        <v>454</v>
      </c>
      <c r="C374" s="24">
        <v>9297.944</v>
      </c>
      <c r="D374" s="24">
        <v>10467.876</v>
      </c>
      <c r="E374" s="24">
        <v>0</v>
      </c>
      <c r="F374" s="24">
        <v>0</v>
      </c>
      <c r="G374" s="24">
        <v>1</v>
      </c>
      <c r="H374" s="18">
        <v>0</v>
      </c>
      <c r="I374" s="18">
        <v>0</v>
      </c>
      <c r="J374" s="18">
        <v>0</v>
      </c>
      <c r="K374" s="22">
        <v>2</v>
      </c>
      <c r="L374" s="22">
        <v>2</v>
      </c>
      <c r="M374" s="22">
        <v>1</v>
      </c>
      <c r="N374" s="22">
        <v>-1</v>
      </c>
      <c r="O374" s="22">
        <v>0</v>
      </c>
      <c r="P374" s="22">
        <v>4.774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4">
        <v>399684</v>
      </c>
      <c r="B375" s="24" t="s">
        <v>455</v>
      </c>
      <c r="C375" s="24">
        <v>1812.011</v>
      </c>
      <c r="D375" s="24">
        <v>2037.059</v>
      </c>
      <c r="E375" s="24">
        <v>0</v>
      </c>
      <c r="F375" s="24">
        <v>0</v>
      </c>
      <c r="G375" s="24">
        <v>1</v>
      </c>
      <c r="H375" s="18">
        <v>0</v>
      </c>
      <c r="I375" s="18">
        <v>0</v>
      </c>
      <c r="J375" s="18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4">
        <v>399913</v>
      </c>
      <c r="B376" s="24" t="s">
        <v>456</v>
      </c>
      <c r="C376" s="24">
        <v>8292.725</v>
      </c>
      <c r="D376" s="24">
        <v>9591.726</v>
      </c>
      <c r="E376" s="24">
        <v>0</v>
      </c>
      <c r="F376" s="24">
        <v>0</v>
      </c>
      <c r="G376" s="24">
        <v>1</v>
      </c>
      <c r="H376" s="18">
        <v>0</v>
      </c>
      <c r="I376" s="18">
        <v>0</v>
      </c>
      <c r="J376" s="18">
        <v>0</v>
      </c>
      <c r="K376" s="22">
        <v>4</v>
      </c>
      <c r="L376" s="22">
        <v>0</v>
      </c>
      <c r="M376" s="22">
        <v>0</v>
      </c>
      <c r="N376" s="22">
        <v>0</v>
      </c>
      <c r="O376" s="22">
        <v>0</v>
      </c>
      <c r="P376" s="22">
        <v>-5.465</v>
      </c>
      <c r="Q376" s="22">
        <v>0</v>
      </c>
      <c r="R376" s="22">
        <v>0</v>
      </c>
      <c r="S376" s="23"/>
      <c r="T376" s="23"/>
      <c r="U376" s="23"/>
      <c r="V376" s="23"/>
      <c r="W376" s="23"/>
    </row>
    <row r="377" ht="16.5" spans="1:23">
      <c r="A377" s="24">
        <v>399914</v>
      </c>
      <c r="B377" s="24" t="s">
        <v>457</v>
      </c>
      <c r="C377" s="24">
        <v>6371.706</v>
      </c>
      <c r="D377" s="24">
        <v>6903.94</v>
      </c>
      <c r="E377" s="24">
        <v>0</v>
      </c>
      <c r="F377" s="24">
        <v>0</v>
      </c>
      <c r="G377" s="24">
        <v>1</v>
      </c>
      <c r="H377" s="18">
        <v>0</v>
      </c>
      <c r="I377" s="18">
        <v>0</v>
      </c>
      <c r="J377" s="18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4">
        <v>399932</v>
      </c>
      <c r="B378" s="24" t="s">
        <v>442</v>
      </c>
      <c r="C378" s="24">
        <v>15364.444</v>
      </c>
      <c r="D378" s="24">
        <v>16937.438</v>
      </c>
      <c r="E378" s="24">
        <v>0</v>
      </c>
      <c r="F378" s="24">
        <v>0</v>
      </c>
      <c r="G378" s="24">
        <v>1</v>
      </c>
      <c r="H378" s="18">
        <v>0</v>
      </c>
      <c r="I378" s="18">
        <v>0</v>
      </c>
      <c r="J378" s="18">
        <v>0</v>
      </c>
      <c r="K378" s="22">
        <v>3</v>
      </c>
      <c r="L378" s="22">
        <v>0</v>
      </c>
      <c r="M378" s="22">
        <v>1</v>
      </c>
      <c r="N378" s="22">
        <v>0</v>
      </c>
      <c r="O378" s="22">
        <v>0</v>
      </c>
      <c r="P378" s="22">
        <v>-6.339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4">
        <v>399934</v>
      </c>
      <c r="B379" s="24" t="s">
        <v>443</v>
      </c>
      <c r="C379" s="24">
        <v>6003.448</v>
      </c>
      <c r="D379" s="24">
        <v>6465.165</v>
      </c>
      <c r="E379" s="24">
        <v>0</v>
      </c>
      <c r="F379" s="24">
        <v>0</v>
      </c>
      <c r="G379" s="24">
        <v>1</v>
      </c>
      <c r="H379" s="18">
        <v>0</v>
      </c>
      <c r="I379" s="18">
        <v>0</v>
      </c>
      <c r="J379" s="18">
        <v>0</v>
      </c>
      <c r="K379" s="22">
        <v>4</v>
      </c>
      <c r="L379" s="22">
        <v>0</v>
      </c>
      <c r="M379" s="22">
        <v>0</v>
      </c>
      <c r="N379" s="22">
        <v>0</v>
      </c>
      <c r="O379" s="22">
        <v>0</v>
      </c>
      <c r="P379" s="22">
        <v>-11.558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4">
        <v>399986</v>
      </c>
      <c r="B380" s="24" t="s">
        <v>458</v>
      </c>
      <c r="C380" s="24">
        <v>7188.792</v>
      </c>
      <c r="D380" s="24">
        <v>7956.068</v>
      </c>
      <c r="E380" s="24">
        <v>0</v>
      </c>
      <c r="F380" s="24">
        <v>0</v>
      </c>
      <c r="G380" s="24">
        <v>1</v>
      </c>
      <c r="H380" s="18">
        <v>0</v>
      </c>
      <c r="I380" s="18">
        <v>0</v>
      </c>
      <c r="J380" s="18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4">
        <v>399987</v>
      </c>
      <c r="B381" s="24" t="s">
        <v>459</v>
      </c>
      <c r="C381" s="24">
        <v>5143.877</v>
      </c>
      <c r="D381" s="24">
        <v>5845.383</v>
      </c>
      <c r="E381" s="24">
        <v>0</v>
      </c>
      <c r="F381" s="24">
        <v>0</v>
      </c>
      <c r="G381" s="24">
        <v>1</v>
      </c>
      <c r="H381" s="18">
        <v>0</v>
      </c>
      <c r="I381" s="18">
        <v>0</v>
      </c>
      <c r="J381" s="18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4">
        <v>399997</v>
      </c>
      <c r="B382" s="24" t="s">
        <v>460</v>
      </c>
      <c r="C382" s="24">
        <v>9017.015</v>
      </c>
      <c r="D382" s="24">
        <v>10363.269</v>
      </c>
      <c r="E382" s="24">
        <v>0</v>
      </c>
      <c r="F382" s="24">
        <v>0</v>
      </c>
      <c r="G382" s="24">
        <v>1</v>
      </c>
      <c r="H382" s="18">
        <v>0</v>
      </c>
      <c r="I382" s="18">
        <v>0</v>
      </c>
      <c r="J382" s="18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4">
        <v>980016</v>
      </c>
      <c r="B383" s="24" t="s">
        <v>461</v>
      </c>
      <c r="C383" s="24">
        <v>6153.781</v>
      </c>
      <c r="D383" s="24">
        <v>7072.018</v>
      </c>
      <c r="E383" s="24">
        <v>0</v>
      </c>
      <c r="F383" s="24">
        <v>0</v>
      </c>
      <c r="G383" s="24">
        <v>1</v>
      </c>
      <c r="H383" s="18">
        <v>0</v>
      </c>
      <c r="I383" s="18">
        <v>0</v>
      </c>
      <c r="J383" s="18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3"/>
      <c r="T384" s="23"/>
      <c r="U384" s="23"/>
      <c r="V384" s="23"/>
      <c r="W384" s="23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3"/>
      <c r="T385" s="23"/>
      <c r="U385" s="23"/>
      <c r="V385" s="23"/>
      <c r="W385" s="23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3"/>
      <c r="T386" s="23"/>
      <c r="U386" s="23"/>
      <c r="V386" s="23"/>
      <c r="W386" s="23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3"/>
      <c r="T387" s="23"/>
      <c r="U387" s="23"/>
      <c r="V387" s="23"/>
      <c r="W387" s="23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3"/>
      <c r="T388" s="23"/>
      <c r="U388" s="23"/>
      <c r="V388" s="23"/>
      <c r="W388" s="23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3"/>
      <c r="T389" s="23"/>
      <c r="U389" s="23"/>
      <c r="V389" s="23"/>
      <c r="W389" s="23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3"/>
      <c r="T390" s="23"/>
      <c r="U390" s="23"/>
      <c r="V390" s="23"/>
      <c r="W390" s="23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3"/>
      <c r="T391" s="23"/>
      <c r="U391" s="23"/>
      <c r="V391" s="23"/>
      <c r="W391" s="23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3"/>
      <c r="T392" s="23"/>
      <c r="U392" s="23"/>
      <c r="V392" s="23"/>
      <c r="W392" s="23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3"/>
      <c r="T393" s="23"/>
      <c r="U393" s="23"/>
      <c r="V393" s="23"/>
      <c r="W393" s="23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3"/>
      <c r="T394" s="23"/>
      <c r="U394" s="23"/>
      <c r="V394" s="23"/>
      <c r="W394" s="23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3"/>
      <c r="T395" s="23"/>
      <c r="U395" s="23"/>
      <c r="V395" s="23"/>
      <c r="W395" s="23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3"/>
      <c r="T396" s="23"/>
      <c r="U396" s="23"/>
      <c r="V396" s="23"/>
      <c r="W396" s="23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3"/>
      <c r="T397" s="23"/>
      <c r="U397" s="23"/>
      <c r="V397" s="23"/>
      <c r="W397" s="23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3"/>
      <c r="T398" s="23"/>
      <c r="U398" s="23"/>
      <c r="V398" s="23"/>
      <c r="W398" s="23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3"/>
      <c r="T399" s="23"/>
      <c r="U399" s="23"/>
      <c r="V399" s="23"/>
      <c r="W399" s="23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3"/>
      <c r="T400" s="23"/>
      <c r="U400" s="23"/>
      <c r="V400" s="23"/>
      <c r="W400" s="23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3"/>
      <c r="T401" s="23"/>
      <c r="U401" s="23"/>
      <c r="V401" s="23"/>
      <c r="W401" s="23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3"/>
      <c r="T402" s="23"/>
      <c r="U402" s="23"/>
      <c r="V402" s="23"/>
      <c r="W402" s="23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3"/>
      <c r="T403" s="23"/>
      <c r="U403" s="23"/>
      <c r="V403" s="23"/>
      <c r="W403" s="23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3"/>
      <c r="T404" s="23"/>
      <c r="U404" s="23"/>
      <c r="V404" s="23"/>
      <c r="W404" s="23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3"/>
      <c r="T405" s="23"/>
      <c r="U405" s="23"/>
      <c r="V405" s="23"/>
      <c r="W405" s="23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3"/>
      <c r="T406" s="23"/>
      <c r="U406" s="23"/>
      <c r="V406" s="23"/>
      <c r="W406" s="23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3"/>
      <c r="T407" s="23"/>
      <c r="U407" s="23"/>
      <c r="V407" s="23"/>
      <c r="W407" s="23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3"/>
      <c r="T408" s="23"/>
      <c r="U408" s="23"/>
      <c r="V408" s="23"/>
      <c r="W408" s="23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3"/>
      <c r="T409" s="23"/>
      <c r="U409" s="23"/>
      <c r="V409" s="23"/>
      <c r="W409" s="23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3"/>
      <c r="T410" s="23"/>
      <c r="U410" s="23"/>
      <c r="V410" s="23"/>
      <c r="W410" s="23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3"/>
      <c r="T411" s="23"/>
      <c r="U411" s="23"/>
      <c r="V411" s="23"/>
      <c r="W411" s="23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3"/>
      <c r="T412" s="23"/>
      <c r="U412" s="23"/>
      <c r="V412" s="23"/>
      <c r="W412" s="23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3"/>
      <c r="T413" s="23"/>
      <c r="U413" s="23"/>
      <c r="V413" s="23"/>
      <c r="W413" s="23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3"/>
      <c r="T414" s="23"/>
      <c r="U414" s="23"/>
      <c r="V414" s="23"/>
      <c r="W414" s="23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3"/>
      <c r="T415" s="23"/>
      <c r="U415" s="23"/>
      <c r="V415" s="23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3"/>
      <c r="T416" s="23"/>
      <c r="U416" s="23"/>
      <c r="V416" s="23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3"/>
      <c r="T417" s="23"/>
      <c r="U417" s="23"/>
      <c r="V417" s="23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3"/>
      <c r="T418" s="23"/>
      <c r="U418" s="23"/>
      <c r="V418" s="23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3"/>
      <c r="T419" s="23"/>
      <c r="U419" s="23"/>
      <c r="V419" s="23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3"/>
      <c r="T420" s="23"/>
      <c r="U420" s="23"/>
      <c r="V420" s="23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3"/>
      <c r="T421" s="23"/>
      <c r="U421" s="23"/>
      <c r="V421" s="23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3"/>
      <c r="T422" s="23"/>
      <c r="U422" s="23"/>
      <c r="V422" s="23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3"/>
      <c r="T423" s="23"/>
      <c r="U423" s="23"/>
      <c r="V423" s="23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3"/>
      <c r="T424" s="23"/>
      <c r="U424" s="23"/>
      <c r="V424" s="23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3"/>
      <c r="T425" s="23"/>
      <c r="U425" s="23"/>
      <c r="V425" s="23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3"/>
      <c r="T426" s="23"/>
      <c r="U426" s="23"/>
      <c r="V426" s="23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3"/>
      <c r="T427" s="23"/>
      <c r="U427" s="23"/>
      <c r="V427" s="23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3"/>
      <c r="T428" s="23"/>
      <c r="U428" s="23"/>
      <c r="V428" s="23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3"/>
      <c r="T429" s="23"/>
      <c r="U429" s="23"/>
      <c r="V429" s="23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3"/>
      <c r="T430" s="23"/>
      <c r="U430" s="23"/>
      <c r="V430" s="23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3"/>
      <c r="T431" s="23"/>
      <c r="U431" s="23"/>
      <c r="V431" s="23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3"/>
      <c r="T432" s="23"/>
      <c r="U432" s="23"/>
      <c r="V432" s="23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3"/>
      <c r="T433" s="23"/>
      <c r="U433" s="23"/>
      <c r="V433" s="23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3"/>
      <c r="T434" s="23"/>
      <c r="U434" s="23"/>
      <c r="V434" s="23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3"/>
      <c r="T435" s="23"/>
      <c r="U435" s="23"/>
      <c r="V435" s="23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3"/>
      <c r="T436" s="23"/>
      <c r="U436" s="23"/>
      <c r="V436" s="23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3"/>
      <c r="T437" s="23"/>
      <c r="U437" s="23"/>
      <c r="V437" s="23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3"/>
      <c r="T438" s="23"/>
      <c r="U438" s="23"/>
      <c r="V438" s="23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3"/>
      <c r="T439" s="23"/>
      <c r="U439" s="23"/>
      <c r="V439" s="23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3"/>
      <c r="T440" s="23"/>
      <c r="U440" s="23"/>
      <c r="V440" s="23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3"/>
      <c r="T441" s="23"/>
      <c r="U441" s="23"/>
      <c r="V441" s="23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3"/>
      <c r="T442" s="23"/>
      <c r="U442" s="23"/>
      <c r="V442" s="23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3"/>
      <c r="T443" s="23"/>
      <c r="U443" s="23"/>
      <c r="V443" s="23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3"/>
      <c r="T444" s="23"/>
      <c r="U444" s="23"/>
      <c r="V444" s="23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3"/>
      <c r="T445" s="23"/>
      <c r="U445" s="23"/>
      <c r="V445" s="23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3"/>
      <c r="T446" s="23"/>
      <c r="U446" s="23"/>
      <c r="V446" s="23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3"/>
      <c r="T447" s="23"/>
      <c r="U447" s="23"/>
      <c r="V447" s="23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3"/>
      <c r="T448" s="23"/>
      <c r="U448" s="23"/>
      <c r="V448" s="23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3"/>
      <c r="T449" s="23"/>
      <c r="U449" s="23"/>
      <c r="V449" s="23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3"/>
      <c r="T450" s="23"/>
      <c r="U450" s="23"/>
      <c r="V450" s="23"/>
      <c r="W450" s="23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3"/>
      <c r="T451" s="23"/>
      <c r="U451" s="23"/>
      <c r="V451" s="23"/>
      <c r="W451" s="23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3"/>
      <c r="T452" s="23"/>
      <c r="U452" s="23"/>
      <c r="V452" s="23"/>
      <c r="W452" s="23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3"/>
      <c r="T453" s="23"/>
      <c r="U453" s="23"/>
      <c r="V453" s="23"/>
      <c r="W453" s="23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3"/>
      <c r="T454" s="23"/>
      <c r="U454" s="23"/>
      <c r="V454" s="23"/>
      <c r="W454" s="23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3"/>
      <c r="T455" s="23"/>
      <c r="U455" s="23"/>
      <c r="V455" s="23"/>
      <c r="W455" s="23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3"/>
      <c r="T456" s="23"/>
      <c r="U456" s="23"/>
      <c r="V456" s="23"/>
      <c r="W456" s="23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3"/>
      <c r="T457" s="23"/>
      <c r="U457" s="23"/>
      <c r="V457" s="23"/>
      <c r="W457" s="23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3"/>
      <c r="T458" s="23"/>
      <c r="U458" s="23"/>
      <c r="V458" s="23"/>
      <c r="W458" s="23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3"/>
      <c r="T459" s="23"/>
      <c r="U459" s="23"/>
      <c r="V459" s="23"/>
      <c r="W459" s="23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3"/>
      <c r="T460" s="23"/>
      <c r="U460" s="23"/>
      <c r="V460" s="23"/>
      <c r="W460" s="23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3"/>
      <c r="T461" s="23"/>
      <c r="U461" s="23"/>
      <c r="V461" s="23"/>
      <c r="W461" s="23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3"/>
      <c r="T462" s="23"/>
      <c r="U462" s="23"/>
      <c r="V462" s="23"/>
      <c r="W462" s="23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3"/>
      <c r="T463" s="23"/>
      <c r="U463" s="23"/>
      <c r="V463" s="23"/>
      <c r="W463" s="23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3"/>
      <c r="T464" s="23"/>
      <c r="U464" s="23"/>
      <c r="V464" s="23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3"/>
      <c r="T465" s="23"/>
      <c r="U465" s="23"/>
      <c r="V465" s="23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3"/>
      <c r="T466" s="23"/>
      <c r="U466" s="23"/>
      <c r="V466" s="23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3"/>
      <c r="T467" s="23"/>
      <c r="U467" s="23"/>
      <c r="V467" s="23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3"/>
      <c r="T468" s="23"/>
      <c r="U468" s="23"/>
      <c r="V468" s="23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3"/>
      <c r="T469" s="23"/>
      <c r="U469" s="23"/>
      <c r="V469" s="23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3"/>
      <c r="T470" s="23"/>
      <c r="U470" s="23"/>
      <c r="V470" s="23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3"/>
      <c r="T471" s="23"/>
      <c r="U471" s="23"/>
      <c r="V471" s="23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3"/>
      <c r="T472" s="23"/>
      <c r="U472" s="23"/>
      <c r="V472" s="23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3"/>
      <c r="T483" s="23"/>
      <c r="U483" s="23"/>
      <c r="V483" s="23"/>
      <c r="W483" s="23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3"/>
      <c r="T484" s="23"/>
      <c r="U484" s="23"/>
      <c r="V484" s="23"/>
      <c r="W484" s="23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3"/>
      <c r="T485" s="23"/>
      <c r="U485" s="23"/>
      <c r="V485" s="23"/>
      <c r="W485" s="23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3"/>
      <c r="T486" s="23"/>
      <c r="U486" s="23"/>
      <c r="V486" s="23"/>
      <c r="W486" s="23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3"/>
      <c r="T487" s="23"/>
      <c r="U487" s="23"/>
      <c r="V487" s="23"/>
      <c r="W487" s="23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3"/>
      <c r="T488" s="23"/>
      <c r="U488" s="23"/>
      <c r="V488" s="23"/>
      <c r="W488" s="23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3"/>
      <c r="T489" s="23"/>
      <c r="U489" s="23"/>
      <c r="V489" s="23"/>
      <c r="W489" s="23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3"/>
      <c r="T490" s="23"/>
      <c r="U490" s="23"/>
      <c r="V490" s="23"/>
      <c r="W490" s="23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3"/>
      <c r="T491" s="23"/>
      <c r="U491" s="23"/>
      <c r="V491" s="23"/>
      <c r="W491" s="23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3"/>
      <c r="T492" s="23"/>
      <c r="U492" s="23"/>
      <c r="V492" s="23"/>
      <c r="W492" s="23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3"/>
      <c r="T493" s="23"/>
      <c r="U493" s="23"/>
      <c r="V493" s="23"/>
      <c r="W493" s="23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3"/>
      <c r="T494" s="23"/>
      <c r="U494" s="23"/>
      <c r="V494" s="23"/>
      <c r="W494" s="23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3"/>
      <c r="T495" s="23"/>
      <c r="U495" s="23"/>
      <c r="V495" s="23"/>
      <c r="W495" s="23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3"/>
      <c r="T496" s="23"/>
      <c r="U496" s="23"/>
      <c r="V496" s="23"/>
      <c r="W496" s="23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3"/>
      <c r="T497" s="23"/>
      <c r="U497" s="23"/>
      <c r="V497" s="23"/>
      <c r="W497" s="23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3"/>
      <c r="T498" s="23"/>
      <c r="U498" s="23"/>
      <c r="V498" s="23"/>
      <c r="W498" s="23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3"/>
      <c r="T499" s="23"/>
      <c r="U499" s="23"/>
      <c r="V499" s="23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3"/>
      <c r="T500" s="23"/>
      <c r="U500" s="23"/>
      <c r="V500" s="23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3"/>
      <c r="T501" s="23"/>
      <c r="U501" s="23"/>
      <c r="V501" s="23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3"/>
      <c r="T502" s="23"/>
      <c r="U502" s="23"/>
      <c r="V502" s="23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3"/>
      <c r="T503" s="23"/>
      <c r="U503" s="23"/>
      <c r="V503" s="23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3"/>
      <c r="T504" s="23"/>
      <c r="U504" s="23"/>
      <c r="V504" s="23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3"/>
      <c r="T505" s="23"/>
      <c r="U505" s="23"/>
      <c r="V505" s="23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3"/>
      <c r="T506" s="23"/>
      <c r="U506" s="23"/>
      <c r="V506" s="23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3"/>
      <c r="T507" s="23"/>
      <c r="U507" s="23"/>
      <c r="V507" s="23"/>
      <c r="W507" s="23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10" t="s">
        <v>462</v>
      </c>
      <c r="L1" s="11"/>
      <c r="M1" s="11"/>
      <c r="N1" s="11"/>
      <c r="O1" s="11"/>
      <c r="P1" s="11"/>
      <c r="Q1" s="11"/>
      <c r="R1" s="15"/>
    </row>
    <row r="2" ht="4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12" t="s">
        <v>83</v>
      </c>
      <c r="L2" s="12" t="s">
        <v>84</v>
      </c>
      <c r="M2" s="12" t="s">
        <v>85</v>
      </c>
      <c r="N2" s="12" t="s">
        <v>86</v>
      </c>
      <c r="O2" s="12" t="s">
        <v>87</v>
      </c>
      <c r="P2" s="12" t="s">
        <v>88</v>
      </c>
      <c r="Q2" s="12" t="s">
        <v>89</v>
      </c>
      <c r="R2" s="12" t="s">
        <v>90</v>
      </c>
    </row>
    <row r="3" ht="20.25" spans="1:18">
      <c r="A3" s="5" t="s">
        <v>463</v>
      </c>
      <c r="B3" s="5" t="s">
        <v>464</v>
      </c>
      <c r="C3" s="5">
        <v>4321.402</v>
      </c>
      <c r="D3" s="5">
        <v>4732.732</v>
      </c>
      <c r="E3" s="5">
        <v>1</v>
      </c>
      <c r="F3" s="6">
        <v>0</v>
      </c>
      <c r="G3" s="6">
        <v>0</v>
      </c>
      <c r="H3" s="6">
        <v>1</v>
      </c>
      <c r="I3" s="6">
        <v>0.001</v>
      </c>
      <c r="J3" s="6">
        <v>8.692</v>
      </c>
      <c r="K3" s="13">
        <v>3</v>
      </c>
      <c r="L3" s="13">
        <v>1</v>
      </c>
      <c r="M3" s="13">
        <v>0</v>
      </c>
      <c r="N3" s="13">
        <v>-1</v>
      </c>
      <c r="O3" s="13">
        <v>0</v>
      </c>
      <c r="P3" s="13">
        <v>0.147</v>
      </c>
      <c r="Q3" s="13">
        <v>0</v>
      </c>
      <c r="R3" s="13">
        <v>0</v>
      </c>
    </row>
    <row r="4" ht="20.25" spans="1:18">
      <c r="A4" s="7" t="s">
        <v>465</v>
      </c>
      <c r="B4" s="7" t="s">
        <v>466</v>
      </c>
      <c r="C4" s="7">
        <v>19986.998</v>
      </c>
      <c r="D4" s="7">
        <v>22297.637</v>
      </c>
      <c r="E4" s="7">
        <v>0</v>
      </c>
      <c r="F4" s="7">
        <v>0</v>
      </c>
      <c r="G4" s="7">
        <v>0</v>
      </c>
      <c r="H4" s="7">
        <v>1</v>
      </c>
      <c r="I4" s="9">
        <v>5.658</v>
      </c>
      <c r="J4" s="9">
        <v>15.435</v>
      </c>
      <c r="K4" s="13">
        <v>3</v>
      </c>
      <c r="L4" s="13">
        <v>2</v>
      </c>
      <c r="M4" s="13">
        <v>0</v>
      </c>
      <c r="N4" s="13">
        <v>0</v>
      </c>
      <c r="O4" s="13">
        <v>0</v>
      </c>
      <c r="P4" s="13">
        <v>116.487</v>
      </c>
      <c r="Q4" s="13">
        <v>0</v>
      </c>
      <c r="R4" s="13">
        <v>1</v>
      </c>
    </row>
    <row r="5" ht="20.25" spans="1:18">
      <c r="A5" s="7" t="s">
        <v>467</v>
      </c>
      <c r="B5" s="7" t="s">
        <v>468</v>
      </c>
      <c r="C5" s="7">
        <v>10367.13</v>
      </c>
      <c r="D5" s="7">
        <v>17819.387</v>
      </c>
      <c r="E5" s="7">
        <v>0</v>
      </c>
      <c r="F5" s="7">
        <v>0</v>
      </c>
      <c r="G5" s="7">
        <v>0</v>
      </c>
      <c r="H5" s="7">
        <v>1</v>
      </c>
      <c r="I5" s="9">
        <v>38.303</v>
      </c>
      <c r="J5" s="9">
        <v>64.105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29.326</v>
      </c>
      <c r="Q5" s="13">
        <v>0</v>
      </c>
      <c r="R5" s="13">
        <v>0</v>
      </c>
    </row>
    <row r="6" ht="20.25" spans="1:18">
      <c r="A6" s="7" t="s">
        <v>469</v>
      </c>
      <c r="B6" s="7" t="s">
        <v>470</v>
      </c>
      <c r="C6" s="7">
        <v>20944.262</v>
      </c>
      <c r="D6" s="7">
        <v>23317.086</v>
      </c>
      <c r="E6" s="7">
        <v>0</v>
      </c>
      <c r="F6" s="7">
        <v>0</v>
      </c>
      <c r="G6" s="7">
        <v>0</v>
      </c>
      <c r="H6" s="7">
        <v>1</v>
      </c>
      <c r="I6" s="9">
        <v>7.929</v>
      </c>
      <c r="J6" s="9">
        <v>17.298</v>
      </c>
      <c r="K6" s="13">
        <v>4</v>
      </c>
      <c r="L6" s="13">
        <v>2</v>
      </c>
      <c r="M6" s="13">
        <v>0</v>
      </c>
      <c r="N6" s="13">
        <v>1</v>
      </c>
      <c r="O6" s="13">
        <v>0</v>
      </c>
      <c r="P6" s="13">
        <v>100.866</v>
      </c>
      <c r="Q6" s="13">
        <v>0</v>
      </c>
      <c r="R6" s="13">
        <v>1</v>
      </c>
    </row>
    <row r="7" ht="20.25" spans="1:18">
      <c r="A7" s="7" t="s">
        <v>471</v>
      </c>
      <c r="B7" s="7" t="s">
        <v>472</v>
      </c>
      <c r="C7" s="7">
        <v>858.639</v>
      </c>
      <c r="D7" s="7">
        <v>1034.092</v>
      </c>
      <c r="E7" s="7">
        <v>0</v>
      </c>
      <c r="F7" s="7">
        <v>0</v>
      </c>
      <c r="G7" s="7">
        <v>0</v>
      </c>
      <c r="H7" s="7">
        <v>1</v>
      </c>
      <c r="I7" s="9">
        <v>13.064</v>
      </c>
      <c r="J7" s="9">
        <v>27.814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0.806</v>
      </c>
      <c r="Q7" s="13">
        <v>0</v>
      </c>
      <c r="R7" s="13">
        <v>0</v>
      </c>
    </row>
    <row r="8" ht="20.25" spans="1:18">
      <c r="A8" s="7" t="s">
        <v>473</v>
      </c>
      <c r="B8" s="7" t="s">
        <v>474</v>
      </c>
      <c r="C8" s="7">
        <v>10025.941</v>
      </c>
      <c r="D8" s="7">
        <v>12080.85</v>
      </c>
      <c r="E8" s="7">
        <v>0</v>
      </c>
      <c r="F8" s="7">
        <v>0</v>
      </c>
      <c r="G8" s="7">
        <v>0</v>
      </c>
      <c r="H8" s="7">
        <v>1</v>
      </c>
      <c r="I8" s="9">
        <v>7.745</v>
      </c>
      <c r="J8" s="9">
        <v>23.437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-18.444</v>
      </c>
      <c r="Q8" s="13">
        <v>0</v>
      </c>
      <c r="R8" s="13">
        <v>0</v>
      </c>
    </row>
    <row r="9" ht="20.25" spans="1:18">
      <c r="A9" s="7" t="s">
        <v>475</v>
      </c>
      <c r="B9" s="7" t="s">
        <v>476</v>
      </c>
      <c r="C9" s="7">
        <v>2909.966</v>
      </c>
      <c r="D9" s="7">
        <v>3373.823</v>
      </c>
      <c r="E9" s="7">
        <v>0</v>
      </c>
      <c r="F9" s="7">
        <v>0</v>
      </c>
      <c r="G9" s="7">
        <v>0</v>
      </c>
      <c r="H9" s="7">
        <v>1</v>
      </c>
      <c r="I9" s="9">
        <v>1.292</v>
      </c>
      <c r="J9" s="9">
        <v>14.863</v>
      </c>
      <c r="K9" s="13">
        <v>3</v>
      </c>
      <c r="L9" s="13">
        <v>2</v>
      </c>
      <c r="M9" s="13">
        <v>-1</v>
      </c>
      <c r="N9" s="13">
        <v>1</v>
      </c>
      <c r="O9" s="13">
        <v>0</v>
      </c>
      <c r="P9" s="13">
        <v>13.934</v>
      </c>
      <c r="Q9" s="13">
        <v>1</v>
      </c>
      <c r="R9" s="13">
        <v>0</v>
      </c>
    </row>
    <row r="10" ht="20.25" spans="1:18">
      <c r="A10" s="7" t="s">
        <v>477</v>
      </c>
      <c r="B10" s="7" t="s">
        <v>478</v>
      </c>
      <c r="C10" s="7">
        <v>82077.891</v>
      </c>
      <c r="D10" s="7">
        <v>97456.93</v>
      </c>
      <c r="E10" s="7">
        <v>0</v>
      </c>
      <c r="F10" s="7">
        <v>0</v>
      </c>
      <c r="G10" s="7">
        <v>0</v>
      </c>
      <c r="H10" s="7">
        <v>1</v>
      </c>
      <c r="I10" s="9">
        <v>4.818</v>
      </c>
      <c r="J10" s="9">
        <v>19.838</v>
      </c>
      <c r="K10" s="13">
        <v>3</v>
      </c>
      <c r="L10" s="13">
        <v>2</v>
      </c>
      <c r="M10" s="13">
        <v>0</v>
      </c>
      <c r="N10" s="13">
        <v>0</v>
      </c>
      <c r="O10" s="13">
        <v>0</v>
      </c>
      <c r="P10" s="13">
        <v>155.252</v>
      </c>
      <c r="Q10" s="13">
        <v>0</v>
      </c>
      <c r="R10" s="13">
        <v>1</v>
      </c>
    </row>
    <row r="11" ht="20.25" spans="1:18">
      <c r="A11" s="7" t="s">
        <v>479</v>
      </c>
      <c r="B11" s="7" t="s">
        <v>480</v>
      </c>
      <c r="C11" s="7">
        <v>113697.883</v>
      </c>
      <c r="D11" s="7">
        <v>135042.844</v>
      </c>
      <c r="E11" s="7">
        <v>0</v>
      </c>
      <c r="F11" s="7">
        <v>0</v>
      </c>
      <c r="G11" s="7">
        <v>0</v>
      </c>
      <c r="H11" s="7">
        <v>1</v>
      </c>
      <c r="I11" s="9">
        <v>6.499</v>
      </c>
      <c r="J11" s="9">
        <v>21.278</v>
      </c>
      <c r="K11" s="13">
        <v>3</v>
      </c>
      <c r="L11" s="13">
        <v>0</v>
      </c>
      <c r="M11" s="13">
        <v>0</v>
      </c>
      <c r="N11" s="13">
        <v>-1</v>
      </c>
      <c r="O11" s="13">
        <v>0</v>
      </c>
      <c r="P11" s="13">
        <v>-208.976</v>
      </c>
      <c r="Q11" s="13">
        <v>0</v>
      </c>
      <c r="R11" s="13">
        <v>0</v>
      </c>
    </row>
    <row r="12" ht="20.25" spans="1:18">
      <c r="A12" s="7" t="s">
        <v>481</v>
      </c>
      <c r="B12" s="7" t="s">
        <v>482</v>
      </c>
      <c r="C12" s="7">
        <v>14690.54</v>
      </c>
      <c r="D12" s="7">
        <v>16177.35</v>
      </c>
      <c r="E12" s="7">
        <v>0</v>
      </c>
      <c r="F12" s="7">
        <v>0</v>
      </c>
      <c r="G12" s="7">
        <v>0</v>
      </c>
      <c r="H12" s="7">
        <v>1</v>
      </c>
      <c r="I12" s="9">
        <v>0.874</v>
      </c>
      <c r="J12" s="9">
        <v>9.984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14.311</v>
      </c>
      <c r="Q12" s="13">
        <v>0</v>
      </c>
      <c r="R12" s="13">
        <v>0</v>
      </c>
    </row>
    <row r="13" ht="20.25" spans="1:18">
      <c r="A13" s="7" t="s">
        <v>483</v>
      </c>
      <c r="B13" s="7" t="s">
        <v>484</v>
      </c>
      <c r="C13" s="7">
        <v>275502.094</v>
      </c>
      <c r="D13" s="7">
        <v>356746.094</v>
      </c>
      <c r="E13" s="7">
        <v>0</v>
      </c>
      <c r="F13" s="7">
        <v>0</v>
      </c>
      <c r="G13" s="7">
        <v>0</v>
      </c>
      <c r="H13" s="7">
        <v>1</v>
      </c>
      <c r="I13" s="9">
        <v>19.617</v>
      </c>
      <c r="J13" s="9">
        <v>37.923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-1010.259</v>
      </c>
      <c r="Q13" s="13">
        <v>0</v>
      </c>
      <c r="R13" s="13">
        <v>0</v>
      </c>
    </row>
    <row r="14" ht="20.25" spans="1:18">
      <c r="A14" s="7" t="s">
        <v>485</v>
      </c>
      <c r="B14" s="7" t="s">
        <v>486</v>
      </c>
      <c r="C14" s="7">
        <v>12464.654</v>
      </c>
      <c r="D14" s="7">
        <v>13769.652</v>
      </c>
      <c r="E14" s="7">
        <v>0</v>
      </c>
      <c r="F14" s="7">
        <v>0</v>
      </c>
      <c r="G14" s="7">
        <v>0</v>
      </c>
      <c r="H14" s="7">
        <v>1</v>
      </c>
      <c r="I14" s="9">
        <v>4.411</v>
      </c>
      <c r="J14" s="9">
        <v>13.47</v>
      </c>
      <c r="K14" s="13">
        <v>4</v>
      </c>
      <c r="L14" s="13">
        <v>1</v>
      </c>
      <c r="M14" s="13">
        <v>0</v>
      </c>
      <c r="N14" s="13">
        <v>0</v>
      </c>
      <c r="O14" s="13">
        <v>0</v>
      </c>
      <c r="P14" s="13">
        <v>-45.321</v>
      </c>
      <c r="Q14" s="13">
        <v>0</v>
      </c>
      <c r="R14" s="13">
        <v>-1</v>
      </c>
    </row>
    <row r="15" ht="20.25" spans="1:18">
      <c r="A15" s="7" t="s">
        <v>487</v>
      </c>
      <c r="B15" s="7" t="s">
        <v>488</v>
      </c>
      <c r="C15" s="7">
        <v>2918.564</v>
      </c>
      <c r="D15" s="7">
        <v>3402.462</v>
      </c>
      <c r="E15" s="7">
        <v>0</v>
      </c>
      <c r="F15" s="7">
        <v>0</v>
      </c>
      <c r="G15" s="7">
        <v>0</v>
      </c>
      <c r="H15" s="7">
        <v>1</v>
      </c>
      <c r="I15" s="9">
        <v>1.946</v>
      </c>
      <c r="J15" s="9">
        <v>15.892</v>
      </c>
      <c r="K15" s="13">
        <v>3</v>
      </c>
      <c r="L15" s="13">
        <v>0</v>
      </c>
      <c r="M15" s="13">
        <v>0</v>
      </c>
      <c r="N15" s="13">
        <v>0</v>
      </c>
      <c r="O15" s="13">
        <v>0</v>
      </c>
      <c r="P15" s="13">
        <v>0.954</v>
      </c>
      <c r="Q15" s="13">
        <v>0</v>
      </c>
      <c r="R15" s="13">
        <v>-1</v>
      </c>
    </row>
    <row r="16" ht="20.25" spans="1:18">
      <c r="A16" s="7" t="s">
        <v>489</v>
      </c>
      <c r="B16" s="7" t="s">
        <v>490</v>
      </c>
      <c r="C16" s="7">
        <v>21890.184</v>
      </c>
      <c r="D16" s="7">
        <v>23956.535</v>
      </c>
      <c r="E16" s="7">
        <v>0</v>
      </c>
      <c r="F16" s="7">
        <v>0</v>
      </c>
      <c r="G16" s="7">
        <v>0</v>
      </c>
      <c r="H16" s="7">
        <v>1</v>
      </c>
      <c r="I16" s="9">
        <v>5.329</v>
      </c>
      <c r="J16" s="9">
        <v>13.495</v>
      </c>
      <c r="K16" s="13">
        <v>4</v>
      </c>
      <c r="L16" s="13">
        <v>2</v>
      </c>
      <c r="M16" s="13">
        <v>0</v>
      </c>
      <c r="N16" s="13">
        <v>0</v>
      </c>
      <c r="O16" s="13">
        <v>0</v>
      </c>
      <c r="P16" s="13">
        <v>34.718</v>
      </c>
      <c r="Q16" s="13">
        <v>0</v>
      </c>
      <c r="R16" s="13">
        <v>1</v>
      </c>
    </row>
    <row r="17" ht="20.25" spans="1:18">
      <c r="A17" s="7" t="s">
        <v>491</v>
      </c>
      <c r="B17" s="7" t="s">
        <v>492</v>
      </c>
      <c r="C17" s="7">
        <v>3969.56</v>
      </c>
      <c r="D17" s="7">
        <v>4307.011</v>
      </c>
      <c r="E17" s="7">
        <v>0</v>
      </c>
      <c r="F17" s="7">
        <v>0</v>
      </c>
      <c r="G17" s="7">
        <v>0</v>
      </c>
      <c r="H17" s="7">
        <v>1</v>
      </c>
      <c r="I17" s="9">
        <v>1.711</v>
      </c>
      <c r="J17" s="9">
        <v>9.412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0.13</v>
      </c>
      <c r="Q17" s="13">
        <v>0</v>
      </c>
      <c r="R17" s="13">
        <v>0</v>
      </c>
    </row>
    <row r="18" ht="20.25" spans="1:18">
      <c r="A18" s="7" t="s">
        <v>493</v>
      </c>
      <c r="B18" s="7" t="s">
        <v>494</v>
      </c>
      <c r="C18" s="7">
        <v>3312.825</v>
      </c>
      <c r="D18" s="7">
        <v>3546.215</v>
      </c>
      <c r="E18" s="7">
        <v>0</v>
      </c>
      <c r="F18" s="7">
        <v>0</v>
      </c>
      <c r="G18" s="7">
        <v>0</v>
      </c>
      <c r="H18" s="7">
        <v>1</v>
      </c>
      <c r="I18" s="6">
        <v>0.944</v>
      </c>
      <c r="J18" s="6">
        <v>7.463</v>
      </c>
      <c r="K18" s="13">
        <v>4</v>
      </c>
      <c r="L18" s="13">
        <v>2</v>
      </c>
      <c r="M18" s="13">
        <v>-1</v>
      </c>
      <c r="N18" s="13">
        <v>1</v>
      </c>
      <c r="O18" s="13">
        <v>0</v>
      </c>
      <c r="P18" s="13">
        <v>7.697</v>
      </c>
      <c r="Q18" s="13">
        <v>0</v>
      </c>
      <c r="R18" s="13">
        <v>0</v>
      </c>
    </row>
    <row r="19" ht="20.25" spans="1:18">
      <c r="A19" s="7" t="s">
        <v>495</v>
      </c>
      <c r="B19" s="7" t="s">
        <v>496</v>
      </c>
      <c r="C19" s="7">
        <v>5339.527</v>
      </c>
      <c r="D19" s="7">
        <v>5966.073</v>
      </c>
      <c r="E19" s="7">
        <v>0</v>
      </c>
      <c r="F19" s="7">
        <v>0</v>
      </c>
      <c r="G19" s="7">
        <v>0</v>
      </c>
      <c r="H19" s="7">
        <v>1</v>
      </c>
      <c r="I19" s="6">
        <v>2.959</v>
      </c>
      <c r="J19" s="6">
        <v>13.15</v>
      </c>
      <c r="K19" s="13">
        <v>3</v>
      </c>
      <c r="L19" s="13">
        <v>1</v>
      </c>
      <c r="M19" s="13">
        <v>-1</v>
      </c>
      <c r="N19" s="13">
        <v>1</v>
      </c>
      <c r="O19" s="13">
        <v>0</v>
      </c>
      <c r="P19" s="13">
        <v>0.356</v>
      </c>
      <c r="Q19" s="13">
        <v>0</v>
      </c>
      <c r="R19" s="13">
        <v>0</v>
      </c>
    </row>
    <row r="20" ht="20.25" spans="1:18">
      <c r="A20" s="7" t="s">
        <v>497</v>
      </c>
      <c r="B20" s="7" t="s">
        <v>498</v>
      </c>
      <c r="C20" s="7">
        <v>6299.557</v>
      </c>
      <c r="D20" s="7">
        <v>7274.705</v>
      </c>
      <c r="E20" s="7">
        <v>0</v>
      </c>
      <c r="F20" s="7">
        <v>0</v>
      </c>
      <c r="G20" s="7">
        <v>0</v>
      </c>
      <c r="H20" s="7">
        <v>1</v>
      </c>
      <c r="I20" s="6">
        <v>6.531</v>
      </c>
      <c r="J20" s="6">
        <v>19.06</v>
      </c>
      <c r="K20" s="13">
        <v>4</v>
      </c>
      <c r="L20" s="13">
        <v>2</v>
      </c>
      <c r="M20" s="13">
        <v>0</v>
      </c>
      <c r="N20" s="13">
        <v>1</v>
      </c>
      <c r="O20" s="13">
        <v>0</v>
      </c>
      <c r="P20" s="13">
        <v>-10.278</v>
      </c>
      <c r="Q20" s="13">
        <v>0</v>
      </c>
      <c r="R20" s="13">
        <v>0</v>
      </c>
    </row>
    <row r="21" ht="20.25" spans="1:18">
      <c r="A21" s="7" t="s">
        <v>499</v>
      </c>
      <c r="B21" s="7" t="s">
        <v>500</v>
      </c>
      <c r="C21" s="7">
        <v>6226.588</v>
      </c>
      <c r="D21" s="7">
        <v>6760.283</v>
      </c>
      <c r="E21" s="7">
        <v>0</v>
      </c>
      <c r="F21" s="7">
        <v>0</v>
      </c>
      <c r="G21" s="7">
        <v>0</v>
      </c>
      <c r="H21" s="7">
        <v>1</v>
      </c>
      <c r="I21" s="6">
        <v>0.686</v>
      </c>
      <c r="J21" s="6">
        <v>8.527</v>
      </c>
      <c r="K21" s="13">
        <v>2</v>
      </c>
      <c r="L21" s="13">
        <v>2</v>
      </c>
      <c r="M21" s="13">
        <v>-1</v>
      </c>
      <c r="N21" s="13">
        <v>1</v>
      </c>
      <c r="O21" s="13">
        <v>0</v>
      </c>
      <c r="P21" s="13">
        <v>0.835</v>
      </c>
      <c r="Q21" s="13">
        <v>0</v>
      </c>
      <c r="R21" s="13">
        <v>0</v>
      </c>
    </row>
    <row r="22" ht="20.25" spans="1:18">
      <c r="A22" s="7" t="s">
        <v>501</v>
      </c>
      <c r="B22" s="7" t="s">
        <v>502</v>
      </c>
      <c r="C22" s="7">
        <v>3732.993</v>
      </c>
      <c r="D22" s="7">
        <v>4218.345</v>
      </c>
      <c r="E22" s="7">
        <v>0</v>
      </c>
      <c r="F22" s="7">
        <v>0</v>
      </c>
      <c r="G22" s="7">
        <v>0</v>
      </c>
      <c r="H22" s="7">
        <v>1</v>
      </c>
      <c r="I22" s="6">
        <v>1.647</v>
      </c>
      <c r="J22" s="6">
        <v>12.964</v>
      </c>
      <c r="K22" s="13">
        <v>4</v>
      </c>
      <c r="L22" s="13">
        <v>1</v>
      </c>
      <c r="M22" s="13">
        <v>0</v>
      </c>
      <c r="N22" s="13">
        <v>0</v>
      </c>
      <c r="O22" s="13">
        <v>0</v>
      </c>
      <c r="P22" s="13">
        <v>1.062</v>
      </c>
      <c r="Q22" s="13">
        <v>0</v>
      </c>
      <c r="R22" s="13">
        <v>0</v>
      </c>
    </row>
    <row r="23" ht="20.25" spans="1:18">
      <c r="A23" s="7" t="s">
        <v>503</v>
      </c>
      <c r="B23" s="7" t="s">
        <v>504</v>
      </c>
      <c r="C23" s="7">
        <v>3473.441</v>
      </c>
      <c r="D23" s="7">
        <v>3563.583</v>
      </c>
      <c r="E23" s="7">
        <v>0</v>
      </c>
      <c r="F23" s="7">
        <v>0</v>
      </c>
      <c r="G23" s="7">
        <v>0</v>
      </c>
      <c r="H23" s="7">
        <v>1</v>
      </c>
      <c r="I23" s="6">
        <v>1.667</v>
      </c>
      <c r="J23" s="6">
        <v>4.154</v>
      </c>
      <c r="K23" s="13">
        <v>4</v>
      </c>
      <c r="L23" s="13">
        <v>1</v>
      </c>
      <c r="M23" s="13">
        <v>0</v>
      </c>
      <c r="N23" s="13">
        <v>0</v>
      </c>
      <c r="O23" s="13">
        <v>0</v>
      </c>
      <c r="P23" s="13">
        <v>-1.696</v>
      </c>
      <c r="Q23" s="13">
        <v>0</v>
      </c>
      <c r="R23" s="13">
        <v>0</v>
      </c>
    </row>
    <row r="24" ht="20.25" spans="1:18">
      <c r="A24" s="7" t="s">
        <v>505</v>
      </c>
      <c r="B24" s="7" t="s">
        <v>506</v>
      </c>
      <c r="C24" s="7">
        <v>7746.391</v>
      </c>
      <c r="D24" s="7">
        <v>8241.619</v>
      </c>
      <c r="E24" s="7">
        <v>0</v>
      </c>
      <c r="F24" s="7">
        <v>0</v>
      </c>
      <c r="G24" s="7">
        <v>0</v>
      </c>
      <c r="H24" s="7">
        <v>1</v>
      </c>
      <c r="I24" s="6">
        <v>1.203</v>
      </c>
      <c r="J24" s="6">
        <v>7.14</v>
      </c>
      <c r="K24" s="13">
        <v>4</v>
      </c>
      <c r="L24" s="13">
        <v>2</v>
      </c>
      <c r="M24" s="13">
        <v>-1</v>
      </c>
      <c r="N24" s="13">
        <v>1</v>
      </c>
      <c r="O24" s="13">
        <v>0</v>
      </c>
      <c r="P24" s="13">
        <v>6.291</v>
      </c>
      <c r="Q24" s="13">
        <v>0</v>
      </c>
      <c r="R24" s="13">
        <v>0</v>
      </c>
    </row>
    <row r="25" ht="20.25" spans="1:18">
      <c r="A25" s="7" t="s">
        <v>507</v>
      </c>
      <c r="B25" s="7" t="s">
        <v>508</v>
      </c>
      <c r="C25" s="7">
        <v>13226.909</v>
      </c>
      <c r="D25" s="7">
        <v>14491.96</v>
      </c>
      <c r="E25" s="7">
        <v>0</v>
      </c>
      <c r="F25" s="7">
        <v>0</v>
      </c>
      <c r="G25" s="7">
        <v>0</v>
      </c>
      <c r="H25" s="7">
        <v>1</v>
      </c>
      <c r="I25" s="6">
        <v>2.575</v>
      </c>
      <c r="J25" s="6">
        <v>11.08</v>
      </c>
      <c r="K25" s="13">
        <v>4</v>
      </c>
      <c r="L25" s="13">
        <v>2</v>
      </c>
      <c r="M25" s="13">
        <v>0</v>
      </c>
      <c r="N25" s="13">
        <v>1</v>
      </c>
      <c r="O25" s="13">
        <v>0</v>
      </c>
      <c r="P25" s="13">
        <v>23.585</v>
      </c>
      <c r="Q25" s="13">
        <v>0</v>
      </c>
      <c r="R25" s="13">
        <v>1</v>
      </c>
    </row>
    <row r="26" ht="20.25" spans="1:18">
      <c r="A26" s="7" t="s">
        <v>509</v>
      </c>
      <c r="B26" s="7" t="s">
        <v>510</v>
      </c>
      <c r="C26" s="7">
        <v>19369.582</v>
      </c>
      <c r="D26" s="7">
        <v>20575.996</v>
      </c>
      <c r="E26" s="7">
        <v>0</v>
      </c>
      <c r="F26" s="7">
        <v>0</v>
      </c>
      <c r="G26" s="7">
        <v>0</v>
      </c>
      <c r="H26" s="7">
        <v>1</v>
      </c>
      <c r="I26" s="6">
        <v>0.719</v>
      </c>
      <c r="J26" s="6">
        <v>6.54</v>
      </c>
      <c r="K26" s="13">
        <v>4</v>
      </c>
      <c r="L26" s="13">
        <v>2</v>
      </c>
      <c r="M26" s="13">
        <v>0</v>
      </c>
      <c r="N26" s="13">
        <v>0</v>
      </c>
      <c r="O26" s="13">
        <v>0</v>
      </c>
      <c r="P26" s="13">
        <v>-33.436</v>
      </c>
      <c r="Q26" s="13">
        <v>1</v>
      </c>
      <c r="R26" s="13">
        <v>1</v>
      </c>
    </row>
    <row r="27" ht="20.25" spans="1:18">
      <c r="A27" s="7" t="s">
        <v>511</v>
      </c>
      <c r="B27" s="7" t="s">
        <v>512</v>
      </c>
      <c r="C27" s="7">
        <v>6073.489</v>
      </c>
      <c r="D27" s="7">
        <v>6626.114</v>
      </c>
      <c r="E27" s="7">
        <v>0</v>
      </c>
      <c r="F27" s="7">
        <v>0</v>
      </c>
      <c r="G27" s="7">
        <v>0</v>
      </c>
      <c r="H27" s="7">
        <v>1</v>
      </c>
      <c r="I27" s="6">
        <v>0.896</v>
      </c>
      <c r="J27" s="6">
        <v>9.161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-10.717</v>
      </c>
      <c r="Q27" s="13">
        <v>0</v>
      </c>
      <c r="R27" s="13">
        <v>0</v>
      </c>
    </row>
    <row r="28" ht="20.25" spans="1:18">
      <c r="A28" s="7" t="s">
        <v>513</v>
      </c>
      <c r="B28" s="7" t="s">
        <v>514</v>
      </c>
      <c r="C28" s="7">
        <v>5591.076</v>
      </c>
      <c r="D28" s="7">
        <v>6112.412</v>
      </c>
      <c r="E28" s="7">
        <v>0</v>
      </c>
      <c r="F28" s="7">
        <v>0</v>
      </c>
      <c r="G28" s="7">
        <v>0</v>
      </c>
      <c r="H28" s="7">
        <v>1</v>
      </c>
      <c r="I28" s="6">
        <v>2.792</v>
      </c>
      <c r="J28" s="6">
        <v>11.083</v>
      </c>
      <c r="K28" s="14">
        <v>4</v>
      </c>
      <c r="L28" s="13">
        <v>0</v>
      </c>
      <c r="M28" s="13">
        <v>0</v>
      </c>
      <c r="N28" s="13">
        <v>0</v>
      </c>
      <c r="O28" s="13">
        <v>0</v>
      </c>
      <c r="P28" s="13">
        <v>-12.472</v>
      </c>
      <c r="Q28" s="13">
        <v>0</v>
      </c>
      <c r="R28" s="13">
        <v>0</v>
      </c>
    </row>
    <row r="29" ht="20.25" spans="1:18">
      <c r="A29" s="7" t="s">
        <v>515</v>
      </c>
      <c r="B29" s="7" t="s">
        <v>516</v>
      </c>
      <c r="C29" s="7">
        <v>6379.756</v>
      </c>
      <c r="D29" s="7">
        <v>7290.41</v>
      </c>
      <c r="E29" s="7">
        <v>0</v>
      </c>
      <c r="F29" s="7">
        <v>0</v>
      </c>
      <c r="G29" s="7">
        <v>0</v>
      </c>
      <c r="H29" s="7">
        <v>1</v>
      </c>
      <c r="I29" s="6">
        <v>0.404</v>
      </c>
      <c r="J29" s="6">
        <v>12.845</v>
      </c>
      <c r="K29" s="14">
        <v>4</v>
      </c>
      <c r="L29" s="13">
        <v>0</v>
      </c>
      <c r="M29" s="13">
        <v>0</v>
      </c>
      <c r="N29" s="13">
        <v>0</v>
      </c>
      <c r="O29" s="13">
        <v>-1</v>
      </c>
      <c r="P29" s="13">
        <v>-8.741</v>
      </c>
      <c r="Q29" s="13">
        <v>0</v>
      </c>
      <c r="R29" s="13">
        <v>0</v>
      </c>
    </row>
    <row r="30" ht="20.25" spans="1:18">
      <c r="A30" s="7" t="s">
        <v>517</v>
      </c>
      <c r="B30" s="7" t="s">
        <v>518</v>
      </c>
      <c r="C30" s="7">
        <v>4489.874</v>
      </c>
      <c r="D30" s="7">
        <v>5098.286</v>
      </c>
      <c r="E30" s="7">
        <v>0</v>
      </c>
      <c r="F30" s="7">
        <v>0</v>
      </c>
      <c r="G30" s="7">
        <v>0</v>
      </c>
      <c r="H30" s="7">
        <v>1</v>
      </c>
      <c r="I30" s="6">
        <v>3.77</v>
      </c>
      <c r="J30" s="6">
        <v>15.253</v>
      </c>
      <c r="K30" s="14">
        <v>4</v>
      </c>
      <c r="L30" s="13">
        <v>1</v>
      </c>
      <c r="M30" s="13">
        <v>0</v>
      </c>
      <c r="N30" s="13">
        <v>1</v>
      </c>
      <c r="O30" s="13">
        <v>0</v>
      </c>
      <c r="P30" s="13">
        <v>-9.733</v>
      </c>
      <c r="Q30" s="13">
        <v>0</v>
      </c>
      <c r="R30" s="13">
        <v>0</v>
      </c>
    </row>
    <row r="31" ht="20.25" spans="1:18">
      <c r="A31" s="7" t="s">
        <v>519</v>
      </c>
      <c r="B31" s="7" t="s">
        <v>520</v>
      </c>
      <c r="C31" s="7">
        <v>1622.599</v>
      </c>
      <c r="D31" s="7">
        <v>1783.641</v>
      </c>
      <c r="E31" s="7">
        <v>0</v>
      </c>
      <c r="F31" s="7">
        <v>0</v>
      </c>
      <c r="G31" s="7">
        <v>0</v>
      </c>
      <c r="H31" s="7">
        <v>1</v>
      </c>
      <c r="I31" s="6">
        <v>0.854</v>
      </c>
      <c r="J31" s="6">
        <v>9.806</v>
      </c>
      <c r="K31" s="14">
        <v>3</v>
      </c>
      <c r="L31" s="13">
        <v>2</v>
      </c>
      <c r="M31" s="13">
        <v>0</v>
      </c>
      <c r="N31" s="13">
        <v>0</v>
      </c>
      <c r="O31" s="13">
        <v>0</v>
      </c>
      <c r="P31" s="13">
        <v>0.367</v>
      </c>
      <c r="Q31" s="13">
        <v>0</v>
      </c>
      <c r="R31" s="13">
        <v>0</v>
      </c>
    </row>
    <row r="32" ht="20.25" spans="1:18">
      <c r="A32" s="7" t="s">
        <v>521</v>
      </c>
      <c r="B32" s="7" t="s">
        <v>522</v>
      </c>
      <c r="C32" s="7">
        <v>6532.55</v>
      </c>
      <c r="D32" s="7">
        <v>7656.483</v>
      </c>
      <c r="E32" s="7">
        <v>0</v>
      </c>
      <c r="F32" s="7">
        <v>0</v>
      </c>
      <c r="G32" s="7">
        <v>0</v>
      </c>
      <c r="H32" s="7">
        <v>1</v>
      </c>
      <c r="I32" s="6">
        <v>11.198</v>
      </c>
      <c r="J32" s="6">
        <v>24.234</v>
      </c>
      <c r="K32" s="14">
        <v>4</v>
      </c>
      <c r="L32" s="13">
        <v>2</v>
      </c>
      <c r="M32" s="13">
        <v>0</v>
      </c>
      <c r="N32" s="13">
        <v>0</v>
      </c>
      <c r="O32" s="13">
        <v>0</v>
      </c>
      <c r="P32" s="13">
        <v>-6.327</v>
      </c>
      <c r="Q32" s="13">
        <v>0</v>
      </c>
      <c r="R32" s="13">
        <v>0</v>
      </c>
    </row>
    <row r="33" ht="20.25" spans="1:18">
      <c r="A33" s="7" t="s">
        <v>523</v>
      </c>
      <c r="B33" s="7" t="s">
        <v>524</v>
      </c>
      <c r="C33" s="7">
        <v>6715.083</v>
      </c>
      <c r="D33" s="7">
        <v>7640.739</v>
      </c>
      <c r="E33" s="7">
        <v>0</v>
      </c>
      <c r="F33" s="7">
        <v>0</v>
      </c>
      <c r="G33" s="7">
        <v>0</v>
      </c>
      <c r="H33" s="7">
        <v>1</v>
      </c>
      <c r="I33" s="6">
        <v>8.798</v>
      </c>
      <c r="J33" s="6">
        <v>19.847</v>
      </c>
      <c r="K33" s="14">
        <v>4</v>
      </c>
      <c r="L33" s="13">
        <v>2</v>
      </c>
      <c r="M33" s="13">
        <v>0</v>
      </c>
      <c r="N33" s="13">
        <v>0</v>
      </c>
      <c r="O33" s="13">
        <v>0</v>
      </c>
      <c r="P33" s="13">
        <v>-10.657</v>
      </c>
      <c r="Q33" s="13">
        <v>0</v>
      </c>
      <c r="R33" s="13">
        <v>1</v>
      </c>
    </row>
    <row r="34" ht="20.25" spans="1:18">
      <c r="A34" s="7" t="s">
        <v>525</v>
      </c>
      <c r="B34" s="7" t="s">
        <v>526</v>
      </c>
      <c r="C34" s="7">
        <v>72167.484</v>
      </c>
      <c r="D34" s="7">
        <v>87997.711</v>
      </c>
      <c r="E34" s="7">
        <v>0</v>
      </c>
      <c r="F34" s="7">
        <v>0</v>
      </c>
      <c r="G34" s="7">
        <v>0</v>
      </c>
      <c r="H34" s="7">
        <v>1</v>
      </c>
      <c r="I34" s="6">
        <v>3.289</v>
      </c>
      <c r="J34" s="6">
        <v>20.686</v>
      </c>
      <c r="K34" s="14">
        <v>3</v>
      </c>
      <c r="L34" s="13">
        <v>0</v>
      </c>
      <c r="M34" s="13">
        <v>0</v>
      </c>
      <c r="N34" s="13">
        <v>0</v>
      </c>
      <c r="O34" s="13">
        <v>0</v>
      </c>
      <c r="P34" s="13">
        <v>165.85</v>
      </c>
      <c r="Q34" s="13">
        <v>0</v>
      </c>
      <c r="R34" s="13">
        <v>0</v>
      </c>
    </row>
    <row r="35" ht="20.25" spans="1:18">
      <c r="A35" s="7" t="s">
        <v>527</v>
      </c>
      <c r="B35" s="7" t="s">
        <v>528</v>
      </c>
      <c r="C35" s="7">
        <v>11841.832</v>
      </c>
      <c r="D35" s="7">
        <v>13083.414</v>
      </c>
      <c r="E35" s="7">
        <v>0</v>
      </c>
      <c r="F35" s="7">
        <v>0</v>
      </c>
      <c r="G35" s="7">
        <v>0</v>
      </c>
      <c r="H35" s="7">
        <v>1</v>
      </c>
      <c r="I35" s="6">
        <v>0.808</v>
      </c>
      <c r="J35" s="6">
        <v>10.221</v>
      </c>
      <c r="K35" s="14">
        <v>4</v>
      </c>
      <c r="L35" s="13">
        <v>1</v>
      </c>
      <c r="M35" s="13">
        <v>0</v>
      </c>
      <c r="N35" s="13">
        <v>1</v>
      </c>
      <c r="O35" s="13">
        <v>0</v>
      </c>
      <c r="P35" s="13">
        <v>25.615</v>
      </c>
      <c r="Q35" s="13">
        <v>0</v>
      </c>
      <c r="R35" s="13">
        <v>0</v>
      </c>
    </row>
    <row r="36" ht="20.25" spans="1:18">
      <c r="A36" s="7" t="s">
        <v>529</v>
      </c>
      <c r="B36" s="7" t="s">
        <v>530</v>
      </c>
      <c r="C36" s="7">
        <v>74410.297</v>
      </c>
      <c r="D36" s="7">
        <v>127748.102</v>
      </c>
      <c r="E36" s="7">
        <v>0</v>
      </c>
      <c r="F36" s="7">
        <v>0</v>
      </c>
      <c r="G36" s="7">
        <v>0</v>
      </c>
      <c r="H36" s="7">
        <v>1</v>
      </c>
      <c r="I36" s="6">
        <v>23.173</v>
      </c>
      <c r="J36" s="6">
        <v>55.25</v>
      </c>
      <c r="K36" s="14">
        <v>4</v>
      </c>
      <c r="L36" s="13">
        <v>0</v>
      </c>
      <c r="M36" s="13">
        <v>0</v>
      </c>
      <c r="N36" s="13">
        <v>0</v>
      </c>
      <c r="O36" s="13">
        <v>0</v>
      </c>
      <c r="P36" s="13">
        <v>-1620.328</v>
      </c>
      <c r="Q36" s="13">
        <v>0</v>
      </c>
      <c r="R36" s="13">
        <v>1</v>
      </c>
    </row>
    <row r="37" ht="20.25" spans="1:18">
      <c r="A37" s="8" t="s">
        <v>531</v>
      </c>
      <c r="B37" s="8" t="s">
        <v>532</v>
      </c>
      <c r="C37" s="8">
        <v>8895.171</v>
      </c>
      <c r="D37" s="8">
        <v>11315.851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0</v>
      </c>
      <c r="L37" s="13">
        <v>2</v>
      </c>
      <c r="M37" s="13">
        <v>0</v>
      </c>
      <c r="N37" s="13">
        <v>0</v>
      </c>
      <c r="O37" s="13">
        <v>0</v>
      </c>
      <c r="P37" s="13">
        <v>5.804</v>
      </c>
      <c r="Q37" s="13">
        <v>0</v>
      </c>
      <c r="R37" s="13">
        <v>0</v>
      </c>
    </row>
    <row r="38" ht="20.25" spans="1:18">
      <c r="A38" s="8" t="s">
        <v>533</v>
      </c>
      <c r="B38" s="8" t="s">
        <v>534</v>
      </c>
      <c r="C38" s="8">
        <v>2627.982</v>
      </c>
      <c r="D38" s="8">
        <v>3237.309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2</v>
      </c>
      <c r="L38" s="13">
        <v>0</v>
      </c>
      <c r="M38" s="13">
        <v>1</v>
      </c>
      <c r="N38" s="13">
        <v>-1</v>
      </c>
      <c r="O38" s="13">
        <v>0</v>
      </c>
      <c r="P38" s="13">
        <v>7.748</v>
      </c>
      <c r="Q38" s="13">
        <v>0</v>
      </c>
      <c r="R38" s="13">
        <v>0</v>
      </c>
    </row>
    <row r="39" ht="20.25" spans="1:18">
      <c r="A39" s="8" t="s">
        <v>535</v>
      </c>
      <c r="B39" s="8" t="s">
        <v>536</v>
      </c>
      <c r="C39" s="8">
        <v>2544.073</v>
      </c>
      <c r="D39" s="8">
        <v>3003.527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4</v>
      </c>
      <c r="L39" s="13">
        <v>0</v>
      </c>
      <c r="M39" s="13">
        <v>0</v>
      </c>
      <c r="N39" s="13">
        <v>1</v>
      </c>
      <c r="O39" s="13">
        <v>0</v>
      </c>
      <c r="P39" s="13">
        <v>3.728</v>
      </c>
      <c r="Q39" s="13">
        <v>0</v>
      </c>
      <c r="R39" s="13">
        <v>0</v>
      </c>
    </row>
    <row r="40" ht="20.25" spans="1:18">
      <c r="A40" s="8" t="s">
        <v>537</v>
      </c>
      <c r="B40" s="8" t="s">
        <v>538</v>
      </c>
      <c r="C40" s="8">
        <v>2120.286</v>
      </c>
      <c r="D40" s="8">
        <v>2608.655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4">
        <v>0</v>
      </c>
      <c r="L40" s="13">
        <v>0</v>
      </c>
      <c r="M40" s="13">
        <v>0</v>
      </c>
      <c r="N40" s="13">
        <v>0</v>
      </c>
      <c r="O40" s="13">
        <v>0</v>
      </c>
      <c r="P40" s="13">
        <v>7.22</v>
      </c>
      <c r="Q40" s="13">
        <v>0</v>
      </c>
      <c r="R40" s="13">
        <v>0</v>
      </c>
    </row>
    <row r="41" ht="20.25" spans="1:18">
      <c r="A41" s="8" t="s">
        <v>539</v>
      </c>
      <c r="B41" s="8" t="s">
        <v>540</v>
      </c>
      <c r="C41" s="8">
        <v>967.581</v>
      </c>
      <c r="D41" s="8">
        <v>1188.864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4">
        <v>4</v>
      </c>
      <c r="L41" s="13">
        <v>0</v>
      </c>
      <c r="M41" s="13">
        <v>0</v>
      </c>
      <c r="N41" s="13">
        <v>0</v>
      </c>
      <c r="O41" s="13">
        <v>0</v>
      </c>
      <c r="P41" s="13">
        <v>3.163</v>
      </c>
      <c r="Q41" s="13">
        <v>0</v>
      </c>
      <c r="R41" s="13">
        <v>1</v>
      </c>
    </row>
    <row r="42" ht="20.25" spans="1:18">
      <c r="A42" s="9" t="s">
        <v>541</v>
      </c>
      <c r="B42" s="9" t="s">
        <v>542</v>
      </c>
      <c r="C42" s="9">
        <v>2642.991</v>
      </c>
      <c r="D42" s="9">
        <v>3103.148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6.277</v>
      </c>
      <c r="K42" s="14">
        <v>1</v>
      </c>
      <c r="L42" s="13">
        <v>2</v>
      </c>
      <c r="M42" s="13">
        <v>0</v>
      </c>
      <c r="N42" s="13">
        <v>0</v>
      </c>
      <c r="O42" s="13">
        <v>0</v>
      </c>
      <c r="P42" s="13">
        <v>10.827</v>
      </c>
      <c r="Q42" s="13">
        <v>0</v>
      </c>
      <c r="R42" s="13">
        <v>1</v>
      </c>
    </row>
    <row r="43" ht="20.25" spans="1:18">
      <c r="A43" s="9" t="s">
        <v>543</v>
      </c>
      <c r="B43" s="9" t="s">
        <v>544</v>
      </c>
      <c r="C43" s="9">
        <v>2419.855</v>
      </c>
      <c r="D43" s="9">
        <v>2947.395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12.767</v>
      </c>
      <c r="K43" s="14">
        <v>2</v>
      </c>
      <c r="L43" s="13">
        <v>2</v>
      </c>
      <c r="M43" s="13">
        <v>0</v>
      </c>
      <c r="N43" s="13">
        <v>1</v>
      </c>
      <c r="O43" s="13">
        <v>0</v>
      </c>
      <c r="P43" s="13">
        <v>7.019</v>
      </c>
      <c r="Q43" s="13">
        <v>1</v>
      </c>
      <c r="R43" s="13">
        <v>0</v>
      </c>
    </row>
    <row r="44" ht="20.25" spans="1:18">
      <c r="A44" s="9" t="s">
        <v>545</v>
      </c>
      <c r="B44" s="9" t="s">
        <v>546</v>
      </c>
      <c r="C44" s="9">
        <v>3196.012</v>
      </c>
      <c r="D44" s="9">
        <v>3384.267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2.945</v>
      </c>
      <c r="K44" s="14">
        <v>1</v>
      </c>
      <c r="L44" s="13">
        <v>1</v>
      </c>
      <c r="M44" s="13">
        <v>0</v>
      </c>
      <c r="N44" s="13">
        <v>0</v>
      </c>
      <c r="O44" s="13">
        <v>0</v>
      </c>
      <c r="P44" s="13">
        <v>1.481</v>
      </c>
      <c r="Q44" s="13">
        <v>0</v>
      </c>
      <c r="R44" s="13">
        <v>0</v>
      </c>
    </row>
    <row r="45" ht="20.25" spans="1:18">
      <c r="A45" s="9" t="s">
        <v>547</v>
      </c>
      <c r="B45" s="9" t="s">
        <v>548</v>
      </c>
      <c r="C45" s="9">
        <v>3994.181</v>
      </c>
      <c r="D45" s="9">
        <v>4347.65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4.628</v>
      </c>
      <c r="K45" s="14">
        <v>2</v>
      </c>
      <c r="L45" s="13">
        <v>0</v>
      </c>
      <c r="M45" s="13">
        <v>0</v>
      </c>
      <c r="N45" s="13">
        <v>0</v>
      </c>
      <c r="O45" s="13">
        <v>0</v>
      </c>
      <c r="P45" s="13">
        <v>1.236</v>
      </c>
      <c r="Q45" s="13">
        <v>0</v>
      </c>
      <c r="R45" s="13">
        <v>0</v>
      </c>
    </row>
    <row r="46" ht="20.25" spans="1:18">
      <c r="A46" s="9" t="s">
        <v>549</v>
      </c>
      <c r="B46" s="9" t="s">
        <v>550</v>
      </c>
      <c r="C46" s="9">
        <v>16112.937</v>
      </c>
      <c r="D46" s="9">
        <v>17890.23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5.162</v>
      </c>
      <c r="K46" s="14">
        <v>0</v>
      </c>
      <c r="L46" s="13">
        <v>2</v>
      </c>
      <c r="M46" s="13">
        <v>1</v>
      </c>
      <c r="N46" s="13">
        <v>-1</v>
      </c>
      <c r="O46" s="13">
        <v>0</v>
      </c>
      <c r="P46" s="13">
        <v>6.078</v>
      </c>
      <c r="Q46" s="13">
        <v>0</v>
      </c>
      <c r="R46" s="13">
        <v>0</v>
      </c>
    </row>
    <row r="47" ht="20.25" spans="1:18">
      <c r="A47" s="9" t="s">
        <v>551</v>
      </c>
      <c r="B47" s="9" t="s">
        <v>552</v>
      </c>
      <c r="C47" s="9">
        <v>3036.259</v>
      </c>
      <c r="D47" s="9">
        <v>3216.936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3.273</v>
      </c>
      <c r="K47" s="14">
        <v>0</v>
      </c>
      <c r="L47" s="13">
        <v>0</v>
      </c>
      <c r="M47" s="13">
        <v>0</v>
      </c>
      <c r="N47" s="13">
        <v>0</v>
      </c>
      <c r="O47" s="13">
        <v>0</v>
      </c>
      <c r="P47" s="13">
        <v>2.337</v>
      </c>
      <c r="Q47" s="13">
        <v>0</v>
      </c>
      <c r="R47" s="13">
        <v>0</v>
      </c>
    </row>
    <row r="48" ht="20.25" spans="1:18">
      <c r="A48" s="9" t="s">
        <v>553</v>
      </c>
      <c r="B48" s="9" t="s">
        <v>554</v>
      </c>
      <c r="C48" s="9">
        <v>5153.546</v>
      </c>
      <c r="D48" s="9">
        <v>5670.387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3.816</v>
      </c>
      <c r="K48" s="14">
        <v>0</v>
      </c>
      <c r="L48" s="13">
        <v>2</v>
      </c>
      <c r="M48" s="13">
        <v>0</v>
      </c>
      <c r="N48" s="13">
        <v>0</v>
      </c>
      <c r="O48" s="13">
        <v>0</v>
      </c>
      <c r="P48" s="13">
        <v>5.056</v>
      </c>
      <c r="Q48" s="13">
        <v>0</v>
      </c>
      <c r="R48" s="13">
        <v>0</v>
      </c>
    </row>
    <row r="49" ht="20.25" spans="1:18">
      <c r="A49" s="6" t="s">
        <v>555</v>
      </c>
      <c r="B49" s="6" t="s">
        <v>556</v>
      </c>
      <c r="C49" s="6">
        <v>135.44</v>
      </c>
      <c r="D49" s="6">
        <v>153.228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8.238</v>
      </c>
      <c r="K49" s="14">
        <v>3</v>
      </c>
      <c r="L49" s="13">
        <v>0</v>
      </c>
      <c r="M49" s="13">
        <v>1</v>
      </c>
      <c r="N49" s="13">
        <v>-1</v>
      </c>
      <c r="O49" s="13">
        <v>0</v>
      </c>
      <c r="P49" s="13">
        <v>-0.077</v>
      </c>
      <c r="Q49" s="13">
        <v>0</v>
      </c>
      <c r="R49" s="13">
        <v>0</v>
      </c>
    </row>
    <row r="50" ht="20.25" spans="1:18">
      <c r="A50" s="6" t="s">
        <v>557</v>
      </c>
      <c r="B50" s="6" t="s">
        <v>558</v>
      </c>
      <c r="C50" s="6">
        <v>2091.051</v>
      </c>
      <c r="D50" s="6">
        <v>2280.281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7.883</v>
      </c>
      <c r="K50" s="14">
        <v>4</v>
      </c>
      <c r="L50" s="13">
        <v>2</v>
      </c>
      <c r="M50" s="13">
        <v>0</v>
      </c>
      <c r="N50" s="13">
        <v>0</v>
      </c>
      <c r="O50" s="13">
        <v>0</v>
      </c>
      <c r="P50" s="13">
        <v>-2.588</v>
      </c>
      <c r="Q50" s="13">
        <v>0</v>
      </c>
      <c r="R50" s="13">
        <v>0</v>
      </c>
    </row>
    <row r="51" ht="20.25" spans="1:18">
      <c r="A51" s="6" t="s">
        <v>559</v>
      </c>
      <c r="B51" s="6" t="s">
        <v>560</v>
      </c>
      <c r="C51" s="6">
        <v>2385.972</v>
      </c>
      <c r="D51" s="6">
        <v>2579.413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5.618</v>
      </c>
      <c r="K51" s="14">
        <v>2</v>
      </c>
      <c r="L51" s="13">
        <v>2</v>
      </c>
      <c r="M51" s="13">
        <v>0</v>
      </c>
      <c r="N51" s="13">
        <v>-1</v>
      </c>
      <c r="O51" s="13">
        <v>0</v>
      </c>
      <c r="P51" s="13">
        <v>-2.683</v>
      </c>
      <c r="Q51" s="13">
        <v>0</v>
      </c>
      <c r="R51" s="13">
        <v>0</v>
      </c>
    </row>
    <row r="52" ht="20.25" spans="1:18">
      <c r="A52" s="6" t="s">
        <v>561</v>
      </c>
      <c r="B52" s="6" t="s">
        <v>562</v>
      </c>
      <c r="C52" s="6">
        <v>3720.611</v>
      </c>
      <c r="D52" s="6">
        <v>4341.588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5.376</v>
      </c>
      <c r="K52" s="14">
        <v>2</v>
      </c>
      <c r="L52" s="13">
        <v>1</v>
      </c>
      <c r="M52" s="13">
        <v>0</v>
      </c>
      <c r="N52" s="13">
        <v>0</v>
      </c>
      <c r="O52" s="13">
        <v>0</v>
      </c>
      <c r="P52" s="13">
        <v>-4.787</v>
      </c>
      <c r="Q52" s="13">
        <v>1</v>
      </c>
      <c r="R52" s="13">
        <v>0</v>
      </c>
    </row>
    <row r="53" ht="20.25" spans="1:18">
      <c r="A53" s="6" t="s">
        <v>563</v>
      </c>
      <c r="B53" s="6" t="s">
        <v>564</v>
      </c>
      <c r="C53" s="6">
        <v>1250.784</v>
      </c>
      <c r="D53" s="6">
        <v>1311.101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1.707</v>
      </c>
      <c r="K53" s="14">
        <v>0</v>
      </c>
      <c r="L53" s="13">
        <v>2</v>
      </c>
      <c r="M53" s="13">
        <v>0</v>
      </c>
      <c r="N53" s="13">
        <v>0</v>
      </c>
      <c r="O53" s="13">
        <v>0</v>
      </c>
      <c r="P53" s="13">
        <v>0.492</v>
      </c>
      <c r="Q53" s="13">
        <v>0</v>
      </c>
      <c r="R53" s="13">
        <v>0</v>
      </c>
    </row>
    <row r="54" ht="20.25" spans="1:18">
      <c r="A54" s="6" t="s">
        <v>565</v>
      </c>
      <c r="B54" s="6" t="s">
        <v>566</v>
      </c>
      <c r="C54" s="6">
        <v>6461.068</v>
      </c>
      <c r="D54" s="6">
        <v>7105.226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7.195</v>
      </c>
      <c r="K54" s="14">
        <v>2</v>
      </c>
      <c r="L54" s="13">
        <v>2</v>
      </c>
      <c r="M54" s="13">
        <v>-1</v>
      </c>
      <c r="N54" s="13">
        <v>1</v>
      </c>
      <c r="O54" s="13">
        <v>0</v>
      </c>
      <c r="P54" s="13">
        <v>-4.178</v>
      </c>
      <c r="Q54" s="13">
        <v>0</v>
      </c>
      <c r="R54" s="13">
        <v>0</v>
      </c>
    </row>
    <row r="55" ht="20.25" spans="1:18">
      <c r="A55" s="6" t="s">
        <v>567</v>
      </c>
      <c r="B55" s="6" t="s">
        <v>568</v>
      </c>
      <c r="C55" s="6">
        <v>4308.986</v>
      </c>
      <c r="D55" s="6">
        <v>4810.773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7.592</v>
      </c>
      <c r="K55" s="14">
        <v>2</v>
      </c>
      <c r="L55" s="13">
        <v>0</v>
      </c>
      <c r="M55" s="13">
        <v>-1</v>
      </c>
      <c r="N55" s="13">
        <v>1</v>
      </c>
      <c r="O55" s="13">
        <v>0</v>
      </c>
      <c r="P55" s="13">
        <v>-8.978</v>
      </c>
      <c r="Q55" s="13">
        <v>0</v>
      </c>
      <c r="R55" s="13">
        <v>0</v>
      </c>
    </row>
    <row r="56" ht="20.25" spans="1:18">
      <c r="A56" s="6" t="s">
        <v>569</v>
      </c>
      <c r="B56" s="6" t="s">
        <v>570</v>
      </c>
      <c r="C56" s="6">
        <v>738.689</v>
      </c>
      <c r="D56" s="6">
        <v>809.115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5.959</v>
      </c>
      <c r="K56" s="14">
        <v>2</v>
      </c>
      <c r="L56" s="13">
        <v>1</v>
      </c>
      <c r="M56" s="13">
        <v>1</v>
      </c>
      <c r="N56" s="13">
        <v>-1</v>
      </c>
      <c r="O56" s="13">
        <v>0</v>
      </c>
      <c r="P56" s="13">
        <v>0.919</v>
      </c>
      <c r="Q56" s="13">
        <v>-1</v>
      </c>
      <c r="R56" s="13">
        <v>0</v>
      </c>
    </row>
    <row r="57" ht="20.25" spans="1:18">
      <c r="A57" s="6" t="s">
        <v>571</v>
      </c>
      <c r="B57" s="6" t="s">
        <v>572</v>
      </c>
      <c r="C57" s="6">
        <v>1623.069</v>
      </c>
      <c r="D57" s="6">
        <v>1973.525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4.102</v>
      </c>
      <c r="K57" s="14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0.109</v>
      </c>
      <c r="Q57" s="13">
        <v>0</v>
      </c>
      <c r="R57" s="13">
        <v>0</v>
      </c>
    </row>
    <row r="58" ht="20.25" spans="1:18">
      <c r="A58" s="6" t="s">
        <v>573</v>
      </c>
      <c r="B58" s="6" t="s">
        <v>574</v>
      </c>
      <c r="C58" s="6">
        <v>2915.282</v>
      </c>
      <c r="D58" s="6">
        <v>3345.95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4.354</v>
      </c>
      <c r="K58" s="14">
        <v>0</v>
      </c>
      <c r="L58" s="13">
        <v>1</v>
      </c>
      <c r="M58" s="13">
        <v>0</v>
      </c>
      <c r="N58" s="13">
        <v>-1</v>
      </c>
      <c r="O58" s="13">
        <v>0</v>
      </c>
      <c r="P58" s="13">
        <v>-4.598</v>
      </c>
      <c r="Q58" s="13">
        <v>0</v>
      </c>
      <c r="R58" s="13">
        <v>0</v>
      </c>
    </row>
    <row r="59" ht="20.25" spans="1:18">
      <c r="A59" s="6" t="s">
        <v>575</v>
      </c>
      <c r="B59" s="6" t="s">
        <v>576</v>
      </c>
      <c r="C59" s="6">
        <v>1060.532</v>
      </c>
      <c r="D59" s="6">
        <v>1423.995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6.189</v>
      </c>
      <c r="K59" s="14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0.999</v>
      </c>
      <c r="Q59" s="13">
        <v>0</v>
      </c>
      <c r="R59" s="13">
        <v>0</v>
      </c>
    </row>
    <row r="60" ht="20.25" spans="1:18">
      <c r="A60" s="6" t="s">
        <v>577</v>
      </c>
      <c r="B60" s="6" t="s">
        <v>578</v>
      </c>
      <c r="C60" s="6">
        <v>6442.955</v>
      </c>
      <c r="D60" s="6">
        <v>7192.209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7.707</v>
      </c>
      <c r="K60" s="14">
        <v>2</v>
      </c>
      <c r="L60" s="13">
        <v>2</v>
      </c>
      <c r="M60" s="13">
        <v>-1</v>
      </c>
      <c r="N60" s="13">
        <v>1</v>
      </c>
      <c r="O60" s="13">
        <v>0</v>
      </c>
      <c r="P60" s="13">
        <v>-1.116</v>
      </c>
      <c r="Q60" s="13">
        <v>0</v>
      </c>
      <c r="R60" s="13">
        <v>0</v>
      </c>
    </row>
    <row r="61" ht="20.25" spans="1:18">
      <c r="A61" s="6" t="s">
        <v>579</v>
      </c>
      <c r="B61" s="6" t="s">
        <v>580</v>
      </c>
      <c r="C61" s="6">
        <v>758.883</v>
      </c>
      <c r="D61" s="6">
        <v>851.471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2.143</v>
      </c>
      <c r="K61" s="14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0.371</v>
      </c>
      <c r="Q61" s="13">
        <v>0</v>
      </c>
      <c r="R61" s="13">
        <v>0</v>
      </c>
    </row>
    <row r="62" ht="20.25" spans="1:18">
      <c r="A62" s="6" t="s">
        <v>581</v>
      </c>
      <c r="B62" s="6" t="s">
        <v>582</v>
      </c>
      <c r="C62" s="6">
        <v>11036.849</v>
      </c>
      <c r="D62" s="6">
        <v>13159.809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2.069</v>
      </c>
      <c r="K62" s="14">
        <v>0</v>
      </c>
      <c r="L62" s="13">
        <v>1</v>
      </c>
      <c r="M62" s="13">
        <v>1</v>
      </c>
      <c r="N62" s="13">
        <v>-1</v>
      </c>
      <c r="O62" s="13">
        <v>0</v>
      </c>
      <c r="P62" s="13">
        <v>-6.45</v>
      </c>
      <c r="Q62" s="13">
        <v>0</v>
      </c>
      <c r="R62" s="13">
        <v>0</v>
      </c>
    </row>
    <row r="63" ht="20.25" spans="1:18">
      <c r="A63" s="6" t="s">
        <v>583</v>
      </c>
      <c r="B63" s="6" t="s">
        <v>584</v>
      </c>
      <c r="C63" s="6">
        <v>2678.251</v>
      </c>
      <c r="D63" s="6">
        <v>2907.006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4.108</v>
      </c>
      <c r="K63" s="14">
        <v>1</v>
      </c>
      <c r="L63" s="13">
        <v>2</v>
      </c>
      <c r="M63" s="13">
        <v>0</v>
      </c>
      <c r="N63" s="13">
        <v>1</v>
      </c>
      <c r="O63" s="13">
        <v>0</v>
      </c>
      <c r="P63" s="13">
        <v>4.564</v>
      </c>
      <c r="Q63" s="13">
        <v>0</v>
      </c>
      <c r="R63" s="13">
        <v>0</v>
      </c>
    </row>
    <row r="64" ht="20.25" spans="1:18">
      <c r="A64" s="6" t="s">
        <v>585</v>
      </c>
      <c r="B64" s="6" t="s">
        <v>586</v>
      </c>
      <c r="C64" s="6">
        <v>8300.038</v>
      </c>
      <c r="D64" s="6">
        <v>9424.459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11.173</v>
      </c>
      <c r="K64" s="14">
        <v>4</v>
      </c>
      <c r="L64" s="13">
        <v>2</v>
      </c>
      <c r="M64" s="13">
        <v>-1</v>
      </c>
      <c r="N64" s="13">
        <v>1</v>
      </c>
      <c r="O64" s="13">
        <v>0</v>
      </c>
      <c r="P64" s="13">
        <v>5.718</v>
      </c>
      <c r="Q64" s="13">
        <v>0</v>
      </c>
      <c r="R64" s="13">
        <v>0</v>
      </c>
    </row>
    <row r="65" ht="20.25" spans="1:18">
      <c r="A65" s="6" t="s">
        <v>587</v>
      </c>
      <c r="B65" s="6" t="s">
        <v>588</v>
      </c>
      <c r="C65" s="6">
        <v>6201.927</v>
      </c>
      <c r="D65" s="6">
        <v>6913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8.916</v>
      </c>
      <c r="K65" s="14">
        <v>2</v>
      </c>
      <c r="L65" s="13">
        <v>2</v>
      </c>
      <c r="M65" s="13">
        <v>-1</v>
      </c>
      <c r="N65" s="13">
        <v>1</v>
      </c>
      <c r="O65" s="13">
        <v>0</v>
      </c>
      <c r="P65" s="13">
        <v>5.248</v>
      </c>
      <c r="Q65" s="13">
        <v>0</v>
      </c>
      <c r="R65" s="13">
        <v>0</v>
      </c>
    </row>
    <row r="66" ht="20.25" spans="1:18">
      <c r="A66" s="6" t="s">
        <v>589</v>
      </c>
      <c r="B66" s="6" t="s">
        <v>590</v>
      </c>
      <c r="C66" s="6">
        <v>4559.968</v>
      </c>
      <c r="D66" s="6">
        <v>5199.999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6.825</v>
      </c>
      <c r="K66" s="14">
        <v>4</v>
      </c>
      <c r="L66" s="13">
        <v>1</v>
      </c>
      <c r="M66" s="13">
        <v>0</v>
      </c>
      <c r="N66" s="13">
        <v>0</v>
      </c>
      <c r="O66" s="13">
        <v>0</v>
      </c>
      <c r="P66" s="13">
        <v>-7.38</v>
      </c>
      <c r="Q66" s="13">
        <v>0</v>
      </c>
      <c r="R66" s="13">
        <v>0</v>
      </c>
    </row>
    <row r="67" ht="20.25" spans="1:18">
      <c r="A67" s="6" t="s">
        <v>591</v>
      </c>
      <c r="B67" s="6" t="s">
        <v>592</v>
      </c>
      <c r="C67" s="6">
        <v>8539.602</v>
      </c>
      <c r="D67" s="6">
        <v>9871.891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10.411</v>
      </c>
      <c r="K67" s="14">
        <v>4</v>
      </c>
      <c r="L67" s="13">
        <v>1</v>
      </c>
      <c r="M67" s="13">
        <v>0</v>
      </c>
      <c r="N67" s="13">
        <v>0</v>
      </c>
      <c r="O67" s="13">
        <v>0</v>
      </c>
      <c r="P67" s="13">
        <v>-4.129</v>
      </c>
      <c r="Q67" s="13">
        <v>0</v>
      </c>
      <c r="R67" s="13">
        <v>0</v>
      </c>
    </row>
    <row r="68" ht="20.25" spans="1:18">
      <c r="A68" s="6" t="s">
        <v>593</v>
      </c>
      <c r="B68" s="6" t="s">
        <v>594</v>
      </c>
      <c r="C68" s="6">
        <v>1040.383</v>
      </c>
      <c r="D68" s="6">
        <v>1329.039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3.31</v>
      </c>
      <c r="K68" s="14">
        <v>0</v>
      </c>
      <c r="L68" s="13">
        <v>0</v>
      </c>
      <c r="M68" s="13">
        <v>0</v>
      </c>
      <c r="N68" s="13">
        <v>0</v>
      </c>
      <c r="O68" s="13">
        <v>0</v>
      </c>
      <c r="P68" s="13">
        <v>2.197</v>
      </c>
      <c r="Q68" s="13">
        <v>0</v>
      </c>
      <c r="R68" s="13">
        <v>0</v>
      </c>
    </row>
    <row r="69" ht="20.25" spans="1:18">
      <c r="A69" s="6" t="s">
        <v>595</v>
      </c>
      <c r="B69" s="6" t="s">
        <v>596</v>
      </c>
      <c r="C69" s="6">
        <v>2395.6</v>
      </c>
      <c r="D69" s="6">
        <v>3103.491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13.14</v>
      </c>
      <c r="K69" s="14">
        <v>2</v>
      </c>
      <c r="L69" s="13">
        <v>0</v>
      </c>
      <c r="M69" s="13">
        <v>1</v>
      </c>
      <c r="N69" s="13">
        <v>-1</v>
      </c>
      <c r="O69" s="13">
        <v>0</v>
      </c>
      <c r="P69" s="13">
        <v>1.476</v>
      </c>
      <c r="Q69" s="13">
        <v>0</v>
      </c>
      <c r="R69" s="13">
        <v>0</v>
      </c>
    </row>
    <row r="70" ht="20.25" spans="1:18">
      <c r="A70" s="6" t="s">
        <v>597</v>
      </c>
      <c r="B70" s="6" t="s">
        <v>598</v>
      </c>
      <c r="C70" s="6">
        <v>2041.327</v>
      </c>
      <c r="D70" s="6">
        <v>2415.172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11.898</v>
      </c>
      <c r="K70" s="14">
        <v>3</v>
      </c>
      <c r="L70" s="13">
        <v>2</v>
      </c>
      <c r="M70" s="13">
        <v>0</v>
      </c>
      <c r="N70" s="13">
        <v>1</v>
      </c>
      <c r="O70" s="13">
        <v>0</v>
      </c>
      <c r="P70" s="13">
        <v>0.865</v>
      </c>
      <c r="Q70" s="13">
        <v>0</v>
      </c>
      <c r="R70" s="13">
        <v>0</v>
      </c>
    </row>
    <row r="71" ht="20.25" spans="1:18">
      <c r="A71" s="6" t="s">
        <v>599</v>
      </c>
      <c r="B71" s="6" t="s">
        <v>600</v>
      </c>
      <c r="C71" s="6">
        <v>8856.053</v>
      </c>
      <c r="D71" s="6">
        <v>9852.414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5.515</v>
      </c>
      <c r="K71" s="14">
        <v>4</v>
      </c>
      <c r="L71" s="13">
        <v>0</v>
      </c>
      <c r="M71" s="13">
        <v>-1</v>
      </c>
      <c r="N71" s="13">
        <v>1</v>
      </c>
      <c r="O71" s="13">
        <v>0</v>
      </c>
      <c r="P71" s="13">
        <v>6.045</v>
      </c>
      <c r="Q71" s="13">
        <v>0</v>
      </c>
      <c r="R71" s="13">
        <v>0</v>
      </c>
    </row>
    <row r="72" ht="20.25" spans="1:18">
      <c r="A72" s="6" t="s">
        <v>601</v>
      </c>
      <c r="B72" s="6" t="s">
        <v>602</v>
      </c>
      <c r="C72" s="6">
        <v>7694.374</v>
      </c>
      <c r="D72" s="6">
        <v>8178.476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4.796</v>
      </c>
      <c r="K72" s="14">
        <v>3</v>
      </c>
      <c r="L72" s="13">
        <v>2</v>
      </c>
      <c r="M72" s="13">
        <v>0</v>
      </c>
      <c r="N72" s="13">
        <v>1</v>
      </c>
      <c r="O72" s="13">
        <v>0</v>
      </c>
      <c r="P72" s="13">
        <v>4.8</v>
      </c>
      <c r="Q72" s="13">
        <v>1</v>
      </c>
      <c r="R72" s="13">
        <v>0</v>
      </c>
    </row>
    <row r="73" ht="20.25" spans="1:18">
      <c r="A73" s="6" t="s">
        <v>603</v>
      </c>
      <c r="B73" s="6" t="s">
        <v>604</v>
      </c>
      <c r="C73" s="6">
        <v>5675.964</v>
      </c>
      <c r="D73" s="6">
        <v>6414.274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9.819</v>
      </c>
      <c r="K73" s="14">
        <v>2</v>
      </c>
      <c r="L73" s="13">
        <v>2</v>
      </c>
      <c r="M73" s="13">
        <v>-1</v>
      </c>
      <c r="N73" s="13">
        <v>1</v>
      </c>
      <c r="O73" s="13">
        <v>0</v>
      </c>
      <c r="P73" s="13">
        <v>0.952</v>
      </c>
      <c r="Q73" s="13">
        <v>0</v>
      </c>
      <c r="R73" s="13">
        <v>0</v>
      </c>
    </row>
    <row r="74" ht="20.25" spans="1:18">
      <c r="A74" s="6" t="s">
        <v>605</v>
      </c>
      <c r="B74" s="6" t="s">
        <v>606</v>
      </c>
      <c r="C74" s="6">
        <v>2242.509</v>
      </c>
      <c r="D74" s="6">
        <v>2821.127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19.91</v>
      </c>
      <c r="K74" s="14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-32.71</v>
      </c>
      <c r="Q74" s="13">
        <v>0</v>
      </c>
      <c r="R74" s="13">
        <v>0</v>
      </c>
    </row>
    <row r="75" ht="20.25" spans="1:18">
      <c r="A75" s="6" t="s">
        <v>607</v>
      </c>
      <c r="B75" s="6" t="s">
        <v>608</v>
      </c>
      <c r="C75" s="6">
        <v>2256.822</v>
      </c>
      <c r="D75" s="6">
        <v>2532.361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2.344</v>
      </c>
      <c r="K75" s="14">
        <v>1</v>
      </c>
      <c r="L75" s="13">
        <v>1</v>
      </c>
      <c r="M75" s="13">
        <v>-1</v>
      </c>
      <c r="N75" s="13">
        <v>1</v>
      </c>
      <c r="O75" s="13">
        <v>0</v>
      </c>
      <c r="P75" s="13">
        <v>4.851</v>
      </c>
      <c r="Q75" s="13">
        <v>0</v>
      </c>
      <c r="R75" s="13">
        <v>0</v>
      </c>
    </row>
    <row r="76" ht="20.25" spans="1:18">
      <c r="A76" s="6" t="s">
        <v>609</v>
      </c>
      <c r="B76" s="6" t="s">
        <v>610</v>
      </c>
      <c r="C76" s="6">
        <v>4785.855</v>
      </c>
      <c r="D76" s="6">
        <v>5634.036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14.538</v>
      </c>
      <c r="K76" s="14">
        <v>2</v>
      </c>
      <c r="L76" s="13">
        <v>0</v>
      </c>
      <c r="M76" s="13">
        <v>-1</v>
      </c>
      <c r="N76" s="13">
        <v>1</v>
      </c>
      <c r="O76" s="13">
        <v>0</v>
      </c>
      <c r="P76" s="13">
        <v>4.811</v>
      </c>
      <c r="Q76" s="13">
        <v>0</v>
      </c>
      <c r="R76" s="13">
        <v>0</v>
      </c>
    </row>
    <row r="77" ht="20.25" spans="1:18">
      <c r="A77" s="6" t="s">
        <v>611</v>
      </c>
      <c r="B77" s="6" t="s">
        <v>612</v>
      </c>
      <c r="C77" s="6">
        <v>1146.642</v>
      </c>
      <c r="D77" s="6">
        <v>1342.263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5.393</v>
      </c>
      <c r="K77" s="14">
        <v>0</v>
      </c>
      <c r="L77" s="13">
        <v>1</v>
      </c>
      <c r="M77" s="13">
        <v>0</v>
      </c>
      <c r="N77" s="13">
        <v>0</v>
      </c>
      <c r="O77" s="13">
        <v>0</v>
      </c>
      <c r="P77" s="13">
        <v>3.098</v>
      </c>
      <c r="Q77" s="13">
        <v>0</v>
      </c>
      <c r="R77" s="13">
        <v>1</v>
      </c>
    </row>
    <row r="78" ht="20.25" spans="1:18">
      <c r="A78" s="6" t="s">
        <v>613</v>
      </c>
      <c r="B78" s="6" t="s">
        <v>614</v>
      </c>
      <c r="C78" s="6">
        <v>5360.12</v>
      </c>
      <c r="D78" s="6">
        <v>5857.286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4.827</v>
      </c>
      <c r="K78" s="14">
        <v>0</v>
      </c>
      <c r="L78" s="13">
        <v>0</v>
      </c>
      <c r="M78" s="13">
        <v>0</v>
      </c>
      <c r="N78" s="13">
        <v>0</v>
      </c>
      <c r="O78" s="13">
        <v>0</v>
      </c>
      <c r="P78" s="13">
        <v>5.341</v>
      </c>
      <c r="Q78" s="13">
        <v>0</v>
      </c>
      <c r="R78" s="13">
        <v>0</v>
      </c>
    </row>
    <row r="79" ht="20.25" spans="1:18">
      <c r="A79" s="6" t="s">
        <v>615</v>
      </c>
      <c r="B79" s="6" t="s">
        <v>616</v>
      </c>
      <c r="C79" s="6">
        <v>5658.757</v>
      </c>
      <c r="D79" s="6">
        <v>6068.64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2.971</v>
      </c>
      <c r="K79" s="14">
        <v>0</v>
      </c>
      <c r="L79" s="13">
        <v>0</v>
      </c>
      <c r="M79" s="13">
        <v>0</v>
      </c>
      <c r="N79" s="13">
        <v>0</v>
      </c>
      <c r="O79" s="13">
        <v>0</v>
      </c>
      <c r="P79" s="13">
        <v>7.501</v>
      </c>
      <c r="Q79" s="13">
        <v>0</v>
      </c>
      <c r="R79" s="13">
        <v>0</v>
      </c>
    </row>
    <row r="80" ht="20.25" spans="1:18">
      <c r="A80" s="6" t="s">
        <v>617</v>
      </c>
      <c r="B80" s="6" t="s">
        <v>618</v>
      </c>
      <c r="C80" s="6">
        <v>5145.231</v>
      </c>
      <c r="D80" s="6">
        <v>5450.982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1.47</v>
      </c>
      <c r="K80" s="14">
        <v>0</v>
      </c>
      <c r="L80" s="13">
        <v>0</v>
      </c>
      <c r="M80" s="13">
        <v>0</v>
      </c>
      <c r="N80" s="13">
        <v>0</v>
      </c>
      <c r="O80" s="13">
        <v>0</v>
      </c>
      <c r="P80" s="13">
        <v>9.871</v>
      </c>
      <c r="Q80" s="13">
        <v>0</v>
      </c>
      <c r="R80" s="13">
        <v>0</v>
      </c>
    </row>
    <row r="81" ht="20.25" spans="1:18">
      <c r="A81" s="6" t="s">
        <v>619</v>
      </c>
      <c r="B81" s="6" t="s">
        <v>620</v>
      </c>
      <c r="C81" s="6">
        <v>2972.018</v>
      </c>
      <c r="D81" s="6">
        <v>3698.927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2.557</v>
      </c>
      <c r="K81" s="14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-0.703</v>
      </c>
      <c r="Q81" s="13">
        <v>0</v>
      </c>
      <c r="R81" s="13">
        <v>-1</v>
      </c>
    </row>
    <row r="82" ht="20.25" spans="1:18">
      <c r="A82" s="6" t="s">
        <v>621</v>
      </c>
      <c r="B82" s="6" t="s">
        <v>622</v>
      </c>
      <c r="C82" s="6">
        <v>2895.977</v>
      </c>
      <c r="D82" s="6">
        <v>3104.094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5.662</v>
      </c>
      <c r="K82" s="14">
        <v>1</v>
      </c>
      <c r="L82" s="13">
        <v>2</v>
      </c>
      <c r="M82" s="13">
        <v>1</v>
      </c>
      <c r="N82" s="13">
        <v>-1</v>
      </c>
      <c r="O82" s="13">
        <v>0</v>
      </c>
      <c r="P82" s="13">
        <v>2.7</v>
      </c>
      <c r="Q82" s="13">
        <v>0</v>
      </c>
      <c r="R82" s="13">
        <v>0</v>
      </c>
    </row>
    <row r="83" ht="20.25" spans="1:18">
      <c r="A83" s="6" t="s">
        <v>623</v>
      </c>
      <c r="B83" s="6" t="s">
        <v>624</v>
      </c>
      <c r="C83" s="6">
        <v>107.357</v>
      </c>
      <c r="D83" s="6">
        <v>108.569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0.788</v>
      </c>
      <c r="K83" s="14">
        <v>3</v>
      </c>
      <c r="L83" s="13">
        <v>0</v>
      </c>
      <c r="M83" s="13">
        <v>0</v>
      </c>
      <c r="N83" s="13">
        <v>1</v>
      </c>
      <c r="O83" s="13">
        <v>0</v>
      </c>
      <c r="P83" s="13">
        <v>-0.009</v>
      </c>
      <c r="Q83" s="13">
        <v>0</v>
      </c>
      <c r="R83" s="13">
        <v>0</v>
      </c>
    </row>
    <row r="84" ht="20.25" spans="1:18">
      <c r="A84" s="6" t="s">
        <v>625</v>
      </c>
      <c r="B84" s="6" t="s">
        <v>626</v>
      </c>
      <c r="C84" s="6">
        <v>105.478</v>
      </c>
      <c r="D84" s="6">
        <v>106.228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0.37</v>
      </c>
      <c r="K84" s="14">
        <v>3</v>
      </c>
      <c r="L84" s="13">
        <v>1</v>
      </c>
      <c r="M84" s="13">
        <v>0</v>
      </c>
      <c r="N84" s="13">
        <v>0</v>
      </c>
      <c r="O84" s="13">
        <v>0</v>
      </c>
      <c r="P84" s="13">
        <v>-0.006</v>
      </c>
      <c r="Q84" s="13">
        <v>0</v>
      </c>
      <c r="R84" s="13">
        <v>0</v>
      </c>
    </row>
    <row r="85" ht="20.25" spans="1:18">
      <c r="A85" s="6" t="s">
        <v>627</v>
      </c>
      <c r="B85" s="6" t="s">
        <v>628</v>
      </c>
      <c r="C85" s="6">
        <v>111.653</v>
      </c>
      <c r="D85" s="6">
        <v>116.871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0.39</v>
      </c>
      <c r="K85" s="14">
        <v>1</v>
      </c>
      <c r="L85" s="13">
        <v>2</v>
      </c>
      <c r="M85" s="13">
        <v>0</v>
      </c>
      <c r="N85" s="13">
        <v>0</v>
      </c>
      <c r="O85" s="13">
        <v>0</v>
      </c>
      <c r="P85" s="13">
        <v>-0.023</v>
      </c>
      <c r="Q85" s="13">
        <v>0</v>
      </c>
      <c r="R85" s="13">
        <v>0</v>
      </c>
    </row>
    <row r="86" ht="20.25" spans="1:18">
      <c r="A86" s="6" t="s">
        <v>629</v>
      </c>
      <c r="B86" s="6" t="s">
        <v>630</v>
      </c>
      <c r="C86" s="6">
        <v>102.251</v>
      </c>
      <c r="D86" s="6">
        <v>102.558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0.14</v>
      </c>
      <c r="K86" s="14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0.003</v>
      </c>
      <c r="Q86" s="13">
        <v>0</v>
      </c>
      <c r="R86" s="13">
        <v>0</v>
      </c>
    </row>
    <row r="87" ht="20.25" spans="1:18">
      <c r="A87" s="6" t="s">
        <v>631</v>
      </c>
      <c r="B87" s="6" t="s">
        <v>632</v>
      </c>
      <c r="C87" s="6">
        <v>908.569</v>
      </c>
      <c r="D87" s="6">
        <v>1276.37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26.072</v>
      </c>
      <c r="K87" s="14">
        <v>0</v>
      </c>
      <c r="L87" s="13">
        <v>0</v>
      </c>
      <c r="M87" s="13">
        <v>0</v>
      </c>
      <c r="N87" s="13">
        <v>0</v>
      </c>
      <c r="O87" s="13">
        <v>0</v>
      </c>
      <c r="P87" s="13">
        <v>8.802</v>
      </c>
      <c r="Q87" s="13">
        <v>0</v>
      </c>
      <c r="R87" s="13">
        <v>0</v>
      </c>
    </row>
    <row r="88" ht="20.25" spans="1:18">
      <c r="A88" s="6" t="s">
        <v>633</v>
      </c>
      <c r="B88" s="6" t="s">
        <v>634</v>
      </c>
      <c r="C88" s="6">
        <v>2904.046</v>
      </c>
      <c r="D88" s="6">
        <v>3438.302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10.755</v>
      </c>
      <c r="K88" s="14">
        <v>2</v>
      </c>
      <c r="L88" s="13">
        <v>2</v>
      </c>
      <c r="M88" s="13">
        <v>0</v>
      </c>
      <c r="N88" s="13">
        <v>1</v>
      </c>
      <c r="O88" s="13">
        <v>0</v>
      </c>
      <c r="P88" s="13">
        <v>7.808</v>
      </c>
      <c r="Q88" s="13">
        <v>0</v>
      </c>
      <c r="R88" s="13">
        <v>0</v>
      </c>
    </row>
    <row r="89" ht="20.25" spans="1:18">
      <c r="A89" s="6" t="s">
        <v>635</v>
      </c>
      <c r="B89" s="6" t="s">
        <v>636</v>
      </c>
      <c r="C89" s="6">
        <v>424.52</v>
      </c>
      <c r="D89" s="6">
        <v>492.194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8.489</v>
      </c>
      <c r="K89" s="14">
        <v>1</v>
      </c>
      <c r="L89" s="13">
        <v>2</v>
      </c>
      <c r="M89" s="13">
        <v>0</v>
      </c>
      <c r="N89" s="13">
        <v>1</v>
      </c>
      <c r="O89" s="13">
        <v>0</v>
      </c>
      <c r="P89" s="13">
        <v>1.562</v>
      </c>
      <c r="Q89" s="13">
        <v>0</v>
      </c>
      <c r="R89" s="13">
        <v>1</v>
      </c>
    </row>
    <row r="90" ht="20.25" spans="1:18">
      <c r="A90" s="6" t="s">
        <v>637</v>
      </c>
      <c r="B90" s="6" t="s">
        <v>638</v>
      </c>
      <c r="C90" s="6">
        <v>48741.973</v>
      </c>
      <c r="D90" s="6">
        <v>60125.738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4.061</v>
      </c>
      <c r="K90" s="14">
        <v>4</v>
      </c>
      <c r="L90" s="13">
        <v>0</v>
      </c>
      <c r="M90" s="13">
        <v>0</v>
      </c>
      <c r="N90" s="13">
        <v>0</v>
      </c>
      <c r="O90" s="13">
        <v>0</v>
      </c>
      <c r="P90" s="13">
        <v>-108.973</v>
      </c>
      <c r="Q90" s="13">
        <v>0</v>
      </c>
      <c r="R90" s="13">
        <v>0</v>
      </c>
    </row>
    <row r="91" ht="20.25" spans="1:18">
      <c r="A91" s="6" t="s">
        <v>639</v>
      </c>
      <c r="B91" s="6" t="s">
        <v>640</v>
      </c>
      <c r="C91" s="6">
        <v>8295.824</v>
      </c>
      <c r="D91" s="6">
        <v>9566.546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5.299</v>
      </c>
      <c r="K91" s="14">
        <v>1</v>
      </c>
      <c r="L91" s="13">
        <v>0</v>
      </c>
      <c r="M91" s="13">
        <v>0</v>
      </c>
      <c r="N91" s="13">
        <v>0</v>
      </c>
      <c r="O91" s="13">
        <v>0</v>
      </c>
      <c r="P91" s="13">
        <v>-15.713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2026-01-28T16:19:47Z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D34525177D754FECA2A29118889DD071_13</vt:lpwstr>
  </property>
  <property fmtid="{D5CDD505-2E9C-101B-9397-08002B2CF9AE}" pid="3" name="KSOProductBuildVer">
    <vt:lpwstr>2052-12.1.0.15712</vt:lpwstr>
  </property>
</Properties>
</file>