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<sst xmlns="http://schemas.openxmlformats.org/spreadsheetml/2006/main" count="645" uniqueCount="604">
  <si>
    <t>强转弱</t>
  </si>
  <si>
    <t>弱转强</t>
  </si>
  <si>
    <t>代码</t>
  </si>
  <si>
    <t>简称</t>
  </si>
  <si>
    <t>总市值</t>
  </si>
  <si>
    <t>银行</t>
  </si>
  <si>
    <t>102850.64亿</t>
  </si>
  <si>
    <t>破净资产</t>
  </si>
  <si>
    <t>154742.92亿</t>
  </si>
  <si>
    <t>次新股</t>
  </si>
  <si>
    <t>24649.15亿</t>
  </si>
  <si>
    <t>低市净率</t>
  </si>
  <si>
    <t>147906.28亿</t>
  </si>
  <si>
    <t>贵州板块</t>
  </si>
  <si>
    <t>20516.60亿</t>
  </si>
  <si>
    <t>全指可选</t>
  </si>
  <si>
    <t>56951.96亿</t>
  </si>
  <si>
    <t>中小银行</t>
  </si>
  <si>
    <t>15190.08亿</t>
  </si>
  <si>
    <t>全指医药</t>
  </si>
  <si>
    <t>42972.00亿</t>
  </si>
  <si>
    <t>交通设施</t>
  </si>
  <si>
    <t>9734.27亿</t>
  </si>
  <si>
    <t>证券</t>
  </si>
  <si>
    <t>35226.23亿</t>
  </si>
  <si>
    <t>成份Ｂ指</t>
  </si>
  <si>
    <t>309.25亿</t>
  </si>
  <si>
    <t>电力</t>
  </si>
  <si>
    <t>33042.79亿</t>
  </si>
  <si>
    <t>国证基建</t>
  </si>
  <si>
    <t>--</t>
  </si>
  <si>
    <t>白酒概念</t>
  </si>
  <si>
    <t>30718.70亿</t>
  </si>
  <si>
    <t>国证服务</t>
  </si>
  <si>
    <t>食品饮料</t>
  </si>
  <si>
    <t>17281.42亿</t>
  </si>
  <si>
    <t>含B股</t>
  </si>
  <si>
    <t>11743.06亿</t>
  </si>
  <si>
    <t>猪肉</t>
  </si>
  <si>
    <t>7934.44亿</t>
  </si>
  <si>
    <t>仓储物流</t>
  </si>
  <si>
    <t>7566.50亿</t>
  </si>
  <si>
    <t>鸡肉</t>
  </si>
  <si>
    <t>3038.74亿</t>
  </si>
  <si>
    <t>日用化工</t>
  </si>
  <si>
    <t>1709.68亿</t>
  </si>
  <si>
    <t>Ｂ股指数</t>
  </si>
  <si>
    <t>683.86亿</t>
  </si>
  <si>
    <t>次新预增</t>
  </si>
  <si>
    <t>465.71亿</t>
  </si>
  <si>
    <t>公共交通</t>
  </si>
  <si>
    <t>396.94亿</t>
  </si>
  <si>
    <t>中证煤炭</t>
  </si>
  <si>
    <t>绿色电力</t>
  </si>
  <si>
    <t>投资时钟</t>
  </si>
  <si>
    <t>珠三角</t>
  </si>
  <si>
    <t>科创生物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</si>
  <si>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</si>
  <si>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</si>
  <si>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</si>
  <si>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</si>
  <si>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</si>
  <si>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</si>
  <si>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</si>
  <si>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</si>
  <si>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</si>
  <si>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</si>
  <si>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</si>
  <si>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</si>
  <si>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</si>
  <si>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</si>
  <si>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</si>
  <si>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</si>
  <si>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</si>
  <si>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</si>
  <si>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</si>
  <si>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</si>
  <si>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</si>
  <si>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180成长</t>
  </si>
  <si>
    <t>上证能源</t>
  </si>
  <si>
    <t>上证地企</t>
  </si>
  <si>
    <t>上证国企</t>
  </si>
  <si>
    <t>沪企债30</t>
  </si>
  <si>
    <t>能源等权</t>
  </si>
  <si>
    <t>380能源</t>
  </si>
  <si>
    <t>300能源</t>
  </si>
  <si>
    <t>中证能源</t>
  </si>
  <si>
    <t>基本600</t>
  </si>
  <si>
    <t>全指能源</t>
  </si>
  <si>
    <t>综企指数</t>
  </si>
  <si>
    <t>1000能源</t>
  </si>
  <si>
    <t>180低贝</t>
  </si>
  <si>
    <t>300金融</t>
  </si>
  <si>
    <t>中证金融</t>
  </si>
  <si>
    <t>300 金融</t>
  </si>
  <si>
    <t>上证指数</t>
  </si>
  <si>
    <t>Ａ股指数</t>
  </si>
  <si>
    <t>工业指数</t>
  </si>
  <si>
    <t>上证380</t>
  </si>
  <si>
    <t>企债指数</t>
  </si>
  <si>
    <t>新综指</t>
  </si>
  <si>
    <t>中型综指</t>
  </si>
  <si>
    <t>沪公司债</t>
  </si>
  <si>
    <t>180资源</t>
  </si>
  <si>
    <t>上证材料</t>
  </si>
  <si>
    <t>上证电信</t>
  </si>
  <si>
    <t>上证小盘</t>
  </si>
  <si>
    <t>上证中小</t>
  </si>
  <si>
    <t>上证全指</t>
  </si>
  <si>
    <t>上证民企</t>
  </si>
  <si>
    <t>全指成长</t>
  </si>
  <si>
    <t>全R成长</t>
  </si>
  <si>
    <t>上证龙头</t>
  </si>
  <si>
    <t>上证商品</t>
  </si>
  <si>
    <t>上证新兴</t>
  </si>
  <si>
    <t>上证资源</t>
  </si>
  <si>
    <t>材料等权</t>
  </si>
  <si>
    <t>工业等权</t>
  </si>
  <si>
    <t>信息等权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</si>
  <si>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</si>
  <si>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</si>
  <si>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</si>
  <si>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</si>
  <si>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</si>
  <si>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</si>
  <si>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</si>
  <si>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</si>
  <si>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</si>
  <si>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</si>
  <si>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</si>
  <si>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</si>
  <si>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</si>
  <si>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</si>
  <si>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</si>
  <si>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</si>
  <si>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</si>
  <si>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</si>
  <si>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</si>
  <si>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</si>
  <si>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</si>
  <si>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</si>
  <si>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</si>
  <si>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</si>
  <si>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</si>
  <si>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</si>
  <si>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</si>
  <si>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</si>
  <si>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</si>
  <si>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</si>
  <si>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</si>
  <si>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</si>
  <si>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</si>
  <si>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</si>
  <si>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</si>
  <si>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</si>
  <si>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</si>
  <si>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</si>
  <si>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</si>
  <si>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</si>
  <si>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科创信息</t>
  </si>
  <si>
    <t>科创芯片</t>
  </si>
  <si>
    <t>科创高装</t>
  </si>
  <si>
    <t>科创材料</t>
  </si>
  <si>
    <t>科创成长</t>
  </si>
  <si>
    <t>科创ESG</t>
  </si>
  <si>
    <t>科创新能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</si>
  <si>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</si>
  <si>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</si>
  <si>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</si>
  <si>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</si>
  <si>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</si>
  <si>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</si>
  <si>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</si>
  <si>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</si>
  <si>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</si>
  <si>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</si>
  <si>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</si>
  <si>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</si>
  <si>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</si>
  <si>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</si>
  <si>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</si>
  <si>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</si>
  <si>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</si>
  <si>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</si>
  <si>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</si>
  <si>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</si>
  <si>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</si>
  <si>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</si>
  <si>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</si>
  <si>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</si>
  <si>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</si>
  <si>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</si>
  <si>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</si>
  <si>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</si>
  <si>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</si>
  <si>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</si>
  <si>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</si>
  <si>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</si>
  <si>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</si>
  <si>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</si>
  <si>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</si>
  <si>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</si>
  <si>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中证农业</t>
  </si>
  <si>
    <t>中证上游</t>
  </si>
  <si>
    <t>基本400</t>
  </si>
  <si>
    <t>大宗商品</t>
  </si>
  <si>
    <t>500等权</t>
  </si>
  <si>
    <t>300等权</t>
  </si>
  <si>
    <t>中证全指</t>
  </si>
  <si>
    <t>全指材料</t>
  </si>
  <si>
    <t>全指工业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</si>
  <si>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</si>
  <si>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</si>
  <si>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</si>
  <si>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</si>
  <si>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</si>
  <si>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</si>
  <si>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</si>
  <si>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</si>
  <si>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</si>
  <si>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</si>
  <si>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</si>
  <si>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</si>
  <si>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</si>
  <si>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</si>
  <si>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</si>
  <si>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</si>
  <si>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</si>
  <si>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</si>
  <si>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</si>
  <si>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</si>
  <si>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</si>
  <si>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</si>
  <si>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</si>
  <si>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</si>
  <si>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</si>
  <si>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</si>
  <si>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</si>
  <si>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</si>
  <si>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商务指数</t>
  </si>
  <si>
    <t>科研指数</t>
  </si>
  <si>
    <t>公共指数</t>
  </si>
  <si>
    <t>创业制造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</si>
  <si>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</si>
  <si>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</si>
  <si>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</si>
  <si>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</si>
  <si>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</si>
  <si>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</si>
  <si>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</si>
  <si>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</si>
  <si>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</si>
  <si>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</si>
  <si>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</si>
  <si>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</si>
  <si>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</si>
  <si>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</si>
  <si>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</si>
  <si>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</si>
  <si>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</si>
  <si>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</si>
  <si>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</si>
  <si>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</si>
  <si>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</si>
  <si>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</si>
  <si>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</si>
  <si>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</si>
  <si>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</si>
  <si>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</si>
  <si>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</si>
  <si>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</si>
  <si>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</si>
  <si>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</si>
  <si>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</si>
  <si>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</si>
  <si>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皖江30</t>
  </si>
  <si>
    <t>新硬件</t>
  </si>
  <si>
    <t>国证算力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</si>
  <si>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</si>
  <si>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</si>
  <si>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</si>
  <si>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</si>
  <si>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</si>
  <si>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</si>
  <si>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</si>
  <si>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</si>
  <si>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</si>
  <si>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</si>
  <si>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1000材料</t>
  </si>
  <si>
    <t>1000工业</t>
  </si>
  <si>
    <t>国证通信</t>
  </si>
  <si>
    <t>国证有色</t>
  </si>
  <si>
    <t>国证文化</t>
  </si>
  <si>
    <t>大中盘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</si>
  <si>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</si>
  <si>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</si>
  <si>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</si>
  <si>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</si>
  <si>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</si>
  <si>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</si>
  <si>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</si>
  <si>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</si>
  <si>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</si>
  <si>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</si>
  <si>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</si>
  <si>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</si>
  <si>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</si>
  <si>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</si>
  <si>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</si>
  <si>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</si>
  <si>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</si>
  <si>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</si>
  <si>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</si>
  <si>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央视50</t>
  </si>
  <si>
    <t>央视创新</t>
  </si>
  <si>
    <t>央视回报</t>
  </si>
  <si>
    <t>央视治理</t>
  </si>
  <si>
    <t>央视文化</t>
  </si>
  <si>
    <t>中小成长</t>
  </si>
  <si>
    <t>中小价值</t>
  </si>
  <si>
    <t>深证能源</t>
  </si>
  <si>
    <t>深证材料</t>
  </si>
  <si>
    <t>深证工业</t>
  </si>
  <si>
    <t>深证可选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</si>
  <si>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</si>
  <si>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</si>
  <si>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</si>
  <si>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</si>
  <si>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</si>
  <si>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</si>
  <si>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</si>
  <si>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</si>
  <si>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</si>
  <si>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</si>
  <si>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</si>
  <si>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</si>
  <si>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</si>
  <si>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</si>
  <si>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</si>
  <si>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</si>
  <si>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</si>
  <si>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</si>
  <si>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</si>
  <si>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深证时钟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</si>
  <si>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</si>
  <si>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</si>
  <si>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</si>
  <si>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</si>
  <si>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</si>
  <si>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</si>
  <si>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</si>
  <si>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</si>
  <si>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</si>
  <si>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</si>
  <si>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</si>
  <si>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</si>
  <si>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</si>
  <si>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</si>
  <si>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</si>
  <si>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</si>
  <si>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深互联EW</t>
  </si>
  <si>
    <t>深次新股</t>
  </si>
  <si>
    <t>深证200R</t>
  </si>
  <si>
    <t>深成能源</t>
  </si>
  <si>
    <t>深成材料</t>
  </si>
  <si>
    <t>深成公用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</si>
  <si>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</si>
  <si>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</si>
  <si>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</si>
  <si>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</si>
  <si>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</si>
  <si>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</si>
  <si>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</si>
  <si>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</si>
  <si>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</si>
  <si>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</si>
  <si>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</si>
  <si>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</si>
  <si>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</si>
  <si>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</si>
  <si>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CSSW传媒</t>
  </si>
  <si>
    <t>中证国安</t>
  </si>
  <si>
    <t>大农业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</si>
  <si>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</si>
  <si>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</si>
  <si>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</si>
  <si>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</si>
  <si>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</si>
  <si>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</si>
  <si>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</si>
  <si>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</si>
  <si>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</si>
  <si>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</si>
  <si>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国证芯片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</si>
  <si>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</si>
  <si>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</si>
  <si>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</si>
  <si>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</si>
  <si>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</si>
  <si>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</si>
  <si>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</si>
  <si>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</si>
  <si>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</si>
  <si>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180基建</t>
  </si>
  <si>
    <t>上证消费</t>
  </si>
  <si>
    <t>180稳定</t>
  </si>
  <si>
    <t>上证银行</t>
  </si>
  <si>
    <t>优势消费</t>
  </si>
  <si>
    <t>细分食品</t>
  </si>
  <si>
    <t>300消费</t>
  </si>
  <si>
    <t>300公用</t>
  </si>
  <si>
    <t>基本面50</t>
  </si>
  <si>
    <t>中证消费</t>
  </si>
  <si>
    <t>内地消费</t>
  </si>
  <si>
    <t>全指消费</t>
  </si>
  <si>
    <t>深证Ｂ指</t>
  </si>
  <si>
    <t>农林指数</t>
  </si>
  <si>
    <t>1000消费</t>
  </si>
  <si>
    <t>国证食品</t>
  </si>
  <si>
    <t>国证银行</t>
  </si>
  <si>
    <t>深证消费</t>
  </si>
  <si>
    <t>深成消费</t>
  </si>
  <si>
    <t>中证银行</t>
  </si>
  <si>
    <t>中证酒</t>
  </si>
  <si>
    <t>中证白酒</t>
  </si>
  <si>
    <t>【数据引擎：奇衡DK阿赖耶识系统】情绪值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</si>
  <si>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</si>
  <si>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</si>
  <si>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</si>
  <si>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</si>
  <si>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</si>
  <si>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</si>
  <si>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</si>
  <si>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</si>
  <si>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</si>
  <si>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</si>
  <si>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</si>
  <si>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</si>
  <si>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</si>
  <si>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</si>
  <si>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</si>
  <si>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</si>
  <si>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</si>
  <si>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</si>
  <si>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</si>
  <si>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</si>
  <si>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</si>
  <si>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</si>
  <si>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</si>
  <si>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</si>
  <si>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</si>
  <si>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</si>
  <si>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</si>
  <si>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</si>
  <si>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C00</t>
  </si>
  <si>
    <t>玉米连续</t>
  </si>
  <si>
    <t>EB00</t>
  </si>
  <si>
    <t>苯乙烯连续</t>
  </si>
  <si>
    <t>PG00</t>
  </si>
  <si>
    <t>液化气连续</t>
  </si>
  <si>
    <t>RR00</t>
  </si>
  <si>
    <t>粳米连续</t>
  </si>
  <si>
    <t>CF00</t>
  </si>
  <si>
    <t>棉花连续</t>
  </si>
  <si>
    <t>PF00</t>
  </si>
  <si>
    <t>短纤连续</t>
  </si>
  <si>
    <t>PR00</t>
  </si>
  <si>
    <t>瓶片连续</t>
  </si>
  <si>
    <t>PX00</t>
  </si>
  <si>
    <t>对二甲苯连续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</si>
  <si>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</si>
  <si>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</si>
  <si>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</si>
  <si>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</si>
  <si>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</si>
  <si>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</si>
  <si>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</si>
  <si>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</si>
  <si>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</si>
  <si>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</si>
  <si>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</si>
  <si>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</si>
  <si>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</si>
  <si>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</si>
  <si>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</si>
  <si>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</si>
  <si>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</si>
  <si>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</si>
  <si>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</si>
  <si>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</si>
  <si>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</si>
  <si>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</si>
  <si>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</si>
  <si>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</si>
  <si>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</si>
  <si>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</si>
  <si>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</si>
  <si>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</si>
  <si>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</si>
  <si>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</si>
  <si>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</si>
  <si>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</si>
  <si>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</si>
  <si>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</si>
  <si>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</si>
  <si>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</si>
  <si>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</si>
  <si>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</si>
  <si>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B00</t>
  </si>
  <si>
    <t>豆二连续</t>
  </si>
  <si>
    <t>BB00</t>
  </si>
  <si>
    <t>胶合板连续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</si>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</sst>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"880471"</f>
        <v>880471</v>
      </c>
      <c r="B3" s="38" t="s">
        <v>5</v>
      </c>
      <c r="C3" s="38" t="s">
        <v>6</v>
      </c>
      <c r="D3" s="38" t="str">
        <f>"880846"</f>
        <v>880846</v>
      </c>
      <c r="E3" s="38" t="s">
        <v>7</v>
      </c>
      <c r="F3" s="38" t="s">
        <v>8</v>
      </c>
    </row>
    <row r="4" ht="13.5" spans="1:6">
      <c r="A4" s="38" t="str">
        <f>"880529"</f>
        <v>880529</v>
      </c>
      <c r="B4" s="38" t="s">
        <v>9</v>
      </c>
      <c r="C4" s="38" t="s">
        <v>10</v>
      </c>
      <c r="D4" s="38" t="str">
        <f>"880829"</f>
        <v>880829</v>
      </c>
      <c r="E4" s="38" t="s">
        <v>11</v>
      </c>
      <c r="F4" s="38" t="s">
        <v>12</v>
      </c>
    </row>
    <row r="5" ht="13.5" spans="1:6">
      <c r="A5" s="38" t="str">
        <f>"880229"</f>
        <v>880229</v>
      </c>
      <c r="B5" s="38" t="s">
        <v>13</v>
      </c>
      <c r="C5" s="38" t="s">
        <v>14</v>
      </c>
      <c r="D5" s="38" t="str">
        <f>"000989"</f>
        <v>000989</v>
      </c>
      <c r="E5" s="38" t="s">
        <v>15</v>
      </c>
      <c r="F5" s="38" t="s">
        <v>16</v>
      </c>
    </row>
    <row r="6" ht="13.5" spans="1:6">
      <c r="A6" s="38" t="str">
        <f>"880875"</f>
        <v>880875</v>
      </c>
      <c r="B6" s="38" t="s">
        <v>17</v>
      </c>
      <c r="C6" s="38" t="s">
        <v>18</v>
      </c>
      <c r="D6" s="38" t="str">
        <f>"000991"</f>
        <v>000991</v>
      </c>
      <c r="E6" s="38" t="s">
        <v>19</v>
      </c>
      <c r="F6" s="38" t="s">
        <v>20</v>
      </c>
    </row>
    <row r="7" ht="13.5" spans="1:6">
      <c r="A7" s="38" t="str">
        <f>"880465"</f>
        <v>880465</v>
      </c>
      <c r="B7" s="38" t="s">
        <v>21</v>
      </c>
      <c r="C7" s="38" t="s">
        <v>22</v>
      </c>
      <c r="D7" s="38" t="str">
        <f>"880472"</f>
        <v>880472</v>
      </c>
      <c r="E7" s="38" t="s">
        <v>23</v>
      </c>
      <c r="F7" s="38" t="s">
        <v>24</v>
      </c>
    </row>
    <row r="8" ht="13.5" spans="1:6">
      <c r="A8" s="38" t="str">
        <f>"399003"</f>
        <v>399003</v>
      </c>
      <c r="B8" s="38" t="s">
        <v>25</v>
      </c>
      <c r="C8" s="38" t="s">
        <v>26</v>
      </c>
      <c r="D8" s="38" t="str">
        <f>"880305"</f>
        <v>880305</v>
      </c>
      <c r="E8" s="38" t="s">
        <v>27</v>
      </c>
      <c r="F8" s="38" t="s">
        <v>28</v>
      </c>
    </row>
    <row r="9" ht="13.5" spans="1:6">
      <c r="A9" s="38" t="str">
        <f>"399359"</f>
        <v>399359</v>
      </c>
      <c r="B9" s="38" t="s">
        <v>29</v>
      </c>
      <c r="C9" s="38" t="s">
        <v>30</v>
      </c>
      <c r="D9" s="38" t="str">
        <f>"880564"</f>
        <v>880564</v>
      </c>
      <c r="E9" s="38" t="s">
        <v>31</v>
      </c>
      <c r="F9" s="38" t="s">
        <v>32</v>
      </c>
    </row>
    <row r="10" ht="13.5" spans="1:6">
      <c r="A10" s="38" t="str">
        <f>"399320"</f>
        <v>399320</v>
      </c>
      <c r="B10" s="38" t="s">
        <v>33</v>
      </c>
      <c r="C10" s="38" t="s">
        <v>30</v>
      </c>
      <c r="D10" s="38" t="str">
        <f>"880372"</f>
        <v>880372</v>
      </c>
      <c r="E10" s="38" t="s">
        <v>34</v>
      </c>
      <c r="F10" s="38" t="s">
        <v>35</v>
      </c>
    </row>
    <row r="11" ht="13.5" spans="1:6">
      <c r="A11" s="39"/>
      <c r="B11" s="39"/>
      <c r="C11" s="39"/>
      <c r="D11" s="38" t="str">
        <f>"880502"</f>
        <v>880502</v>
      </c>
      <c r="E11" s="38" t="s">
        <v>36</v>
      </c>
      <c r="F11" s="38" t="s">
        <v>37</v>
      </c>
    </row>
    <row r="12" ht="13.5" spans="1:6">
      <c r="A12" s="39"/>
      <c r="B12" s="39"/>
      <c r="C12" s="39"/>
      <c r="D12" s="38" t="str">
        <f>"880936"</f>
        <v>880936</v>
      </c>
      <c r="E12" s="38" t="s">
        <v>38</v>
      </c>
      <c r="F12" s="38" t="s">
        <v>39</v>
      </c>
    </row>
    <row r="13" ht="13.5" spans="1:6">
      <c r="A13" s="39"/>
      <c r="B13" s="39"/>
      <c r="C13" s="39"/>
      <c r="D13" s="38" t="str">
        <f>"880464"</f>
        <v>880464</v>
      </c>
      <c r="E13" s="38" t="s">
        <v>40</v>
      </c>
      <c r="F13" s="38" t="s">
        <v>41</v>
      </c>
    </row>
    <row r="14" ht="13.5" spans="1:6">
      <c r="A14" s="40"/>
      <c r="B14" s="40"/>
      <c r="C14" s="40"/>
      <c r="D14" s="38" t="str">
        <f>"880764"</f>
        <v>880764</v>
      </c>
      <c r="E14" s="38" t="s">
        <v>42</v>
      </c>
      <c r="F14" s="38" t="s">
        <v>43</v>
      </c>
    </row>
    <row r="15" ht="13.5" spans="1:6">
      <c r="A15" s="40"/>
      <c r="B15" s="41"/>
      <c r="C15" s="40"/>
      <c r="D15" s="38" t="str">
        <f>"880355"</f>
        <v>880355</v>
      </c>
      <c r="E15" s="38" t="s">
        <v>44</v>
      </c>
      <c r="F15" s="38" t="s">
        <v>45</v>
      </c>
    </row>
    <row r="16" ht="16.5" spans="1:6">
      <c r="A16" s="26"/>
      <c r="B16" s="26"/>
      <c r="C16" s="26"/>
      <c r="D16" s="38" t="str">
        <f>"000003"</f>
        <v>000003</v>
      </c>
      <c r="E16" s="38" t="s">
        <v>46</v>
      </c>
      <c r="F16" s="38" t="s">
        <v>47</v>
      </c>
    </row>
    <row r="17" ht="16.5" spans="1:6">
      <c r="A17" s="26"/>
      <c r="B17" s="26"/>
      <c r="C17" s="26"/>
      <c r="D17" s="38" t="str">
        <f>"880778"</f>
        <v>880778</v>
      </c>
      <c r="E17" s="38" t="s">
        <v>48</v>
      </c>
      <c r="F17" s="38" t="s">
        <v>49</v>
      </c>
    </row>
    <row r="18" ht="16.5" spans="1:6">
      <c r="A18" s="26"/>
      <c r="B18" s="26"/>
      <c r="C18" s="26"/>
      <c r="D18" s="38" t="str">
        <f>"880453"</f>
        <v>880453</v>
      </c>
      <c r="E18" s="38" t="s">
        <v>50</v>
      </c>
      <c r="F18" s="38" t="s">
        <v>51</v>
      </c>
    </row>
    <row r="19" ht="16.5" spans="1:6">
      <c r="A19" s="26"/>
      <c r="B19" s="26"/>
      <c r="C19" s="26"/>
      <c r="D19" s="38" t="str">
        <f>"999997"</f>
        <v>999997</v>
      </c>
      <c r="E19" s="38" t="s">
        <v>46</v>
      </c>
      <c r="F19" s="38" t="s">
        <v>30</v>
      </c>
    </row>
    <row r="20" ht="16.5" spans="1:6">
      <c r="A20" s="26"/>
      <c r="B20" s="26"/>
      <c r="C20" s="26"/>
      <c r="D20" s="38" t="str">
        <f>"399998"</f>
        <v>399998</v>
      </c>
      <c r="E20" s="38" t="s">
        <v>52</v>
      </c>
      <c r="F20" s="38" t="s">
        <v>30</v>
      </c>
    </row>
    <row r="21" ht="16.5" spans="1:6">
      <c r="A21" s="26"/>
      <c r="B21" s="26"/>
      <c r="C21" s="26"/>
      <c r="D21" s="38" t="str">
        <f>"399438"</f>
        <v>399438</v>
      </c>
      <c r="E21" s="38" t="s">
        <v>53</v>
      </c>
      <c r="F21" s="38" t="s">
        <v>30</v>
      </c>
    </row>
    <row r="22" ht="16.5" spans="1:6">
      <c r="A22" s="26"/>
      <c r="B22" s="26"/>
      <c r="C22" s="26"/>
      <c r="D22" s="38" t="str">
        <f>"399391"</f>
        <v>399391</v>
      </c>
      <c r="E22" s="38" t="s">
        <v>54</v>
      </c>
      <c r="F22" s="38" t="s">
        <v>30</v>
      </c>
    </row>
    <row r="23" ht="16.5" spans="1:6">
      <c r="A23" s="26"/>
      <c r="B23" s="26"/>
      <c r="C23" s="26"/>
      <c r="D23" s="38" t="str">
        <f>"399356"</f>
        <v>399356</v>
      </c>
      <c r="E23" s="38" t="s">
        <v>55</v>
      </c>
      <c r="F23" s="38" t="s">
        <v>30</v>
      </c>
    </row>
    <row r="24" ht="16.5" spans="1:6">
      <c r="A24" s="26"/>
      <c r="B24" s="26"/>
      <c r="C24" s="26"/>
      <c r="D24" s="38" t="str">
        <f>"000683"</f>
        <v>000683</v>
      </c>
      <c r="E24" s="38" t="s">
        <v>56</v>
      </c>
      <c r="F24" s="38" t="s">
        <v>30</v>
      </c>
    </row>
    <row r="25" ht="16.5" spans="1:6">
      <c r="A25" s="26"/>
      <c r="B25" s="26"/>
      <c r="C25" s="26"/>
      <c r="D25" s="38" t="str">
        <f>"000011"</f>
        <v>000011</v>
      </c>
      <c r="E25" s="38" t="s">
        <v>57</v>
      </c>
      <c r="F25" s="38" t="s">
        <v>30</v>
      </c>
    </row>
    <row r="26" ht="16.5" spans="1:6">
      <c r="A26" s="26"/>
      <c r="B26" s="26"/>
      <c r="C26" s="26"/>
      <c r="D26" s="40"/>
      <c r="E26" s="40"/>
      <c r="F26" s="40"/>
    </row>
    <row r="27" ht="16.5" spans="1:6">
      <c r="A27" s="26"/>
      <c r="B27" s="26"/>
      <c r="C27" s="26"/>
      <c r="D27" s="39"/>
      <c r="E27" s="39"/>
      <c r="F27" s="39"/>
    </row>
    <row r="28" ht="16.5" spans="1:6">
      <c r="A28" s="26"/>
      <c r="B28" s="26"/>
      <c r="C28" s="26"/>
      <c r="D28" s="39"/>
      <c r="E28" s="39"/>
      <c r="F28" s="39"/>
    </row>
    <row r="29" ht="16.5" spans="1:6">
      <c r="A29" s="26"/>
      <c r="B29" s="26"/>
      <c r="C29" s="26"/>
      <c r="D29" s="39"/>
      <c r="E29" s="39"/>
      <c r="F29" s="39"/>
    </row>
    <row r="30" ht="16.5" spans="1:6">
      <c r="A30" s="26"/>
      <c r="B30" s="26"/>
      <c r="C30" s="26"/>
      <c r="D30" s="39"/>
      <c r="E30" s="39"/>
      <c r="F30" s="39"/>
    </row>
    <row r="31" ht="16.5" spans="1:6">
      <c r="A31" s="26"/>
      <c r="B31" s="26"/>
      <c r="C31" s="26"/>
      <c r="D31" s="39"/>
      <c r="E31" s="39"/>
      <c r="F31" s="39"/>
    </row>
    <row r="32" ht="16.5" spans="1:6">
      <c r="A32" s="26"/>
      <c r="B32" s="26"/>
      <c r="C32" s="26"/>
      <c r="D32" s="39"/>
      <c r="E32" s="39"/>
      <c r="F32" s="39"/>
    </row>
    <row r="33" ht="16.5" spans="1:6">
      <c r="A33" s="26"/>
      <c r="B33" s="26"/>
      <c r="C33" s="26"/>
      <c r="D33" s="39"/>
      <c r="E33" s="39"/>
      <c r="F33" s="39"/>
    </row>
    <row r="34" ht="16.5" spans="1:6">
      <c r="A34" s="26"/>
      <c r="B34" s="26"/>
      <c r="C34" s="26"/>
      <c r="D34" s="39"/>
      <c r="E34" s="39"/>
      <c r="F34" s="39"/>
    </row>
    <row r="35" ht="16.5" spans="1:6">
      <c r="A35" s="26"/>
      <c r="B35" s="26"/>
      <c r="C35" s="26"/>
      <c r="D35" s="39"/>
      <c r="E35" s="39"/>
      <c r="F35" s="39"/>
    </row>
    <row r="36" ht="16.5" spans="1:6">
      <c r="A36" s="26"/>
      <c r="B36" s="26"/>
      <c r="C36" s="26"/>
      <c r="D36" s="39"/>
      <c r="E36" s="39"/>
      <c r="F36" s="39"/>
    </row>
    <row r="37" ht="16.5" spans="1:6">
      <c r="A37" s="26"/>
      <c r="B37" s="26"/>
      <c r="C37" s="26"/>
      <c r="D37" s="39"/>
      <c r="E37" s="39"/>
      <c r="F37" s="39"/>
    </row>
    <row r="38" ht="16.5" spans="1:6">
      <c r="A38" s="26"/>
      <c r="B38" s="26"/>
      <c r="C38" s="26"/>
      <c r="D38" s="39"/>
      <c r="E38" s="39"/>
      <c r="F38" s="39"/>
    </row>
    <row r="39" ht="16.5" spans="1:6">
      <c r="A39" s="26"/>
      <c r="B39" s="26"/>
      <c r="C39" s="26"/>
      <c r="D39" s="39"/>
      <c r="E39" s="39"/>
      <c r="F39" s="39"/>
    </row>
    <row r="40" ht="16.5" spans="1:6">
      <c r="A40" s="26"/>
      <c r="B40" s="26"/>
      <c r="C40" s="26"/>
      <c r="D40" s="39"/>
      <c r="E40" s="39"/>
      <c r="F40" s="39"/>
    </row>
    <row r="41" ht="16.5" spans="1:6">
      <c r="A41" s="26"/>
      <c r="B41" s="26"/>
      <c r="C41" s="26"/>
      <c r="D41" s="39"/>
      <c r="E41" s="39"/>
      <c r="F41" s="39"/>
    </row>
    <row r="42" ht="16.5" spans="1:6">
      <c r="A42" s="26"/>
      <c r="B42" s="26"/>
      <c r="C42" s="26"/>
      <c r="D42" s="39"/>
      <c r="E42" s="39"/>
      <c r="F42" s="39"/>
    </row>
    <row r="43" ht="16.5" spans="1:6">
      <c r="A43" s="26"/>
      <c r="B43" s="26"/>
      <c r="C43" s="26"/>
      <c r="D43" s="39"/>
      <c r="E43" s="39"/>
      <c r="F43" s="39"/>
    </row>
    <row r="44" ht="16.5" spans="1:6">
      <c r="A44" s="26"/>
      <c r="B44" s="26"/>
      <c r="C44" s="26"/>
      <c r="D44" s="39"/>
      <c r="E44" s="39"/>
      <c r="F44" s="39"/>
    </row>
    <row r="45" ht="16.5" spans="1:6">
      <c r="A45" s="26"/>
      <c r="B45" s="26"/>
      <c r="C45" s="26"/>
      <c r="D45" s="39"/>
      <c r="E45" s="39"/>
      <c r="F45" s="39"/>
    </row>
    <row r="46" ht="16.5" spans="1:6">
      <c r="A46" s="26"/>
      <c r="B46" s="26"/>
      <c r="C46" s="26"/>
      <c r="D46" s="39"/>
      <c r="E46" s="39"/>
      <c r="F46" s="39"/>
    </row>
    <row r="47" ht="16.5" spans="1:6">
      <c r="A47" s="26"/>
      <c r="B47" s="26"/>
      <c r="C47" s="26"/>
      <c r="D47" s="39"/>
      <c r="E47" s="39"/>
      <c r="F47" s="39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5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1" t="s">
        <v>70</v>
      </c>
      <c r="L2" s="11" t="s">
        <v>71</v>
      </c>
      <c r="M2" s="11" t="s">
        <v>72</v>
      </c>
      <c r="N2" s="11" t="s">
        <v>73</v>
      </c>
      <c r="O2" s="11" t="s">
        <v>74</v>
      </c>
      <c r="P2" s="11" t="s">
        <v>75</v>
      </c>
      <c r="Q2" s="11" t="s">
        <v>76</v>
      </c>
      <c r="R2" s="11" t="s">
        <v>77</v>
      </c>
    </row>
    <row r="3" ht="16.5" spans="1:23">
      <c r="A3" s="16">
        <v>28</v>
      </c>
      <c r="B3" s="16" t="s">
        <v>78</v>
      </c>
      <c r="C3" s="16">
        <v>3648.815</v>
      </c>
      <c r="D3" s="16">
        <v>4148.139</v>
      </c>
      <c r="E3" s="16">
        <v>1</v>
      </c>
      <c r="F3" s="17">
        <v>0</v>
      </c>
      <c r="G3" s="17">
        <v>0</v>
      </c>
      <c r="H3" s="17">
        <v>1</v>
      </c>
      <c r="I3" s="17">
        <v>0.729</v>
      </c>
      <c r="J3" s="17">
        <v>12.678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-3.403</v>
      </c>
      <c r="Q3" s="21">
        <v>0</v>
      </c>
      <c r="R3" s="21">
        <v>1</v>
      </c>
      <c r="S3" s="22"/>
      <c r="T3" s="22"/>
      <c r="U3" s="22"/>
      <c r="V3" s="22"/>
      <c r="W3" s="22"/>
    </row>
    <row r="4" ht="16.5" spans="1:23">
      <c r="A4" s="16">
        <v>32</v>
      </c>
      <c r="B4" s="16" t="s">
        <v>79</v>
      </c>
      <c r="C4" s="16">
        <v>1815.432</v>
      </c>
      <c r="D4" s="16">
        <v>2063.469</v>
      </c>
      <c r="E4" s="16">
        <v>1</v>
      </c>
      <c r="F4" s="17">
        <v>0</v>
      </c>
      <c r="G4" s="17">
        <v>0</v>
      </c>
      <c r="H4" s="17">
        <v>1</v>
      </c>
      <c r="I4" s="17">
        <v>1.62</v>
      </c>
      <c r="J4" s="17">
        <v>13.445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-3.581</v>
      </c>
      <c r="Q4" s="21">
        <v>0</v>
      </c>
      <c r="R4" s="21">
        <v>1</v>
      </c>
      <c r="S4" s="22"/>
      <c r="T4" s="22"/>
      <c r="U4" s="22"/>
      <c r="V4" s="22"/>
      <c r="W4" s="22"/>
    </row>
    <row r="5" ht="16.5" spans="1:23">
      <c r="A5" s="16">
        <v>55</v>
      </c>
      <c r="B5" s="16" t="s">
        <v>80</v>
      </c>
      <c r="C5" s="16">
        <v>1493.965</v>
      </c>
      <c r="D5" s="16">
        <v>1611.436</v>
      </c>
      <c r="E5" s="16">
        <v>1</v>
      </c>
      <c r="F5" s="17">
        <v>0</v>
      </c>
      <c r="G5" s="17">
        <v>0</v>
      </c>
      <c r="H5" s="17">
        <v>1</v>
      </c>
      <c r="I5" s="17">
        <v>1.093</v>
      </c>
      <c r="J5" s="17">
        <v>8.303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-0.049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6">
        <v>56</v>
      </c>
      <c r="B6" s="16" t="s">
        <v>81</v>
      </c>
      <c r="C6" s="16">
        <v>1178.656</v>
      </c>
      <c r="D6" s="16">
        <v>1277.478</v>
      </c>
      <c r="E6" s="16">
        <v>1</v>
      </c>
      <c r="F6" s="17">
        <v>0</v>
      </c>
      <c r="G6" s="17">
        <v>0</v>
      </c>
      <c r="H6" s="17">
        <v>1</v>
      </c>
      <c r="I6" s="17">
        <v>0.273</v>
      </c>
      <c r="J6" s="17">
        <v>7.988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-5.145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6">
        <v>61</v>
      </c>
      <c r="B7" s="16" t="s">
        <v>82</v>
      </c>
      <c r="C7" s="16">
        <v>177.593</v>
      </c>
      <c r="D7" s="16">
        <v>178.263</v>
      </c>
      <c r="E7" s="16">
        <v>1</v>
      </c>
      <c r="F7" s="17">
        <v>0</v>
      </c>
      <c r="G7" s="17">
        <v>0</v>
      </c>
      <c r="H7" s="17">
        <v>1</v>
      </c>
      <c r="I7" s="17">
        <v>0.026</v>
      </c>
      <c r="J7" s="17">
        <v>0.402</v>
      </c>
      <c r="K7" s="21">
        <v>3</v>
      </c>
      <c r="L7" s="21">
        <v>1</v>
      </c>
      <c r="M7" s="21">
        <v>1</v>
      </c>
      <c r="N7" s="21">
        <v>-1</v>
      </c>
      <c r="O7" s="21">
        <v>0</v>
      </c>
      <c r="P7" s="21">
        <v>-0.805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6">
        <v>70</v>
      </c>
      <c r="B8" s="16" t="s">
        <v>83</v>
      </c>
      <c r="C8" s="16">
        <v>2536.149</v>
      </c>
      <c r="D8" s="16">
        <v>2894.828</v>
      </c>
      <c r="E8" s="16">
        <v>1</v>
      </c>
      <c r="F8" s="17">
        <v>0</v>
      </c>
      <c r="G8" s="17">
        <v>0</v>
      </c>
      <c r="H8" s="17">
        <v>1</v>
      </c>
      <c r="I8" s="17">
        <v>1.133</v>
      </c>
      <c r="J8" s="17">
        <v>13.383</v>
      </c>
      <c r="K8" s="21">
        <v>4</v>
      </c>
      <c r="L8" s="21">
        <v>1</v>
      </c>
      <c r="M8" s="21">
        <v>0</v>
      </c>
      <c r="N8" s="21">
        <v>1</v>
      </c>
      <c r="O8" s="21">
        <v>0</v>
      </c>
      <c r="P8" s="21">
        <v>-1.113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6">
        <v>104</v>
      </c>
      <c r="B9" s="16" t="s">
        <v>84</v>
      </c>
      <c r="C9" s="16">
        <v>1246.593</v>
      </c>
      <c r="D9" s="16">
        <v>1424.014</v>
      </c>
      <c r="E9" s="16">
        <v>1</v>
      </c>
      <c r="F9" s="17">
        <v>0</v>
      </c>
      <c r="G9" s="17">
        <v>0</v>
      </c>
      <c r="H9" s="17">
        <v>1</v>
      </c>
      <c r="I9" s="17">
        <v>0.486</v>
      </c>
      <c r="J9" s="17">
        <v>12.885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-2.969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6">
        <v>908</v>
      </c>
      <c r="B10" s="16" t="s">
        <v>85</v>
      </c>
      <c r="C10" s="16">
        <v>2158.621</v>
      </c>
      <c r="D10" s="16">
        <v>2462.105</v>
      </c>
      <c r="E10" s="16">
        <v>1</v>
      </c>
      <c r="F10" s="17">
        <v>0</v>
      </c>
      <c r="G10" s="17">
        <v>0</v>
      </c>
      <c r="H10" s="17">
        <v>1</v>
      </c>
      <c r="I10" s="17">
        <v>0.003</v>
      </c>
      <c r="J10" s="17">
        <v>12.328</v>
      </c>
      <c r="K10" s="21">
        <v>2</v>
      </c>
      <c r="L10" s="21">
        <v>1</v>
      </c>
      <c r="M10" s="21">
        <v>1</v>
      </c>
      <c r="N10" s="21">
        <v>-1</v>
      </c>
      <c r="O10" s="21">
        <v>0</v>
      </c>
      <c r="P10" s="21">
        <v>0.689</v>
      </c>
      <c r="Q10" s="21">
        <v>-1</v>
      </c>
      <c r="R10" s="21">
        <v>0</v>
      </c>
      <c r="S10" s="22"/>
      <c r="T10" s="22"/>
      <c r="U10" s="22"/>
      <c r="V10" s="22"/>
      <c r="W10" s="22"/>
    </row>
    <row r="11" ht="16.5" spans="1:23">
      <c r="A11" s="16">
        <v>928</v>
      </c>
      <c r="B11" s="16" t="s">
        <v>86</v>
      </c>
      <c r="C11" s="16">
        <v>2717.131</v>
      </c>
      <c r="D11" s="16">
        <v>3064.424</v>
      </c>
      <c r="E11" s="16">
        <v>1</v>
      </c>
      <c r="F11" s="17">
        <v>0</v>
      </c>
      <c r="G11" s="17">
        <v>0</v>
      </c>
      <c r="H11" s="17">
        <v>1</v>
      </c>
      <c r="I11" s="17">
        <v>2.712</v>
      </c>
      <c r="J11" s="17">
        <v>13.738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-11.55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6">
        <v>967</v>
      </c>
      <c r="B12" s="16" t="s">
        <v>87</v>
      </c>
      <c r="C12" s="16">
        <v>6233.491</v>
      </c>
      <c r="D12" s="16">
        <v>6684.336</v>
      </c>
      <c r="E12" s="16">
        <v>1</v>
      </c>
      <c r="F12" s="17">
        <v>0</v>
      </c>
      <c r="G12" s="17">
        <v>0</v>
      </c>
      <c r="H12" s="17">
        <v>1</v>
      </c>
      <c r="I12" s="17">
        <v>0.12</v>
      </c>
      <c r="J12" s="17">
        <v>6.856</v>
      </c>
      <c r="K12" s="21">
        <v>3</v>
      </c>
      <c r="L12" s="21">
        <v>2</v>
      </c>
      <c r="M12" s="21">
        <v>0</v>
      </c>
      <c r="N12" s="21">
        <v>-1</v>
      </c>
      <c r="O12" s="21">
        <v>0</v>
      </c>
      <c r="P12" s="21">
        <v>-8.01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6">
        <v>986</v>
      </c>
      <c r="B13" s="16" t="s">
        <v>88</v>
      </c>
      <c r="C13" s="16">
        <v>2174.504</v>
      </c>
      <c r="D13" s="16">
        <v>2449.105</v>
      </c>
      <c r="E13" s="16">
        <v>1</v>
      </c>
      <c r="F13" s="17">
        <v>0</v>
      </c>
      <c r="G13" s="17">
        <v>0</v>
      </c>
      <c r="H13" s="17">
        <v>1</v>
      </c>
      <c r="I13" s="17">
        <v>3.091</v>
      </c>
      <c r="J13" s="17">
        <v>13.957</v>
      </c>
      <c r="K13" s="21">
        <v>4</v>
      </c>
      <c r="L13" s="21">
        <v>1</v>
      </c>
      <c r="M13" s="21">
        <v>0</v>
      </c>
      <c r="N13" s="21">
        <v>0</v>
      </c>
      <c r="O13" s="21">
        <v>0</v>
      </c>
      <c r="P13" s="21">
        <v>-1.265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6">
        <v>399249</v>
      </c>
      <c r="B14" s="16" t="s">
        <v>89</v>
      </c>
      <c r="C14" s="16">
        <v>2365.72</v>
      </c>
      <c r="D14" s="16">
        <v>3203.439</v>
      </c>
      <c r="E14" s="16">
        <v>1</v>
      </c>
      <c r="F14" s="17">
        <v>0</v>
      </c>
      <c r="G14" s="17">
        <v>0</v>
      </c>
      <c r="H14" s="17">
        <v>1</v>
      </c>
      <c r="I14" s="17">
        <v>0.588</v>
      </c>
      <c r="J14" s="17">
        <v>26.585</v>
      </c>
      <c r="K14" s="21">
        <v>1</v>
      </c>
      <c r="L14" s="21">
        <v>2</v>
      </c>
      <c r="M14" s="21">
        <v>-1</v>
      </c>
      <c r="N14" s="21">
        <v>1</v>
      </c>
      <c r="O14" s="21">
        <v>0</v>
      </c>
      <c r="P14" s="21">
        <v>0.009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6">
        <v>399381</v>
      </c>
      <c r="B15" s="16" t="s">
        <v>90</v>
      </c>
      <c r="C15" s="16">
        <v>2824.64</v>
      </c>
      <c r="D15" s="16">
        <v>3177.665</v>
      </c>
      <c r="E15" s="16">
        <v>1</v>
      </c>
      <c r="F15" s="17">
        <v>0</v>
      </c>
      <c r="G15" s="17">
        <v>0</v>
      </c>
      <c r="H15" s="17">
        <v>1</v>
      </c>
      <c r="I15" s="17">
        <v>2.923</v>
      </c>
      <c r="J15" s="17">
        <v>13.708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0.002</v>
      </c>
      <c r="Q15" s="21">
        <v>0</v>
      </c>
      <c r="R15" s="21">
        <v>1</v>
      </c>
      <c r="S15" s="22"/>
      <c r="T15" s="22"/>
      <c r="U15" s="22"/>
      <c r="V15" s="22"/>
      <c r="W15" s="22"/>
    </row>
    <row r="16" ht="16.5" spans="1:23">
      <c r="A16" s="16">
        <v>399928</v>
      </c>
      <c r="B16" s="16" t="s">
        <v>86</v>
      </c>
      <c r="C16" s="16">
        <v>2717.131</v>
      </c>
      <c r="D16" s="16">
        <v>3064.424</v>
      </c>
      <c r="E16" s="16">
        <v>1</v>
      </c>
      <c r="F16" s="17">
        <v>0</v>
      </c>
      <c r="G16" s="17">
        <v>0</v>
      </c>
      <c r="H16" s="17">
        <v>1</v>
      </c>
      <c r="I16" s="17">
        <v>2.712</v>
      </c>
      <c r="J16" s="17">
        <v>13.738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4.126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8">
        <v>136</v>
      </c>
      <c r="B17" s="18" t="s">
        <v>91</v>
      </c>
      <c r="C17" s="18">
        <v>12491.167</v>
      </c>
      <c r="D17" s="18">
        <v>14101.241</v>
      </c>
      <c r="E17" s="18">
        <v>0</v>
      </c>
      <c r="F17" s="18">
        <v>1</v>
      </c>
      <c r="G17" s="17">
        <v>0</v>
      </c>
      <c r="H17" s="17">
        <v>0</v>
      </c>
      <c r="I17" s="17">
        <v>0</v>
      </c>
      <c r="J17" s="17">
        <v>0.072</v>
      </c>
      <c r="K17" s="21">
        <v>2</v>
      </c>
      <c r="L17" s="21">
        <v>1</v>
      </c>
      <c r="M17" s="21">
        <v>1</v>
      </c>
      <c r="N17" s="21">
        <v>-1</v>
      </c>
      <c r="O17" s="21">
        <v>0</v>
      </c>
      <c r="P17" s="21">
        <v>-0.552</v>
      </c>
      <c r="Q17" s="21">
        <v>-1</v>
      </c>
      <c r="R17" s="21">
        <v>0</v>
      </c>
      <c r="S17" s="22"/>
      <c r="T17" s="22"/>
      <c r="U17" s="22"/>
      <c r="V17" s="22"/>
      <c r="W17" s="22"/>
    </row>
    <row r="18" ht="16.5" spans="1:23">
      <c r="A18" s="18">
        <v>914</v>
      </c>
      <c r="B18" s="18" t="s">
        <v>92</v>
      </c>
      <c r="C18" s="18">
        <v>6371.191</v>
      </c>
      <c r="D18" s="18">
        <v>6907.086</v>
      </c>
      <c r="E18" s="18">
        <v>0</v>
      </c>
      <c r="F18" s="18">
        <v>1</v>
      </c>
      <c r="G18" s="17">
        <v>0</v>
      </c>
      <c r="H18" s="17">
        <v>0</v>
      </c>
      <c r="I18" s="17">
        <v>0</v>
      </c>
      <c r="J18" s="17">
        <v>0.39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-2.879</v>
      </c>
      <c r="Q18" s="21">
        <v>0</v>
      </c>
      <c r="R18" s="21">
        <v>1</v>
      </c>
      <c r="S18" s="22"/>
      <c r="T18" s="22"/>
      <c r="U18" s="22"/>
      <c r="V18" s="22"/>
      <c r="W18" s="22"/>
    </row>
    <row r="19" ht="16.5" spans="1:23">
      <c r="A19" s="18">
        <v>934</v>
      </c>
      <c r="B19" s="18" t="s">
        <v>93</v>
      </c>
      <c r="C19" s="18">
        <v>6003.396</v>
      </c>
      <c r="D19" s="18">
        <v>6469.637</v>
      </c>
      <c r="E19" s="18">
        <v>0</v>
      </c>
      <c r="F19" s="18">
        <v>1</v>
      </c>
      <c r="G19" s="17">
        <v>0</v>
      </c>
      <c r="H19" s="17">
        <v>0</v>
      </c>
      <c r="I19" s="17">
        <v>0</v>
      </c>
      <c r="J19" s="17">
        <v>0.368</v>
      </c>
      <c r="K19" s="21">
        <v>1</v>
      </c>
      <c r="L19" s="21">
        <v>0</v>
      </c>
      <c r="M19" s="21">
        <v>1</v>
      </c>
      <c r="N19" s="21">
        <v>-1</v>
      </c>
      <c r="O19" s="21">
        <v>0</v>
      </c>
      <c r="P19" s="21">
        <v>4.982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8">
        <v>399914</v>
      </c>
      <c r="B20" s="18" t="s">
        <v>94</v>
      </c>
      <c r="C20" s="18">
        <v>6371.191</v>
      </c>
      <c r="D20" s="18">
        <v>6907.086</v>
      </c>
      <c r="E20" s="18">
        <v>0</v>
      </c>
      <c r="F20" s="18">
        <v>1</v>
      </c>
      <c r="G20" s="17">
        <v>0</v>
      </c>
      <c r="H20" s="17">
        <v>0</v>
      </c>
      <c r="I20" s="17">
        <v>0</v>
      </c>
      <c r="J20" s="17">
        <v>0.39</v>
      </c>
      <c r="K20" s="21">
        <v>3</v>
      </c>
      <c r="L20" s="21">
        <v>0</v>
      </c>
      <c r="M20" s="21">
        <v>1</v>
      </c>
      <c r="N20" s="21">
        <v>-1</v>
      </c>
      <c r="O20" s="21">
        <v>0</v>
      </c>
      <c r="P20" s="21">
        <v>0.22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8">
        <v>399934</v>
      </c>
      <c r="B21" s="18" t="s">
        <v>93</v>
      </c>
      <c r="C21" s="18">
        <v>6003.395</v>
      </c>
      <c r="D21" s="18">
        <v>6469.636</v>
      </c>
      <c r="E21" s="18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0.368</v>
      </c>
      <c r="K21" s="21">
        <v>4</v>
      </c>
      <c r="L21" s="21">
        <v>1</v>
      </c>
      <c r="M21" s="21">
        <v>0</v>
      </c>
      <c r="N21" s="21">
        <v>1</v>
      </c>
      <c r="O21" s="21">
        <v>0</v>
      </c>
      <c r="P21" s="21">
        <v>-6.394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1</v>
      </c>
      <c r="B22" s="20" t="s">
        <v>95</v>
      </c>
      <c r="C22" s="20">
        <v>3777.7</v>
      </c>
      <c r="D22" s="20">
        <v>4068.996</v>
      </c>
      <c r="E22" s="20">
        <v>0</v>
      </c>
      <c r="F22" s="20">
        <v>0</v>
      </c>
      <c r="G22" s="20">
        <v>0</v>
      </c>
      <c r="H22" s="20">
        <v>1</v>
      </c>
      <c r="I22" s="17">
        <v>1.539</v>
      </c>
      <c r="J22" s="17">
        <v>8.588</v>
      </c>
      <c r="K22" s="21">
        <v>2</v>
      </c>
      <c r="L22" s="21">
        <v>1</v>
      </c>
      <c r="M22" s="21">
        <v>1</v>
      </c>
      <c r="N22" s="21">
        <v>-1</v>
      </c>
      <c r="O22" s="21">
        <v>0</v>
      </c>
      <c r="P22" s="21">
        <v>0.6</v>
      </c>
      <c r="Q22" s="21">
        <v>-1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2</v>
      </c>
      <c r="B23" s="20" t="s">
        <v>96</v>
      </c>
      <c r="C23" s="20">
        <v>3960.256</v>
      </c>
      <c r="D23" s="20">
        <v>4266.287</v>
      </c>
      <c r="E23" s="20">
        <v>0</v>
      </c>
      <c r="F23" s="20">
        <v>0</v>
      </c>
      <c r="G23" s="20">
        <v>0</v>
      </c>
      <c r="H23" s="20">
        <v>1</v>
      </c>
      <c r="I23" s="17">
        <v>1.543</v>
      </c>
      <c r="J23" s="17">
        <v>8.606</v>
      </c>
      <c r="K23" s="21">
        <v>0</v>
      </c>
      <c r="L23" s="21">
        <v>0</v>
      </c>
      <c r="M23" s="21">
        <v>1</v>
      </c>
      <c r="N23" s="21">
        <v>0</v>
      </c>
      <c r="O23" s="21">
        <v>0</v>
      </c>
      <c r="P23" s="21">
        <v>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4</v>
      </c>
      <c r="B24" s="20" t="s">
        <v>97</v>
      </c>
      <c r="C24" s="20">
        <v>3355.925</v>
      </c>
      <c r="D24" s="20">
        <v>3717.536</v>
      </c>
      <c r="E24" s="20">
        <v>0</v>
      </c>
      <c r="F24" s="20">
        <v>0</v>
      </c>
      <c r="G24" s="20">
        <v>0</v>
      </c>
      <c r="H24" s="20">
        <v>1</v>
      </c>
      <c r="I24" s="17">
        <v>4.634</v>
      </c>
      <c r="J24" s="17">
        <v>13.911</v>
      </c>
      <c r="K24" s="21">
        <v>0</v>
      </c>
      <c r="L24" s="21">
        <v>1</v>
      </c>
      <c r="M24" s="21">
        <v>1</v>
      </c>
      <c r="N24" s="21">
        <v>-1</v>
      </c>
      <c r="O24" s="21">
        <v>0</v>
      </c>
      <c r="P24" s="21">
        <v>0.183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9</v>
      </c>
      <c r="B25" s="20" t="s">
        <v>98</v>
      </c>
      <c r="C25" s="20">
        <v>6085.803</v>
      </c>
      <c r="D25" s="20">
        <v>6869.204</v>
      </c>
      <c r="E25" s="20">
        <v>0</v>
      </c>
      <c r="F25" s="20">
        <v>0</v>
      </c>
      <c r="G25" s="20">
        <v>0</v>
      </c>
      <c r="H25" s="20">
        <v>1</v>
      </c>
      <c r="I25" s="17">
        <v>7</v>
      </c>
      <c r="J25" s="17">
        <v>17.606</v>
      </c>
      <c r="K25" s="21">
        <v>4</v>
      </c>
      <c r="L25" s="21">
        <v>1</v>
      </c>
      <c r="M25" s="21">
        <v>0</v>
      </c>
      <c r="N25" s="21">
        <v>0</v>
      </c>
      <c r="O25" s="21">
        <v>0</v>
      </c>
      <c r="P25" s="21">
        <v>11.074</v>
      </c>
      <c r="Q25" s="21">
        <v>0</v>
      </c>
      <c r="R25" s="21">
        <v>-1</v>
      </c>
      <c r="S25" s="22"/>
      <c r="T25" s="22"/>
      <c r="U25" s="22"/>
      <c r="V25" s="22"/>
      <c r="W25" s="22"/>
    </row>
    <row r="26" ht="16.5" spans="1:23">
      <c r="A26" s="20">
        <v>11</v>
      </c>
      <c r="B26" s="20" t="s">
        <v>57</v>
      </c>
      <c r="C26" s="20">
        <v>7070.805</v>
      </c>
      <c r="D26" s="20">
        <v>7190.465</v>
      </c>
      <c r="E26" s="20">
        <v>0</v>
      </c>
      <c r="F26" s="20">
        <v>0</v>
      </c>
      <c r="G26" s="20">
        <v>0</v>
      </c>
      <c r="H26" s="20">
        <v>1</v>
      </c>
      <c r="I26" s="17">
        <v>0.24</v>
      </c>
      <c r="J26" s="17">
        <v>1.9</v>
      </c>
      <c r="K26" s="21">
        <v>1</v>
      </c>
      <c r="L26" s="21">
        <v>0</v>
      </c>
      <c r="M26" s="21">
        <v>0</v>
      </c>
      <c r="N26" s="21">
        <v>-1</v>
      </c>
      <c r="O26" s="21">
        <v>0</v>
      </c>
      <c r="P26" s="21">
        <v>0.112</v>
      </c>
      <c r="Q26" s="21">
        <v>-1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13</v>
      </c>
      <c r="B27" s="20" t="s">
        <v>99</v>
      </c>
      <c r="C27" s="20">
        <v>301.038</v>
      </c>
      <c r="D27" s="20">
        <v>302.575</v>
      </c>
      <c r="E27" s="20">
        <v>0</v>
      </c>
      <c r="F27" s="20">
        <v>0</v>
      </c>
      <c r="G27" s="20">
        <v>0</v>
      </c>
      <c r="H27" s="20">
        <v>1</v>
      </c>
      <c r="I27" s="17">
        <v>0.252</v>
      </c>
      <c r="J27" s="17">
        <v>0.758</v>
      </c>
      <c r="K27" s="21">
        <v>3</v>
      </c>
      <c r="L27" s="21">
        <v>2</v>
      </c>
      <c r="M27" s="21">
        <v>0</v>
      </c>
      <c r="N27" s="21">
        <v>-1</v>
      </c>
      <c r="O27" s="21">
        <v>0</v>
      </c>
      <c r="P27" s="21">
        <v>-3.763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17</v>
      </c>
      <c r="B28" s="20" t="s">
        <v>100</v>
      </c>
      <c r="C28" s="20">
        <v>3193.021</v>
      </c>
      <c r="D28" s="20">
        <v>3439.476</v>
      </c>
      <c r="E28" s="20">
        <v>0</v>
      </c>
      <c r="F28" s="20">
        <v>0</v>
      </c>
      <c r="G28" s="20">
        <v>0</v>
      </c>
      <c r="H28" s="20">
        <v>1</v>
      </c>
      <c r="I28" s="17">
        <v>1.539</v>
      </c>
      <c r="J28" s="17">
        <v>8.594</v>
      </c>
      <c r="K28" s="21">
        <v>1</v>
      </c>
      <c r="L28" s="21">
        <v>1</v>
      </c>
      <c r="M28" s="21">
        <v>1</v>
      </c>
      <c r="N28" s="21">
        <v>-1</v>
      </c>
      <c r="O28" s="21">
        <v>0</v>
      </c>
      <c r="P28" s="21">
        <v>4.764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20</v>
      </c>
      <c r="B29" s="20" t="s">
        <v>101</v>
      </c>
      <c r="C29" s="20">
        <v>1545.168</v>
      </c>
      <c r="D29" s="20">
        <v>1776.667</v>
      </c>
      <c r="E29" s="20">
        <v>0</v>
      </c>
      <c r="F29" s="20">
        <v>0</v>
      </c>
      <c r="G29" s="20">
        <v>0</v>
      </c>
      <c r="H29" s="20">
        <v>1</v>
      </c>
      <c r="I29" s="17">
        <v>3.796</v>
      </c>
      <c r="J29" s="17">
        <v>16.331</v>
      </c>
      <c r="K29" s="21">
        <v>3</v>
      </c>
      <c r="L29" s="21">
        <v>2</v>
      </c>
      <c r="M29" s="21">
        <v>0</v>
      </c>
      <c r="N29" s="21">
        <v>-1</v>
      </c>
      <c r="O29" s="21">
        <v>0</v>
      </c>
      <c r="P29" s="21">
        <v>-3.435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22</v>
      </c>
      <c r="B30" s="20" t="s">
        <v>102</v>
      </c>
      <c r="C30" s="20">
        <v>252.371</v>
      </c>
      <c r="D30" s="20">
        <v>253.557</v>
      </c>
      <c r="E30" s="20">
        <v>0</v>
      </c>
      <c r="F30" s="20">
        <v>0</v>
      </c>
      <c r="G30" s="20">
        <v>0</v>
      </c>
      <c r="H30" s="20">
        <v>1</v>
      </c>
      <c r="I30" s="17">
        <v>0.21</v>
      </c>
      <c r="J30" s="17">
        <v>0.677</v>
      </c>
      <c r="K30" s="21">
        <v>2</v>
      </c>
      <c r="L30" s="21">
        <v>2</v>
      </c>
      <c r="M30" s="21">
        <v>1</v>
      </c>
      <c r="N30" s="21">
        <v>-1</v>
      </c>
      <c r="O30" s="21">
        <v>0</v>
      </c>
      <c r="P30" s="21">
        <v>1.545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26</v>
      </c>
      <c r="B31" s="20" t="s">
        <v>103</v>
      </c>
      <c r="C31" s="20">
        <v>4624.858</v>
      </c>
      <c r="D31" s="20">
        <v>5587.213</v>
      </c>
      <c r="E31" s="20">
        <v>0</v>
      </c>
      <c r="F31" s="20">
        <v>0</v>
      </c>
      <c r="G31" s="20">
        <v>0</v>
      </c>
      <c r="H31" s="20">
        <v>1</v>
      </c>
      <c r="I31" s="17">
        <v>12.174</v>
      </c>
      <c r="J31" s="17">
        <v>27.301</v>
      </c>
      <c r="K31" s="21">
        <v>4</v>
      </c>
      <c r="L31" s="21">
        <v>2</v>
      </c>
      <c r="M31" s="21">
        <v>-1</v>
      </c>
      <c r="N31" s="21">
        <v>0</v>
      </c>
      <c r="O31" s="21">
        <v>0</v>
      </c>
      <c r="P31" s="21">
        <v>8.77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33</v>
      </c>
      <c r="B32" s="20" t="s">
        <v>104</v>
      </c>
      <c r="C32" s="20">
        <v>3009.547</v>
      </c>
      <c r="D32" s="20">
        <v>3711.375</v>
      </c>
      <c r="E32" s="20">
        <v>0</v>
      </c>
      <c r="F32" s="20">
        <v>0</v>
      </c>
      <c r="G32" s="20">
        <v>0</v>
      </c>
      <c r="H32" s="20">
        <v>1</v>
      </c>
      <c r="I32" s="17">
        <v>14.611</v>
      </c>
      <c r="J32" s="17">
        <v>30.758</v>
      </c>
      <c r="K32" s="21">
        <v>4</v>
      </c>
      <c r="L32" s="21">
        <v>0</v>
      </c>
      <c r="M32" s="21">
        <v>-1</v>
      </c>
      <c r="N32" s="21">
        <v>1</v>
      </c>
      <c r="O32" s="21">
        <v>0</v>
      </c>
      <c r="P32" s="21">
        <v>2.827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40</v>
      </c>
      <c r="B33" s="20" t="s">
        <v>105</v>
      </c>
      <c r="C33" s="20">
        <v>3741.927</v>
      </c>
      <c r="D33" s="20">
        <v>4151.948</v>
      </c>
      <c r="E33" s="20">
        <v>0</v>
      </c>
      <c r="F33" s="20">
        <v>0</v>
      </c>
      <c r="G33" s="20">
        <v>0</v>
      </c>
      <c r="H33" s="20">
        <v>1</v>
      </c>
      <c r="I33" s="17">
        <v>1.042</v>
      </c>
      <c r="J33" s="17">
        <v>10.815</v>
      </c>
      <c r="K33" s="21">
        <v>4</v>
      </c>
      <c r="L33" s="21">
        <v>2</v>
      </c>
      <c r="M33" s="21">
        <v>0</v>
      </c>
      <c r="N33" s="21">
        <v>0</v>
      </c>
      <c r="O33" s="21">
        <v>0</v>
      </c>
      <c r="P33" s="21">
        <v>-2.616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45</v>
      </c>
      <c r="B34" s="20" t="s">
        <v>106</v>
      </c>
      <c r="C34" s="20">
        <v>5312.038</v>
      </c>
      <c r="D34" s="20">
        <v>6024.41</v>
      </c>
      <c r="E34" s="20">
        <v>0</v>
      </c>
      <c r="F34" s="20">
        <v>0</v>
      </c>
      <c r="G34" s="20">
        <v>0</v>
      </c>
      <c r="H34" s="20">
        <v>1</v>
      </c>
      <c r="I34" s="17">
        <v>6.41</v>
      </c>
      <c r="J34" s="17">
        <v>17.477</v>
      </c>
      <c r="K34" s="21">
        <v>4</v>
      </c>
      <c r="L34" s="21">
        <v>1</v>
      </c>
      <c r="M34" s="21">
        <v>0</v>
      </c>
      <c r="N34" s="21">
        <v>0</v>
      </c>
      <c r="O34" s="21">
        <v>0</v>
      </c>
      <c r="P34" s="21">
        <v>-9.601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46</v>
      </c>
      <c r="B35" s="20" t="s">
        <v>107</v>
      </c>
      <c r="C35" s="20">
        <v>4825.768</v>
      </c>
      <c r="D35" s="20">
        <v>5324.241</v>
      </c>
      <c r="E35" s="20">
        <v>0</v>
      </c>
      <c r="F35" s="20">
        <v>0</v>
      </c>
      <c r="G35" s="20">
        <v>0</v>
      </c>
      <c r="H35" s="20">
        <v>1</v>
      </c>
      <c r="I35" s="17">
        <v>3.673</v>
      </c>
      <c r="J35" s="17">
        <v>12.692</v>
      </c>
      <c r="K35" s="21">
        <v>1</v>
      </c>
      <c r="L35" s="21">
        <v>1</v>
      </c>
      <c r="M35" s="21">
        <v>1</v>
      </c>
      <c r="N35" s="21">
        <v>-1</v>
      </c>
      <c r="O35" s="21">
        <v>0</v>
      </c>
      <c r="P35" s="21">
        <v>-7.261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47</v>
      </c>
      <c r="B36" s="20" t="s">
        <v>108</v>
      </c>
      <c r="C36" s="20">
        <v>3749.024</v>
      </c>
      <c r="D36" s="20">
        <v>4062.202</v>
      </c>
      <c r="E36" s="20">
        <v>0</v>
      </c>
      <c r="F36" s="20">
        <v>0</v>
      </c>
      <c r="G36" s="20">
        <v>0</v>
      </c>
      <c r="H36" s="20">
        <v>1</v>
      </c>
      <c r="I36" s="17">
        <v>1.487</v>
      </c>
      <c r="J36" s="17">
        <v>9.082</v>
      </c>
      <c r="K36" s="21">
        <v>1</v>
      </c>
      <c r="L36" s="21">
        <v>2</v>
      </c>
      <c r="M36" s="21">
        <v>1</v>
      </c>
      <c r="N36" s="21">
        <v>-1</v>
      </c>
      <c r="O36" s="21">
        <v>0</v>
      </c>
      <c r="P36" s="21">
        <v>-5.223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49</v>
      </c>
      <c r="B37" s="20" t="s">
        <v>109</v>
      </c>
      <c r="C37" s="20">
        <v>1876.421</v>
      </c>
      <c r="D37" s="20">
        <v>2171.549</v>
      </c>
      <c r="E37" s="20">
        <v>0</v>
      </c>
      <c r="F37" s="20">
        <v>0</v>
      </c>
      <c r="G37" s="20">
        <v>0</v>
      </c>
      <c r="H37" s="20">
        <v>1</v>
      </c>
      <c r="I37" s="17">
        <v>0.668</v>
      </c>
      <c r="J37" s="17">
        <v>14.168</v>
      </c>
      <c r="K37" s="21">
        <v>1</v>
      </c>
      <c r="L37" s="21">
        <v>0</v>
      </c>
      <c r="M37" s="21">
        <v>1</v>
      </c>
      <c r="N37" s="21">
        <v>-1</v>
      </c>
      <c r="O37" s="21">
        <v>0</v>
      </c>
      <c r="P37" s="21">
        <v>4.593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57</v>
      </c>
      <c r="B38" s="20" t="s">
        <v>110</v>
      </c>
      <c r="C38" s="20">
        <v>3622.77</v>
      </c>
      <c r="D38" s="20">
        <v>4038.779</v>
      </c>
      <c r="E38" s="20">
        <v>0</v>
      </c>
      <c r="F38" s="20">
        <v>0</v>
      </c>
      <c r="G38" s="20">
        <v>0</v>
      </c>
      <c r="H38" s="20">
        <v>1</v>
      </c>
      <c r="I38" s="17">
        <v>1.773</v>
      </c>
      <c r="J38" s="17">
        <v>11.891</v>
      </c>
      <c r="K38" s="21">
        <v>4</v>
      </c>
      <c r="L38" s="21">
        <v>1</v>
      </c>
      <c r="M38" s="21">
        <v>0</v>
      </c>
      <c r="N38" s="21">
        <v>0</v>
      </c>
      <c r="O38" s="21">
        <v>-1</v>
      </c>
      <c r="P38" s="21">
        <v>-23.92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59</v>
      </c>
      <c r="B39" s="20" t="s">
        <v>111</v>
      </c>
      <c r="C39" s="20">
        <v>3119.928</v>
      </c>
      <c r="D39" s="20">
        <v>3540.664</v>
      </c>
      <c r="E39" s="20">
        <v>0</v>
      </c>
      <c r="F39" s="20">
        <v>0</v>
      </c>
      <c r="G39" s="20">
        <v>0</v>
      </c>
      <c r="H39" s="20">
        <v>1</v>
      </c>
      <c r="I39" s="17">
        <v>1.431</v>
      </c>
      <c r="J39" s="17">
        <v>13.144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0.225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65</v>
      </c>
      <c r="B40" s="20" t="s">
        <v>112</v>
      </c>
      <c r="C40" s="20">
        <v>3473.064</v>
      </c>
      <c r="D40" s="20">
        <v>3739.66</v>
      </c>
      <c r="E40" s="20">
        <v>0</v>
      </c>
      <c r="F40" s="20">
        <v>0</v>
      </c>
      <c r="G40" s="20">
        <v>0</v>
      </c>
      <c r="H40" s="20">
        <v>1</v>
      </c>
      <c r="I40" s="17">
        <v>1.288</v>
      </c>
      <c r="J40" s="17">
        <v>8.325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-0.787</v>
      </c>
      <c r="Q40" s="21">
        <v>0</v>
      </c>
      <c r="R40" s="21">
        <v>-1</v>
      </c>
      <c r="S40" s="22"/>
      <c r="T40" s="22"/>
      <c r="U40" s="22"/>
      <c r="V40" s="22"/>
      <c r="W40" s="22"/>
    </row>
    <row r="41" ht="16.5" spans="1:23">
      <c r="A41" s="20">
        <v>66</v>
      </c>
      <c r="B41" s="20" t="s">
        <v>113</v>
      </c>
      <c r="C41" s="20">
        <v>3098.715</v>
      </c>
      <c r="D41" s="20">
        <v>3651.321</v>
      </c>
      <c r="E41" s="20">
        <v>0</v>
      </c>
      <c r="F41" s="20">
        <v>0</v>
      </c>
      <c r="G41" s="20">
        <v>0</v>
      </c>
      <c r="H41" s="20">
        <v>1</v>
      </c>
      <c r="I41" s="17">
        <v>14.182</v>
      </c>
      <c r="J41" s="17">
        <v>27.17</v>
      </c>
      <c r="K41" s="21">
        <v>2</v>
      </c>
      <c r="L41" s="21">
        <v>1</v>
      </c>
      <c r="M41" s="21">
        <v>1</v>
      </c>
      <c r="N41" s="21">
        <v>-1</v>
      </c>
      <c r="O41" s="21">
        <v>0</v>
      </c>
      <c r="P41" s="21">
        <v>0.788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67</v>
      </c>
      <c r="B42" s="20" t="s">
        <v>114</v>
      </c>
      <c r="C42" s="20">
        <v>8107.113</v>
      </c>
      <c r="D42" s="20">
        <v>9526.785</v>
      </c>
      <c r="E42" s="20">
        <v>0</v>
      </c>
      <c r="F42" s="20">
        <v>0</v>
      </c>
      <c r="G42" s="20">
        <v>0</v>
      </c>
      <c r="H42" s="20">
        <v>1</v>
      </c>
      <c r="I42" s="17">
        <v>1.45</v>
      </c>
      <c r="J42" s="17">
        <v>16.136</v>
      </c>
      <c r="K42" s="21">
        <v>2</v>
      </c>
      <c r="L42" s="21">
        <v>1</v>
      </c>
      <c r="M42" s="21">
        <v>1</v>
      </c>
      <c r="N42" s="21">
        <v>-1</v>
      </c>
      <c r="O42" s="21">
        <v>0</v>
      </c>
      <c r="P42" s="21">
        <v>-1.174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68</v>
      </c>
      <c r="B43" s="20" t="s">
        <v>115</v>
      </c>
      <c r="C43" s="20">
        <v>3426.634</v>
      </c>
      <c r="D43" s="20">
        <v>4098.267</v>
      </c>
      <c r="E43" s="20">
        <v>0</v>
      </c>
      <c r="F43" s="20">
        <v>0</v>
      </c>
      <c r="G43" s="20">
        <v>0</v>
      </c>
      <c r="H43" s="20">
        <v>1</v>
      </c>
      <c r="I43" s="17">
        <v>14.445</v>
      </c>
      <c r="J43" s="17">
        <v>28.466</v>
      </c>
      <c r="K43" s="21">
        <v>4</v>
      </c>
      <c r="L43" s="21">
        <v>2</v>
      </c>
      <c r="M43" s="21">
        <v>0</v>
      </c>
      <c r="N43" s="21">
        <v>0</v>
      </c>
      <c r="O43" s="21">
        <v>0</v>
      </c>
      <c r="P43" s="21">
        <v>-3.929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71</v>
      </c>
      <c r="B44" s="20" t="s">
        <v>116</v>
      </c>
      <c r="C44" s="20">
        <v>4060.133</v>
      </c>
      <c r="D44" s="20">
        <v>4972.947</v>
      </c>
      <c r="E44" s="20">
        <v>0</v>
      </c>
      <c r="F44" s="20">
        <v>0</v>
      </c>
      <c r="G44" s="20">
        <v>0</v>
      </c>
      <c r="H44" s="20">
        <v>1</v>
      </c>
      <c r="I44" s="17">
        <v>18.107</v>
      </c>
      <c r="J44" s="17">
        <v>33.139</v>
      </c>
      <c r="K44" s="21">
        <v>4</v>
      </c>
      <c r="L44" s="21">
        <v>1</v>
      </c>
      <c r="M44" s="21">
        <v>-1</v>
      </c>
      <c r="N44" s="21">
        <v>1</v>
      </c>
      <c r="O44" s="21">
        <v>0</v>
      </c>
      <c r="P44" s="21">
        <v>-10.521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72</v>
      </c>
      <c r="B45" s="20" t="s">
        <v>117</v>
      </c>
      <c r="C45" s="20">
        <v>2871.192</v>
      </c>
      <c r="D45" s="20">
        <v>3193.955</v>
      </c>
      <c r="E45" s="20">
        <v>0</v>
      </c>
      <c r="F45" s="20">
        <v>0</v>
      </c>
      <c r="G45" s="20">
        <v>0</v>
      </c>
      <c r="H45" s="20">
        <v>1</v>
      </c>
      <c r="I45" s="17">
        <v>0.26</v>
      </c>
      <c r="J45" s="17">
        <v>10.339</v>
      </c>
      <c r="K45" s="21">
        <v>4</v>
      </c>
      <c r="L45" s="21">
        <v>1</v>
      </c>
      <c r="M45" s="21">
        <v>-1</v>
      </c>
      <c r="N45" s="21">
        <v>1</v>
      </c>
      <c r="O45" s="21">
        <v>0</v>
      </c>
      <c r="P45" s="21">
        <v>-6.825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77</v>
      </c>
      <c r="B46" s="20" t="s">
        <v>118</v>
      </c>
      <c r="C46" s="20">
        <v>5347.435</v>
      </c>
      <c r="D46" s="20">
        <v>6785.49</v>
      </c>
      <c r="E46" s="20">
        <v>0</v>
      </c>
      <c r="F46" s="20">
        <v>0</v>
      </c>
      <c r="G46" s="20">
        <v>0</v>
      </c>
      <c r="H46" s="20">
        <v>1</v>
      </c>
      <c r="I46" s="17">
        <v>1.074</v>
      </c>
      <c r="J46" s="17">
        <v>22.04</v>
      </c>
      <c r="K46" s="21">
        <v>4</v>
      </c>
      <c r="L46" s="21">
        <v>1</v>
      </c>
      <c r="M46" s="21">
        <v>0</v>
      </c>
      <c r="N46" s="21">
        <v>0</v>
      </c>
      <c r="O46" s="21">
        <v>0</v>
      </c>
      <c r="P46" s="21">
        <v>-3.269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78</v>
      </c>
      <c r="B47" s="20" t="s">
        <v>119</v>
      </c>
      <c r="C47" s="20">
        <v>3140.51</v>
      </c>
      <c r="D47" s="20">
        <v>3586.518</v>
      </c>
      <c r="E47" s="20">
        <v>0</v>
      </c>
      <c r="F47" s="20">
        <v>0</v>
      </c>
      <c r="G47" s="20">
        <v>0</v>
      </c>
      <c r="H47" s="20">
        <v>1</v>
      </c>
      <c r="I47" s="17">
        <v>4.873</v>
      </c>
      <c r="J47" s="17">
        <v>16.703</v>
      </c>
      <c r="K47" s="21">
        <v>2</v>
      </c>
      <c r="L47" s="21">
        <v>0</v>
      </c>
      <c r="M47" s="21">
        <v>1</v>
      </c>
      <c r="N47" s="21">
        <v>-1</v>
      </c>
      <c r="O47" s="21">
        <v>0</v>
      </c>
      <c r="P47" s="21">
        <v>0.419</v>
      </c>
      <c r="Q47" s="21">
        <v>-1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90</v>
      </c>
      <c r="B48" s="20" t="s">
        <v>120</v>
      </c>
      <c r="C48" s="20">
        <v>1366.135</v>
      </c>
      <c r="D48" s="20">
        <v>1483.075</v>
      </c>
      <c r="E48" s="20">
        <v>0</v>
      </c>
      <c r="F48" s="20">
        <v>0</v>
      </c>
      <c r="G48" s="20">
        <v>0</v>
      </c>
      <c r="H48" s="20">
        <v>1</v>
      </c>
      <c r="I48" s="17">
        <v>3.411</v>
      </c>
      <c r="J48" s="17">
        <v>11.027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-3.858</v>
      </c>
      <c r="Q48" s="21">
        <v>0</v>
      </c>
      <c r="R48" s="21">
        <v>1</v>
      </c>
      <c r="S48" s="22"/>
      <c r="T48" s="22"/>
      <c r="U48" s="22"/>
      <c r="V48" s="22"/>
      <c r="W48" s="22"/>
    </row>
    <row r="49" ht="16.5" spans="1:23">
      <c r="A49" s="20">
        <v>91</v>
      </c>
      <c r="B49" s="20" t="s">
        <v>121</v>
      </c>
      <c r="C49" s="20">
        <v>13534.952</v>
      </c>
      <c r="D49" s="20">
        <v>14990.953</v>
      </c>
      <c r="E49" s="20">
        <v>0</v>
      </c>
      <c r="F49" s="20">
        <v>0</v>
      </c>
      <c r="G49" s="20">
        <v>0</v>
      </c>
      <c r="H49" s="20">
        <v>1</v>
      </c>
      <c r="I49" s="17">
        <v>6.607</v>
      </c>
      <c r="J49" s="17">
        <v>15.678</v>
      </c>
      <c r="K49" s="21">
        <v>3</v>
      </c>
      <c r="L49" s="21">
        <v>1</v>
      </c>
      <c r="M49" s="21">
        <v>1</v>
      </c>
      <c r="N49" s="21">
        <v>-1</v>
      </c>
      <c r="O49" s="21">
        <v>0</v>
      </c>
      <c r="P49" s="21">
        <v>-0.917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92</v>
      </c>
      <c r="B50" s="20" t="s">
        <v>122</v>
      </c>
      <c r="C50" s="20">
        <v>4144.498</v>
      </c>
      <c r="D50" s="20">
        <v>4915.265</v>
      </c>
      <c r="E50" s="20">
        <v>0</v>
      </c>
      <c r="F50" s="20">
        <v>0</v>
      </c>
      <c r="G50" s="20">
        <v>0</v>
      </c>
      <c r="H50" s="20">
        <v>1</v>
      </c>
      <c r="I50" s="17">
        <v>14.027</v>
      </c>
      <c r="J50" s="17">
        <v>27.508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-4.899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94</v>
      </c>
      <c r="B51" s="20" t="s">
        <v>123</v>
      </c>
      <c r="C51" s="20">
        <v>3787.825</v>
      </c>
      <c r="D51" s="20">
        <v>4597.842</v>
      </c>
      <c r="E51" s="20">
        <v>0</v>
      </c>
      <c r="F51" s="20">
        <v>0</v>
      </c>
      <c r="G51" s="20">
        <v>0</v>
      </c>
      <c r="H51" s="20">
        <v>1</v>
      </c>
      <c r="I51" s="17">
        <v>14.125</v>
      </c>
      <c r="J51" s="17">
        <v>29.254</v>
      </c>
      <c r="K51" s="21">
        <v>1</v>
      </c>
      <c r="L51" s="21">
        <v>1</v>
      </c>
      <c r="M51" s="21">
        <v>1</v>
      </c>
      <c r="N51" s="21">
        <v>-1</v>
      </c>
      <c r="O51" s="21">
        <v>0</v>
      </c>
      <c r="P51" s="21">
        <v>2.106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95</v>
      </c>
      <c r="B52" s="20" t="s">
        <v>124</v>
      </c>
      <c r="C52" s="20">
        <v>3504.635</v>
      </c>
      <c r="D52" s="20">
        <v>4149.128</v>
      </c>
      <c r="E52" s="20">
        <v>0</v>
      </c>
      <c r="F52" s="20">
        <v>0</v>
      </c>
      <c r="G52" s="20">
        <v>0</v>
      </c>
      <c r="H52" s="20">
        <v>1</v>
      </c>
      <c r="I52" s="17">
        <v>3.306</v>
      </c>
      <c r="J52" s="17">
        <v>18.326</v>
      </c>
      <c r="K52" s="21">
        <v>2</v>
      </c>
      <c r="L52" s="21">
        <v>2</v>
      </c>
      <c r="M52" s="21">
        <v>1</v>
      </c>
      <c r="N52" s="21">
        <v>-1</v>
      </c>
      <c r="O52" s="21">
        <v>0</v>
      </c>
      <c r="P52" s="21">
        <v>6.776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97</v>
      </c>
      <c r="B53" s="20" t="s">
        <v>125</v>
      </c>
      <c r="C53" s="20">
        <v>10221.142</v>
      </c>
      <c r="D53" s="20">
        <v>12246.742</v>
      </c>
      <c r="E53" s="20">
        <v>0</v>
      </c>
      <c r="F53" s="20">
        <v>0</v>
      </c>
      <c r="G53" s="20">
        <v>0</v>
      </c>
      <c r="H53" s="20">
        <v>1</v>
      </c>
      <c r="I53" s="17">
        <v>4.929</v>
      </c>
      <c r="J53" s="17">
        <v>20.653</v>
      </c>
      <c r="K53" s="21">
        <v>2</v>
      </c>
      <c r="L53" s="21">
        <v>0</v>
      </c>
      <c r="M53" s="21">
        <v>1</v>
      </c>
      <c r="N53" s="21">
        <v>-1</v>
      </c>
      <c r="O53" s="21">
        <v>0</v>
      </c>
      <c r="P53" s="21">
        <v>1.012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99</v>
      </c>
      <c r="B54" s="20" t="s">
        <v>126</v>
      </c>
      <c r="C54" s="20">
        <v>8604.835</v>
      </c>
      <c r="D54" s="20">
        <v>9461.767</v>
      </c>
      <c r="E54" s="20">
        <v>0</v>
      </c>
      <c r="F54" s="20">
        <v>0</v>
      </c>
      <c r="G54" s="20">
        <v>0</v>
      </c>
      <c r="H54" s="20">
        <v>1</v>
      </c>
      <c r="I54" s="17">
        <v>4.813</v>
      </c>
      <c r="J54" s="17">
        <v>13.434</v>
      </c>
      <c r="K54" s="21">
        <v>3</v>
      </c>
      <c r="L54" s="21">
        <v>0</v>
      </c>
      <c r="M54" s="21">
        <v>0</v>
      </c>
      <c r="N54" s="21">
        <v>-1</v>
      </c>
      <c r="O54" s="21">
        <v>0</v>
      </c>
      <c r="P54" s="21">
        <v>-0.015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101</v>
      </c>
      <c r="B55" s="20" t="s">
        <v>127</v>
      </c>
      <c r="C55" s="20">
        <v>250.106</v>
      </c>
      <c r="D55" s="20">
        <v>251.407</v>
      </c>
      <c r="E55" s="20">
        <v>0</v>
      </c>
      <c r="F55" s="20">
        <v>0</v>
      </c>
      <c r="G55" s="20">
        <v>0</v>
      </c>
      <c r="H55" s="20">
        <v>1</v>
      </c>
      <c r="I55" s="17">
        <v>0.252</v>
      </c>
      <c r="J55" s="17">
        <v>0.768</v>
      </c>
      <c r="K55" s="21">
        <v>3</v>
      </c>
      <c r="L55" s="21">
        <v>2</v>
      </c>
      <c r="M55" s="21">
        <v>0</v>
      </c>
      <c r="N55" s="21">
        <v>-1</v>
      </c>
      <c r="O55" s="21">
        <v>0</v>
      </c>
      <c r="P55" s="21">
        <v>0.438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102</v>
      </c>
      <c r="B56" s="20" t="s">
        <v>128</v>
      </c>
      <c r="C56" s="20">
        <v>6666.012</v>
      </c>
      <c r="D56" s="20">
        <v>7914.053</v>
      </c>
      <c r="E56" s="20">
        <v>0</v>
      </c>
      <c r="F56" s="20">
        <v>0</v>
      </c>
      <c r="G56" s="20">
        <v>0</v>
      </c>
      <c r="H56" s="20">
        <v>1</v>
      </c>
      <c r="I56" s="17">
        <v>9.789</v>
      </c>
      <c r="J56" s="17">
        <v>24.015</v>
      </c>
      <c r="K56" s="21">
        <v>4</v>
      </c>
      <c r="L56" s="21">
        <v>0</v>
      </c>
      <c r="M56" s="21">
        <v>0</v>
      </c>
      <c r="N56" s="21">
        <v>0</v>
      </c>
      <c r="O56" s="21">
        <v>0</v>
      </c>
      <c r="P56" s="21">
        <v>-5.012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105</v>
      </c>
      <c r="B57" s="20" t="s">
        <v>129</v>
      </c>
      <c r="C57" s="20">
        <v>4701.162</v>
      </c>
      <c r="D57" s="20">
        <v>5537.443</v>
      </c>
      <c r="E57" s="20">
        <v>0</v>
      </c>
      <c r="F57" s="20">
        <v>0</v>
      </c>
      <c r="G57" s="20">
        <v>0</v>
      </c>
      <c r="H57" s="20">
        <v>1</v>
      </c>
      <c r="I57" s="17">
        <v>15.34</v>
      </c>
      <c r="J57" s="17">
        <v>28.126</v>
      </c>
      <c r="K57" s="21">
        <v>2</v>
      </c>
      <c r="L57" s="21">
        <v>0</v>
      </c>
      <c r="M57" s="21">
        <v>0</v>
      </c>
      <c r="N57" s="21">
        <v>-1</v>
      </c>
      <c r="O57" s="21">
        <v>0</v>
      </c>
      <c r="P57" s="21">
        <v>4.286</v>
      </c>
      <c r="Q57" s="21">
        <v>-1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106</v>
      </c>
      <c r="B58" s="20" t="s">
        <v>130</v>
      </c>
      <c r="C58" s="20">
        <v>5327.575</v>
      </c>
      <c r="D58" s="20">
        <v>6227.994</v>
      </c>
      <c r="E58" s="20">
        <v>0</v>
      </c>
      <c r="F58" s="20">
        <v>0</v>
      </c>
      <c r="G58" s="20">
        <v>0</v>
      </c>
      <c r="H58" s="20">
        <v>1</v>
      </c>
      <c r="I58" s="17">
        <v>10.922</v>
      </c>
      <c r="J58" s="17">
        <v>23.801</v>
      </c>
      <c r="K58" s="21">
        <v>4</v>
      </c>
      <c r="L58" s="21">
        <v>1</v>
      </c>
      <c r="M58" s="21">
        <v>0</v>
      </c>
      <c r="N58" s="21">
        <v>0</v>
      </c>
      <c r="O58" s="21">
        <v>0</v>
      </c>
      <c r="P58" s="21">
        <v>-6.515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111</v>
      </c>
      <c r="B59" s="20" t="s">
        <v>131</v>
      </c>
      <c r="C59" s="20">
        <v>8819.846</v>
      </c>
      <c r="D59" s="20">
        <v>11050.486</v>
      </c>
      <c r="E59" s="20">
        <v>0</v>
      </c>
      <c r="F59" s="20">
        <v>0</v>
      </c>
      <c r="G59" s="20">
        <v>0</v>
      </c>
      <c r="H59" s="20">
        <v>1</v>
      </c>
      <c r="I59" s="17">
        <v>3.307</v>
      </c>
      <c r="J59" s="17">
        <v>22.825</v>
      </c>
      <c r="K59" s="21">
        <v>3</v>
      </c>
      <c r="L59" s="21">
        <v>2</v>
      </c>
      <c r="M59" s="21">
        <v>0</v>
      </c>
      <c r="N59" s="21">
        <v>0</v>
      </c>
      <c r="O59" s="21">
        <v>0</v>
      </c>
      <c r="P59" s="21">
        <v>1.166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112</v>
      </c>
      <c r="B60" s="20" t="s">
        <v>132</v>
      </c>
      <c r="C60" s="20">
        <v>5254.569</v>
      </c>
      <c r="D60" s="20">
        <v>6576.115</v>
      </c>
      <c r="E60" s="20">
        <v>0</v>
      </c>
      <c r="F60" s="20">
        <v>0</v>
      </c>
      <c r="G60" s="20">
        <v>0</v>
      </c>
      <c r="H60" s="20">
        <v>1</v>
      </c>
      <c r="I60" s="17">
        <v>3.448</v>
      </c>
      <c r="J60" s="17">
        <v>22.851</v>
      </c>
      <c r="K60" s="21">
        <v>1</v>
      </c>
      <c r="L60" s="21">
        <v>0</v>
      </c>
      <c r="M60" s="21">
        <v>0</v>
      </c>
      <c r="N60" s="21">
        <v>1</v>
      </c>
      <c r="O60" s="21">
        <v>0</v>
      </c>
      <c r="P60" s="21">
        <v>0.031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115</v>
      </c>
      <c r="B61" s="20" t="s">
        <v>133</v>
      </c>
      <c r="C61" s="20">
        <v>8096.821</v>
      </c>
      <c r="D61" s="20">
        <v>9016.468</v>
      </c>
      <c r="E61" s="20">
        <v>0</v>
      </c>
      <c r="F61" s="20">
        <v>0</v>
      </c>
      <c r="G61" s="20">
        <v>0</v>
      </c>
      <c r="H61" s="20">
        <v>1</v>
      </c>
      <c r="I61" s="17">
        <v>6.051</v>
      </c>
      <c r="J61" s="17">
        <v>15.634</v>
      </c>
      <c r="K61" s="21">
        <v>3</v>
      </c>
      <c r="L61" s="21">
        <v>2</v>
      </c>
      <c r="M61" s="21">
        <v>1</v>
      </c>
      <c r="N61" s="21">
        <v>-1</v>
      </c>
      <c r="O61" s="21">
        <v>0</v>
      </c>
      <c r="P61" s="21">
        <v>-2.249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116</v>
      </c>
      <c r="B62" s="20" t="s">
        <v>134</v>
      </c>
      <c r="C62" s="20">
        <v>198.286</v>
      </c>
      <c r="D62" s="20">
        <v>198.95</v>
      </c>
      <c r="E62" s="20">
        <v>0</v>
      </c>
      <c r="F62" s="20">
        <v>0</v>
      </c>
      <c r="G62" s="20">
        <v>0</v>
      </c>
      <c r="H62" s="20">
        <v>1</v>
      </c>
      <c r="I62" s="17">
        <v>0.087</v>
      </c>
      <c r="J62" s="17">
        <v>0.42</v>
      </c>
      <c r="K62" s="21">
        <v>2</v>
      </c>
      <c r="L62" s="21">
        <v>0</v>
      </c>
      <c r="M62" s="21">
        <v>1</v>
      </c>
      <c r="N62" s="21">
        <v>-1</v>
      </c>
      <c r="O62" s="21">
        <v>0</v>
      </c>
      <c r="P62" s="21">
        <v>4.461</v>
      </c>
      <c r="Q62" s="21">
        <v>-1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117</v>
      </c>
      <c r="B63" s="20" t="s">
        <v>135</v>
      </c>
      <c r="C63" s="20">
        <v>3985.089</v>
      </c>
      <c r="D63" s="20">
        <v>4568.167</v>
      </c>
      <c r="E63" s="20">
        <v>0</v>
      </c>
      <c r="F63" s="20">
        <v>0</v>
      </c>
      <c r="G63" s="20">
        <v>0</v>
      </c>
      <c r="H63" s="20">
        <v>1</v>
      </c>
      <c r="I63" s="17">
        <v>5.123</v>
      </c>
      <c r="J63" s="17">
        <v>17.233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-6.627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118</v>
      </c>
      <c r="B64" s="20" t="s">
        <v>136</v>
      </c>
      <c r="C64" s="20">
        <v>9583.122</v>
      </c>
      <c r="D64" s="20">
        <v>10571.128</v>
      </c>
      <c r="E64" s="20">
        <v>0</v>
      </c>
      <c r="F64" s="20">
        <v>0</v>
      </c>
      <c r="G64" s="20">
        <v>0</v>
      </c>
      <c r="H64" s="20">
        <v>1</v>
      </c>
      <c r="I64" s="17">
        <v>4.593</v>
      </c>
      <c r="J64" s="17">
        <v>13.51</v>
      </c>
      <c r="K64" s="21">
        <v>4</v>
      </c>
      <c r="L64" s="21">
        <v>2</v>
      </c>
      <c r="M64" s="21">
        <v>0</v>
      </c>
      <c r="N64" s="21">
        <v>0</v>
      </c>
      <c r="O64" s="21">
        <v>0</v>
      </c>
      <c r="P64" s="21">
        <v>-1.764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119</v>
      </c>
      <c r="B65" s="20" t="s">
        <v>137</v>
      </c>
      <c r="C65" s="20">
        <v>3995.734</v>
      </c>
      <c r="D65" s="20">
        <v>4644.484</v>
      </c>
      <c r="E65" s="20">
        <v>0</v>
      </c>
      <c r="F65" s="20">
        <v>0</v>
      </c>
      <c r="G65" s="20">
        <v>0</v>
      </c>
      <c r="H65" s="20">
        <v>1</v>
      </c>
      <c r="I65" s="17">
        <v>5.503</v>
      </c>
      <c r="J65" s="17">
        <v>18.703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9.129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120</v>
      </c>
      <c r="B66" s="20" t="s">
        <v>138</v>
      </c>
      <c r="C66" s="20">
        <v>9067.876</v>
      </c>
      <c r="D66" s="20">
        <v>10030.228</v>
      </c>
      <c r="E66" s="20">
        <v>0</v>
      </c>
      <c r="F66" s="20">
        <v>0</v>
      </c>
      <c r="G66" s="20">
        <v>0</v>
      </c>
      <c r="H66" s="20">
        <v>1</v>
      </c>
      <c r="I66" s="17">
        <v>7.53</v>
      </c>
      <c r="J66" s="17">
        <v>16.402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-23.769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122</v>
      </c>
      <c r="B67" s="20" t="s">
        <v>139</v>
      </c>
      <c r="C67" s="20">
        <v>1547.98</v>
      </c>
      <c r="D67" s="20">
        <v>1684.628</v>
      </c>
      <c r="E67" s="20">
        <v>0</v>
      </c>
      <c r="F67" s="20">
        <v>0</v>
      </c>
      <c r="G67" s="20">
        <v>0</v>
      </c>
      <c r="H67" s="20">
        <v>1</v>
      </c>
      <c r="I67" s="17">
        <v>5.036</v>
      </c>
      <c r="J67" s="17">
        <v>12.739</v>
      </c>
      <c r="K67" s="21">
        <v>4</v>
      </c>
      <c r="L67" s="21">
        <v>0</v>
      </c>
      <c r="M67" s="21">
        <v>-1</v>
      </c>
      <c r="N67" s="21">
        <v>1</v>
      </c>
      <c r="O67" s="21">
        <v>0</v>
      </c>
      <c r="P67" s="21">
        <v>12.462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123</v>
      </c>
      <c r="B68" s="20" t="s">
        <v>140</v>
      </c>
      <c r="C68" s="20">
        <v>6564.235</v>
      </c>
      <c r="D68" s="20">
        <v>7478.304</v>
      </c>
      <c r="E68" s="20">
        <v>0</v>
      </c>
      <c r="F68" s="20">
        <v>0</v>
      </c>
      <c r="G68" s="20">
        <v>0</v>
      </c>
      <c r="H68" s="20">
        <v>1</v>
      </c>
      <c r="I68" s="17">
        <v>1.309</v>
      </c>
      <c r="J68" s="17">
        <v>13.372</v>
      </c>
      <c r="K68" s="21">
        <v>1</v>
      </c>
      <c r="L68" s="21">
        <v>2</v>
      </c>
      <c r="M68" s="21">
        <v>1</v>
      </c>
      <c r="N68" s="21">
        <v>-1</v>
      </c>
      <c r="O68" s="21">
        <v>0</v>
      </c>
      <c r="P68" s="21">
        <v>-8.808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128</v>
      </c>
      <c r="B69" s="20" t="s">
        <v>141</v>
      </c>
      <c r="C69" s="20">
        <v>8613.745</v>
      </c>
      <c r="D69" s="20">
        <v>9472.42</v>
      </c>
      <c r="E69" s="20">
        <v>0</v>
      </c>
      <c r="F69" s="20">
        <v>0</v>
      </c>
      <c r="G69" s="20">
        <v>0</v>
      </c>
      <c r="H69" s="20">
        <v>1</v>
      </c>
      <c r="I69" s="17">
        <v>4.542</v>
      </c>
      <c r="J69" s="17">
        <v>13.196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10.437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132</v>
      </c>
      <c r="B70" s="20" t="s">
        <v>142</v>
      </c>
      <c r="C70" s="20">
        <v>5608.147</v>
      </c>
      <c r="D70" s="20">
        <v>6346.515</v>
      </c>
      <c r="E70" s="20">
        <v>0</v>
      </c>
      <c r="F70" s="20">
        <v>0</v>
      </c>
      <c r="G70" s="20">
        <v>0</v>
      </c>
      <c r="H70" s="20">
        <v>1</v>
      </c>
      <c r="I70" s="17">
        <v>4.42</v>
      </c>
      <c r="J70" s="17">
        <v>15.54</v>
      </c>
      <c r="K70" s="21">
        <v>4</v>
      </c>
      <c r="L70" s="21">
        <v>0</v>
      </c>
      <c r="M70" s="21">
        <v>-1</v>
      </c>
      <c r="N70" s="21">
        <v>1</v>
      </c>
      <c r="O70" s="21">
        <v>0</v>
      </c>
      <c r="P70" s="21">
        <v>9.101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133</v>
      </c>
      <c r="B71" s="20" t="s">
        <v>143</v>
      </c>
      <c r="C71" s="20">
        <v>6052.412</v>
      </c>
      <c r="D71" s="20">
        <v>7024.638</v>
      </c>
      <c r="E71" s="20">
        <v>0</v>
      </c>
      <c r="F71" s="20">
        <v>0</v>
      </c>
      <c r="G71" s="20">
        <v>0</v>
      </c>
      <c r="H71" s="20">
        <v>1</v>
      </c>
      <c r="I71" s="17">
        <v>9.318</v>
      </c>
      <c r="J71" s="17">
        <v>21.868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-2.701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135</v>
      </c>
      <c r="B72" s="20" t="s">
        <v>144</v>
      </c>
      <c r="C72" s="20">
        <v>5860.503</v>
      </c>
      <c r="D72" s="20">
        <v>6547.516</v>
      </c>
      <c r="E72" s="20">
        <v>0</v>
      </c>
      <c r="F72" s="20">
        <v>0</v>
      </c>
      <c r="G72" s="20">
        <v>0</v>
      </c>
      <c r="H72" s="20">
        <v>1</v>
      </c>
      <c r="I72" s="17">
        <v>4.062</v>
      </c>
      <c r="J72" s="17">
        <v>14.129</v>
      </c>
      <c r="K72" s="21">
        <v>4</v>
      </c>
      <c r="L72" s="21">
        <v>1</v>
      </c>
      <c r="M72" s="21">
        <v>0</v>
      </c>
      <c r="N72" s="21">
        <v>1</v>
      </c>
      <c r="O72" s="21">
        <v>-1</v>
      </c>
      <c r="P72" s="21">
        <v>-11.975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137</v>
      </c>
      <c r="B73" s="20" t="s">
        <v>145</v>
      </c>
      <c r="C73" s="20">
        <v>5345.543</v>
      </c>
      <c r="D73" s="20">
        <v>6424.721</v>
      </c>
      <c r="E73" s="20">
        <v>0</v>
      </c>
      <c r="F73" s="20">
        <v>0</v>
      </c>
      <c r="G73" s="20">
        <v>0</v>
      </c>
      <c r="H73" s="20">
        <v>1</v>
      </c>
      <c r="I73" s="17">
        <v>5.488</v>
      </c>
      <c r="J73" s="17">
        <v>21.364</v>
      </c>
      <c r="K73" s="21">
        <v>4</v>
      </c>
      <c r="L73" s="21">
        <v>1</v>
      </c>
      <c r="M73" s="21">
        <v>0</v>
      </c>
      <c r="N73" s="21">
        <v>0</v>
      </c>
      <c r="O73" s="21">
        <v>0</v>
      </c>
      <c r="P73" s="21">
        <v>-10.445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138</v>
      </c>
      <c r="B74" s="20" t="s">
        <v>146</v>
      </c>
      <c r="C74" s="20">
        <v>7879.712</v>
      </c>
      <c r="D74" s="20">
        <v>8450.435</v>
      </c>
      <c r="E74" s="20">
        <v>0</v>
      </c>
      <c r="F74" s="20">
        <v>0</v>
      </c>
      <c r="G74" s="20">
        <v>0</v>
      </c>
      <c r="H74" s="20">
        <v>1</v>
      </c>
      <c r="I74" s="17">
        <v>1.61</v>
      </c>
      <c r="J74" s="17">
        <v>8.255</v>
      </c>
      <c r="K74" s="21">
        <v>3</v>
      </c>
      <c r="L74" s="21">
        <v>2</v>
      </c>
      <c r="M74" s="21">
        <v>0</v>
      </c>
      <c r="N74" s="21">
        <v>0</v>
      </c>
      <c r="O74" s="21">
        <v>0</v>
      </c>
      <c r="P74" s="21">
        <v>0.943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139</v>
      </c>
      <c r="B75" s="20" t="s">
        <v>147</v>
      </c>
      <c r="C75" s="20">
        <v>410.999</v>
      </c>
      <c r="D75" s="20">
        <v>437.708</v>
      </c>
      <c r="E75" s="20">
        <v>0</v>
      </c>
      <c r="F75" s="20">
        <v>0</v>
      </c>
      <c r="G75" s="20">
        <v>0</v>
      </c>
      <c r="H75" s="20">
        <v>1</v>
      </c>
      <c r="I75" s="17">
        <v>4.65</v>
      </c>
      <c r="J75" s="17">
        <v>10.468</v>
      </c>
      <c r="K75" s="21">
        <v>1</v>
      </c>
      <c r="L75" s="21">
        <v>0</v>
      </c>
      <c r="M75" s="21">
        <v>1</v>
      </c>
      <c r="N75" s="21">
        <v>-1</v>
      </c>
      <c r="O75" s="21">
        <v>0</v>
      </c>
      <c r="P75" s="21">
        <v>4.102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141</v>
      </c>
      <c r="B76" s="20" t="s">
        <v>148</v>
      </c>
      <c r="C76" s="20">
        <v>3573.953</v>
      </c>
      <c r="D76" s="20">
        <v>4184.778</v>
      </c>
      <c r="E76" s="20">
        <v>0</v>
      </c>
      <c r="F76" s="20">
        <v>0</v>
      </c>
      <c r="G76" s="20">
        <v>0</v>
      </c>
      <c r="H76" s="20">
        <v>1</v>
      </c>
      <c r="I76" s="17">
        <v>5.773</v>
      </c>
      <c r="J76" s="17">
        <v>19.527</v>
      </c>
      <c r="K76" s="21">
        <v>4</v>
      </c>
      <c r="L76" s="21">
        <v>1</v>
      </c>
      <c r="M76" s="21">
        <v>0</v>
      </c>
      <c r="N76" s="21">
        <v>0</v>
      </c>
      <c r="O76" s="21">
        <v>0</v>
      </c>
      <c r="P76" s="21">
        <v>-29.366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142</v>
      </c>
      <c r="B77" s="20" t="s">
        <v>149</v>
      </c>
      <c r="C77" s="20">
        <v>9280.222</v>
      </c>
      <c r="D77" s="20">
        <v>10217.999</v>
      </c>
      <c r="E77" s="20">
        <v>0</v>
      </c>
      <c r="F77" s="20">
        <v>0</v>
      </c>
      <c r="G77" s="20">
        <v>0</v>
      </c>
      <c r="H77" s="20">
        <v>1</v>
      </c>
      <c r="I77" s="17">
        <v>6.007</v>
      </c>
      <c r="J77" s="17">
        <v>14.633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-2.518</v>
      </c>
      <c r="Q77" s="21">
        <v>0</v>
      </c>
      <c r="R77" s="21">
        <v>1</v>
      </c>
      <c r="S77" s="22"/>
      <c r="T77" s="22"/>
      <c r="U77" s="22"/>
      <c r="V77" s="22"/>
      <c r="W77" s="22"/>
    </row>
    <row r="78" ht="16.5" spans="1:23">
      <c r="A78" s="20">
        <v>145</v>
      </c>
      <c r="B78" s="20" t="s">
        <v>150</v>
      </c>
      <c r="C78" s="20">
        <v>6843.444</v>
      </c>
      <c r="D78" s="20">
        <v>8380.161</v>
      </c>
      <c r="E78" s="20">
        <v>0</v>
      </c>
      <c r="F78" s="20">
        <v>0</v>
      </c>
      <c r="G78" s="20">
        <v>0</v>
      </c>
      <c r="H78" s="20">
        <v>1</v>
      </c>
      <c r="I78" s="17">
        <v>15.342</v>
      </c>
      <c r="J78" s="17">
        <v>30.866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-0.231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146</v>
      </c>
      <c r="B79" s="20" t="s">
        <v>151</v>
      </c>
      <c r="C79" s="20">
        <v>7149.213</v>
      </c>
      <c r="D79" s="20">
        <v>8336.404</v>
      </c>
      <c r="E79" s="20">
        <v>0</v>
      </c>
      <c r="F79" s="20">
        <v>0</v>
      </c>
      <c r="G79" s="20">
        <v>0</v>
      </c>
      <c r="H79" s="20">
        <v>1</v>
      </c>
      <c r="I79" s="17">
        <v>5.333</v>
      </c>
      <c r="J79" s="17">
        <v>18.814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-1.817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153</v>
      </c>
      <c r="B80" s="20" t="s">
        <v>152</v>
      </c>
      <c r="C80" s="20">
        <v>3029.226</v>
      </c>
      <c r="D80" s="20">
        <v>3292.236</v>
      </c>
      <c r="E80" s="20">
        <v>0</v>
      </c>
      <c r="F80" s="20">
        <v>0</v>
      </c>
      <c r="G80" s="20">
        <v>0</v>
      </c>
      <c r="H80" s="20">
        <v>1</v>
      </c>
      <c r="I80" s="17">
        <v>2.212</v>
      </c>
      <c r="J80" s="17">
        <v>10.024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-40.193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159</v>
      </c>
      <c r="B81" s="20" t="s">
        <v>153</v>
      </c>
      <c r="C81" s="20">
        <v>3467.166</v>
      </c>
      <c r="D81" s="20">
        <v>3767.181</v>
      </c>
      <c r="E81" s="20">
        <v>0</v>
      </c>
      <c r="F81" s="20">
        <v>0</v>
      </c>
      <c r="G81" s="20">
        <v>0</v>
      </c>
      <c r="H81" s="20">
        <v>1</v>
      </c>
      <c r="I81" s="17">
        <v>3.16</v>
      </c>
      <c r="J81" s="17">
        <v>10.872</v>
      </c>
      <c r="K81" s="21">
        <v>4</v>
      </c>
      <c r="L81" s="21">
        <v>0</v>
      </c>
      <c r="M81" s="21">
        <v>-1</v>
      </c>
      <c r="N81" s="21">
        <v>1</v>
      </c>
      <c r="O81" s="21">
        <v>0</v>
      </c>
      <c r="P81" s="21">
        <v>9.284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160</v>
      </c>
      <c r="B82" s="20" t="s">
        <v>154</v>
      </c>
      <c r="C82" s="20">
        <v>1951.26</v>
      </c>
      <c r="D82" s="20">
        <v>2200.85</v>
      </c>
      <c r="E82" s="20">
        <v>0</v>
      </c>
      <c r="F82" s="20">
        <v>0</v>
      </c>
      <c r="G82" s="20">
        <v>0</v>
      </c>
      <c r="H82" s="20">
        <v>1</v>
      </c>
      <c r="I82" s="17">
        <v>7.343</v>
      </c>
      <c r="J82" s="17">
        <v>17.851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-0.042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161</v>
      </c>
      <c r="B83" s="20" t="s">
        <v>155</v>
      </c>
      <c r="C83" s="20">
        <v>1630.504</v>
      </c>
      <c r="D83" s="20">
        <v>1863.286</v>
      </c>
      <c r="E83" s="20">
        <v>0</v>
      </c>
      <c r="F83" s="20">
        <v>0</v>
      </c>
      <c r="G83" s="20">
        <v>0</v>
      </c>
      <c r="H83" s="20">
        <v>1</v>
      </c>
      <c r="I83" s="17">
        <v>5.285</v>
      </c>
      <c r="J83" s="17">
        <v>17.118</v>
      </c>
      <c r="K83" s="21">
        <v>4</v>
      </c>
      <c r="L83" s="21">
        <v>0</v>
      </c>
      <c r="M83" s="21">
        <v>-1</v>
      </c>
      <c r="N83" s="21">
        <v>0</v>
      </c>
      <c r="O83" s="21">
        <v>0</v>
      </c>
      <c r="P83" s="21">
        <v>11.098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510</v>
      </c>
      <c r="B84" s="20" t="s">
        <v>156</v>
      </c>
      <c r="C84" s="20">
        <v>5234.162</v>
      </c>
      <c r="D84" s="20">
        <v>5790.312</v>
      </c>
      <c r="E84" s="20">
        <v>0</v>
      </c>
      <c r="F84" s="20">
        <v>0</v>
      </c>
      <c r="G84" s="20">
        <v>0</v>
      </c>
      <c r="H84" s="20">
        <v>1</v>
      </c>
      <c r="I84" s="17">
        <v>2.282</v>
      </c>
      <c r="J84" s="17">
        <v>11.668</v>
      </c>
      <c r="K84" s="21">
        <v>4</v>
      </c>
      <c r="L84" s="21">
        <v>2</v>
      </c>
      <c r="M84" s="21">
        <v>0</v>
      </c>
      <c r="N84" s="21">
        <v>1</v>
      </c>
      <c r="O84" s="21">
        <v>0</v>
      </c>
      <c r="P84" s="21">
        <v>-11.742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680</v>
      </c>
      <c r="B85" s="20" t="s">
        <v>157</v>
      </c>
      <c r="C85" s="20">
        <v>1485.784</v>
      </c>
      <c r="D85" s="20">
        <v>1788.46</v>
      </c>
      <c r="E85" s="20">
        <v>0</v>
      </c>
      <c r="F85" s="20">
        <v>0</v>
      </c>
      <c r="G85" s="20">
        <v>0</v>
      </c>
      <c r="H85" s="20">
        <v>1</v>
      </c>
      <c r="I85" s="17">
        <v>3.717</v>
      </c>
      <c r="J85" s="17">
        <v>20.011</v>
      </c>
      <c r="K85" s="21">
        <v>1</v>
      </c>
      <c r="L85" s="21">
        <v>1</v>
      </c>
      <c r="M85" s="21">
        <v>1</v>
      </c>
      <c r="N85" s="21">
        <v>-1</v>
      </c>
      <c r="O85" s="21">
        <v>0</v>
      </c>
      <c r="P85" s="21">
        <v>-4.351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681</v>
      </c>
      <c r="B86" s="20" t="s">
        <v>158</v>
      </c>
      <c r="C86" s="20">
        <v>1434.535</v>
      </c>
      <c r="D86" s="20">
        <v>1726.74</v>
      </c>
      <c r="E86" s="20">
        <v>0</v>
      </c>
      <c r="F86" s="20">
        <v>0</v>
      </c>
      <c r="G86" s="20">
        <v>0</v>
      </c>
      <c r="H86" s="20">
        <v>1</v>
      </c>
      <c r="I86" s="17">
        <v>3.693</v>
      </c>
      <c r="J86" s="17">
        <v>19.99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-34.675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682</v>
      </c>
      <c r="B87" s="20" t="s">
        <v>159</v>
      </c>
      <c r="C87" s="20">
        <v>1758.383</v>
      </c>
      <c r="D87" s="20">
        <v>2302.352</v>
      </c>
      <c r="E87" s="20">
        <v>0</v>
      </c>
      <c r="F87" s="20">
        <v>0</v>
      </c>
      <c r="G87" s="20">
        <v>0</v>
      </c>
      <c r="H87" s="20">
        <v>1</v>
      </c>
      <c r="I87" s="17">
        <v>1.095</v>
      </c>
      <c r="J87" s="17">
        <v>24.463</v>
      </c>
      <c r="K87" s="21">
        <v>3</v>
      </c>
      <c r="L87" s="21">
        <v>1</v>
      </c>
      <c r="M87" s="21">
        <v>0</v>
      </c>
      <c r="N87" s="21">
        <v>-1</v>
      </c>
      <c r="O87" s="21">
        <v>0</v>
      </c>
      <c r="P87" s="21">
        <v>2.954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685</v>
      </c>
      <c r="B88" s="20" t="s">
        <v>160</v>
      </c>
      <c r="C88" s="20">
        <v>2260.76</v>
      </c>
      <c r="D88" s="20">
        <v>3036.274</v>
      </c>
      <c r="E88" s="20">
        <v>0</v>
      </c>
      <c r="F88" s="20">
        <v>0</v>
      </c>
      <c r="G88" s="20">
        <v>0</v>
      </c>
      <c r="H88" s="20">
        <v>1</v>
      </c>
      <c r="I88" s="17">
        <v>0.717</v>
      </c>
      <c r="J88" s="17">
        <v>26.076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-8.714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687</v>
      </c>
      <c r="B89" s="20" t="s">
        <v>161</v>
      </c>
      <c r="C89" s="20">
        <v>1152.688</v>
      </c>
      <c r="D89" s="20">
        <v>1413.007</v>
      </c>
      <c r="E89" s="20">
        <v>0</v>
      </c>
      <c r="F89" s="20">
        <v>0</v>
      </c>
      <c r="G89" s="20">
        <v>0</v>
      </c>
      <c r="H89" s="20">
        <v>1</v>
      </c>
      <c r="I89" s="17">
        <v>4.518</v>
      </c>
      <c r="J89" s="17">
        <v>22.109</v>
      </c>
      <c r="K89" s="21">
        <v>3</v>
      </c>
      <c r="L89" s="21">
        <v>2</v>
      </c>
      <c r="M89" s="21">
        <v>0</v>
      </c>
      <c r="N89" s="21">
        <v>0</v>
      </c>
      <c r="O89" s="21">
        <v>0</v>
      </c>
      <c r="P89" s="21">
        <v>1.77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689</v>
      </c>
      <c r="B90" s="20" t="s">
        <v>162</v>
      </c>
      <c r="C90" s="20">
        <v>1058.888</v>
      </c>
      <c r="D90" s="20">
        <v>1308.744</v>
      </c>
      <c r="E90" s="20">
        <v>0</v>
      </c>
      <c r="F90" s="20">
        <v>0</v>
      </c>
      <c r="G90" s="20">
        <v>0</v>
      </c>
      <c r="H90" s="20">
        <v>1</v>
      </c>
      <c r="I90" s="17">
        <v>6.271</v>
      </c>
      <c r="J90" s="17">
        <v>24.165</v>
      </c>
      <c r="K90" s="21">
        <v>2</v>
      </c>
      <c r="L90" s="21">
        <v>0</v>
      </c>
      <c r="M90" s="21">
        <v>-1</v>
      </c>
      <c r="N90" s="21">
        <v>1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690</v>
      </c>
      <c r="B91" s="20" t="s">
        <v>163</v>
      </c>
      <c r="C91" s="20">
        <v>1563.251</v>
      </c>
      <c r="D91" s="20">
        <v>1950.077</v>
      </c>
      <c r="E91" s="20">
        <v>0</v>
      </c>
      <c r="F91" s="20">
        <v>0</v>
      </c>
      <c r="G91" s="20">
        <v>0</v>
      </c>
      <c r="H91" s="20">
        <v>1</v>
      </c>
      <c r="I91" s="17">
        <v>4.36</v>
      </c>
      <c r="J91" s="17">
        <v>23.332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0.573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691</v>
      </c>
      <c r="B92" s="20" t="s">
        <v>164</v>
      </c>
      <c r="C92" s="20">
        <v>1318.723</v>
      </c>
      <c r="D92" s="20">
        <v>1657.656</v>
      </c>
      <c r="E92" s="20">
        <v>0</v>
      </c>
      <c r="F92" s="20">
        <v>0</v>
      </c>
      <c r="G92" s="20">
        <v>0</v>
      </c>
      <c r="H92" s="20">
        <v>1</v>
      </c>
      <c r="I92" s="17">
        <v>0.156</v>
      </c>
      <c r="J92" s="17">
        <v>20.57</v>
      </c>
      <c r="K92" s="21">
        <v>1</v>
      </c>
      <c r="L92" s="21">
        <v>1</v>
      </c>
      <c r="M92" s="21">
        <v>1</v>
      </c>
      <c r="N92" s="21">
        <v>-1</v>
      </c>
      <c r="O92" s="21">
        <v>0</v>
      </c>
      <c r="P92" s="21">
        <v>-6.552</v>
      </c>
      <c r="Q92" s="21">
        <v>-1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692</v>
      </c>
      <c r="B93" s="20" t="s">
        <v>165</v>
      </c>
      <c r="C93" s="20">
        <v>1060.754</v>
      </c>
      <c r="D93" s="20">
        <v>1322.557</v>
      </c>
      <c r="E93" s="20">
        <v>0</v>
      </c>
      <c r="F93" s="20">
        <v>0</v>
      </c>
      <c r="G93" s="20">
        <v>0</v>
      </c>
      <c r="H93" s="20">
        <v>1</v>
      </c>
      <c r="I93" s="17">
        <v>4.103</v>
      </c>
      <c r="J93" s="17">
        <v>23.086</v>
      </c>
      <c r="K93" s="21">
        <v>4</v>
      </c>
      <c r="L93" s="21">
        <v>1</v>
      </c>
      <c r="M93" s="21">
        <v>-1</v>
      </c>
      <c r="N93" s="21">
        <v>1</v>
      </c>
      <c r="O93" s="21">
        <v>0</v>
      </c>
      <c r="P93" s="21">
        <v>4.681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693</v>
      </c>
      <c r="B94" s="20" t="s">
        <v>166</v>
      </c>
      <c r="C94" s="20">
        <v>1248.009</v>
      </c>
      <c r="D94" s="20">
        <v>1509.512</v>
      </c>
      <c r="E94" s="20">
        <v>0</v>
      </c>
      <c r="F94" s="20">
        <v>0</v>
      </c>
      <c r="G94" s="20">
        <v>0</v>
      </c>
      <c r="H94" s="20">
        <v>1</v>
      </c>
      <c r="I94" s="17">
        <v>8.649</v>
      </c>
      <c r="J94" s="17">
        <v>24.475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9.524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697</v>
      </c>
      <c r="B95" s="20" t="s">
        <v>167</v>
      </c>
      <c r="C95" s="20">
        <v>1201.153</v>
      </c>
      <c r="D95" s="20">
        <v>1443.039</v>
      </c>
      <c r="E95" s="20">
        <v>0</v>
      </c>
      <c r="F95" s="20">
        <v>0</v>
      </c>
      <c r="G95" s="20">
        <v>0</v>
      </c>
      <c r="H95" s="20">
        <v>1</v>
      </c>
      <c r="I95" s="17">
        <v>3.813</v>
      </c>
      <c r="J95" s="17">
        <v>19.936</v>
      </c>
      <c r="K95" s="21">
        <v>4</v>
      </c>
      <c r="L95" s="21">
        <v>1</v>
      </c>
      <c r="M95" s="21">
        <v>-1</v>
      </c>
      <c r="N95" s="21">
        <v>1</v>
      </c>
      <c r="O95" s="21">
        <v>0</v>
      </c>
      <c r="P95" s="21">
        <v>-21.089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698</v>
      </c>
      <c r="B96" s="20" t="s">
        <v>168</v>
      </c>
      <c r="C96" s="20">
        <v>1285.977</v>
      </c>
      <c r="D96" s="20">
        <v>1569.315</v>
      </c>
      <c r="E96" s="20">
        <v>0</v>
      </c>
      <c r="F96" s="20">
        <v>0</v>
      </c>
      <c r="G96" s="20">
        <v>0</v>
      </c>
      <c r="H96" s="20">
        <v>1</v>
      </c>
      <c r="I96" s="17">
        <v>5.521</v>
      </c>
      <c r="J96" s="17">
        <v>22.579</v>
      </c>
      <c r="K96" s="21">
        <v>4</v>
      </c>
      <c r="L96" s="21">
        <v>2</v>
      </c>
      <c r="M96" s="21">
        <v>0</v>
      </c>
      <c r="N96" s="21">
        <v>1</v>
      </c>
      <c r="O96" s="21">
        <v>0</v>
      </c>
      <c r="P96" s="21">
        <v>-20.868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699</v>
      </c>
      <c r="B97" s="20" t="s">
        <v>169</v>
      </c>
      <c r="C97" s="20">
        <v>1152.674</v>
      </c>
      <c r="D97" s="20">
        <v>1393.778</v>
      </c>
      <c r="E97" s="20">
        <v>0</v>
      </c>
      <c r="F97" s="20">
        <v>0</v>
      </c>
      <c r="G97" s="20">
        <v>0</v>
      </c>
      <c r="H97" s="20">
        <v>1</v>
      </c>
      <c r="I97" s="17">
        <v>9.991</v>
      </c>
      <c r="J97" s="17">
        <v>25.561</v>
      </c>
      <c r="K97" s="21">
        <v>4</v>
      </c>
      <c r="L97" s="21">
        <v>0</v>
      </c>
      <c r="M97" s="21">
        <v>-1</v>
      </c>
      <c r="N97" s="21">
        <v>1</v>
      </c>
      <c r="O97" s="21">
        <v>0</v>
      </c>
      <c r="P97" s="21">
        <v>-21.448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802</v>
      </c>
      <c r="B98" s="20" t="s">
        <v>170</v>
      </c>
      <c r="C98" s="20">
        <v>6980.264</v>
      </c>
      <c r="D98" s="20">
        <v>7915.609</v>
      </c>
      <c r="E98" s="20">
        <v>0</v>
      </c>
      <c r="F98" s="20">
        <v>0</v>
      </c>
      <c r="G98" s="20">
        <v>0</v>
      </c>
      <c r="H98" s="20">
        <v>1</v>
      </c>
      <c r="I98" s="17">
        <v>7.481</v>
      </c>
      <c r="J98" s="17">
        <v>18.413</v>
      </c>
      <c r="K98" s="21">
        <v>3</v>
      </c>
      <c r="L98" s="21">
        <v>2</v>
      </c>
      <c r="M98" s="21">
        <v>0</v>
      </c>
      <c r="N98" s="21">
        <v>0</v>
      </c>
      <c r="O98" s="21">
        <v>0</v>
      </c>
      <c r="P98" s="21">
        <v>-2.035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805</v>
      </c>
      <c r="B99" s="20" t="s">
        <v>171</v>
      </c>
      <c r="C99" s="20">
        <v>5913.97</v>
      </c>
      <c r="D99" s="20">
        <v>7254.421</v>
      </c>
      <c r="E99" s="20">
        <v>0</v>
      </c>
      <c r="F99" s="20">
        <v>0</v>
      </c>
      <c r="G99" s="20">
        <v>0</v>
      </c>
      <c r="H99" s="20">
        <v>1</v>
      </c>
      <c r="I99" s="17">
        <v>17.161</v>
      </c>
      <c r="J99" s="17">
        <v>32.468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4.43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811</v>
      </c>
      <c r="B100" s="20" t="s">
        <v>172</v>
      </c>
      <c r="C100" s="20">
        <v>8823.809</v>
      </c>
      <c r="D100" s="20">
        <v>11558.797</v>
      </c>
      <c r="E100" s="20">
        <v>0</v>
      </c>
      <c r="F100" s="20">
        <v>0</v>
      </c>
      <c r="G100" s="20">
        <v>0</v>
      </c>
      <c r="H100" s="20">
        <v>1</v>
      </c>
      <c r="I100" s="17">
        <v>18.328</v>
      </c>
      <c r="J100" s="17">
        <v>37.652</v>
      </c>
      <c r="K100" s="21">
        <v>4</v>
      </c>
      <c r="L100" s="21">
        <v>2</v>
      </c>
      <c r="M100" s="21">
        <v>0</v>
      </c>
      <c r="N100" s="21">
        <v>1</v>
      </c>
      <c r="O100" s="21">
        <v>0</v>
      </c>
      <c r="P100" s="21">
        <v>-48.017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813</v>
      </c>
      <c r="B101" s="20" t="s">
        <v>173</v>
      </c>
      <c r="C101" s="20">
        <v>3113.943</v>
      </c>
      <c r="D101" s="20">
        <v>3810.476</v>
      </c>
      <c r="E101" s="20">
        <v>0</v>
      </c>
      <c r="F101" s="20">
        <v>0</v>
      </c>
      <c r="G101" s="20">
        <v>0</v>
      </c>
      <c r="H101" s="20">
        <v>1</v>
      </c>
      <c r="I101" s="17">
        <v>10.854</v>
      </c>
      <c r="J101" s="17">
        <v>27.149</v>
      </c>
      <c r="K101" s="21">
        <v>4</v>
      </c>
      <c r="L101" s="21">
        <v>1</v>
      </c>
      <c r="M101" s="21">
        <v>0</v>
      </c>
      <c r="N101" s="21">
        <v>0</v>
      </c>
      <c r="O101" s="21">
        <v>0</v>
      </c>
      <c r="P101" s="21">
        <v>-4.026</v>
      </c>
      <c r="Q101" s="21">
        <v>0</v>
      </c>
      <c r="R101" s="21">
        <v>1</v>
      </c>
      <c r="S101" s="22"/>
      <c r="T101" s="22"/>
      <c r="U101" s="22"/>
      <c r="V101" s="22"/>
      <c r="W101" s="22"/>
    </row>
    <row r="102" ht="16.5" spans="1:23">
      <c r="A102" s="20">
        <v>819</v>
      </c>
      <c r="B102" s="20" t="s">
        <v>174</v>
      </c>
      <c r="C102" s="20">
        <v>7273.251</v>
      </c>
      <c r="D102" s="20">
        <v>9507.577</v>
      </c>
      <c r="E102" s="20">
        <v>0</v>
      </c>
      <c r="F102" s="20">
        <v>0</v>
      </c>
      <c r="G102" s="20">
        <v>0</v>
      </c>
      <c r="H102" s="20">
        <v>1</v>
      </c>
      <c r="I102" s="17">
        <v>18.602</v>
      </c>
      <c r="J102" s="17">
        <v>37.731</v>
      </c>
      <c r="K102" s="21">
        <v>4</v>
      </c>
      <c r="L102" s="21">
        <v>1</v>
      </c>
      <c r="M102" s="21">
        <v>-1</v>
      </c>
      <c r="N102" s="21">
        <v>1</v>
      </c>
      <c r="O102" s="21">
        <v>0</v>
      </c>
      <c r="P102" s="21">
        <v>0.848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823</v>
      </c>
      <c r="B103" s="20" t="s">
        <v>175</v>
      </c>
      <c r="C103" s="20">
        <v>8419.475</v>
      </c>
      <c r="D103" s="20">
        <v>11095.341</v>
      </c>
      <c r="E103" s="20">
        <v>0</v>
      </c>
      <c r="F103" s="20">
        <v>0</v>
      </c>
      <c r="G103" s="20">
        <v>0</v>
      </c>
      <c r="H103" s="20">
        <v>1</v>
      </c>
      <c r="I103" s="17">
        <v>18.143</v>
      </c>
      <c r="J103" s="17">
        <v>37.885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-0.754</v>
      </c>
      <c r="Q103" s="21">
        <v>0</v>
      </c>
      <c r="R103" s="21">
        <v>1</v>
      </c>
      <c r="S103" s="22"/>
      <c r="T103" s="22"/>
      <c r="U103" s="22"/>
      <c r="V103" s="22"/>
      <c r="W103" s="22"/>
    </row>
    <row r="104" ht="16.5" spans="1:23">
      <c r="A104" s="20">
        <v>828</v>
      </c>
      <c r="B104" s="20" t="s">
        <v>176</v>
      </c>
      <c r="C104" s="20">
        <v>2795.695</v>
      </c>
      <c r="D104" s="20">
        <v>3207.532</v>
      </c>
      <c r="E104" s="20">
        <v>0</v>
      </c>
      <c r="F104" s="20">
        <v>0</v>
      </c>
      <c r="G104" s="20">
        <v>0</v>
      </c>
      <c r="H104" s="20">
        <v>1</v>
      </c>
      <c r="I104" s="17">
        <v>0.481</v>
      </c>
      <c r="J104" s="17">
        <v>13.259</v>
      </c>
      <c r="K104" s="21">
        <v>4</v>
      </c>
      <c r="L104" s="21">
        <v>1</v>
      </c>
      <c r="M104" s="21">
        <v>-1</v>
      </c>
      <c r="N104" s="21">
        <v>1</v>
      </c>
      <c r="O104" s="21">
        <v>0</v>
      </c>
      <c r="P104" s="21">
        <v>-15.006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832</v>
      </c>
      <c r="B105" s="20" t="s">
        <v>177</v>
      </c>
      <c r="C105" s="20">
        <v>469.888</v>
      </c>
      <c r="D105" s="20">
        <v>502.52</v>
      </c>
      <c r="E105" s="20">
        <v>0</v>
      </c>
      <c r="F105" s="20">
        <v>0</v>
      </c>
      <c r="G105" s="20">
        <v>0</v>
      </c>
      <c r="H105" s="20">
        <v>1</v>
      </c>
      <c r="I105" s="17">
        <v>4.851</v>
      </c>
      <c r="J105" s="17">
        <v>11.029</v>
      </c>
      <c r="K105" s="21">
        <v>1</v>
      </c>
      <c r="L105" s="21">
        <v>1</v>
      </c>
      <c r="M105" s="21">
        <v>-1</v>
      </c>
      <c r="N105" s="21">
        <v>1</v>
      </c>
      <c r="O105" s="21">
        <v>0</v>
      </c>
      <c r="P105" s="21">
        <v>0.02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847</v>
      </c>
      <c r="B106" s="20" t="s">
        <v>178</v>
      </c>
      <c r="C106" s="20">
        <v>3305.066</v>
      </c>
      <c r="D106" s="20">
        <v>3625.863</v>
      </c>
      <c r="E106" s="20">
        <v>0</v>
      </c>
      <c r="F106" s="20">
        <v>0</v>
      </c>
      <c r="G106" s="20">
        <v>0</v>
      </c>
      <c r="H106" s="20">
        <v>1</v>
      </c>
      <c r="I106" s="17">
        <v>4.73</v>
      </c>
      <c r="J106" s="17">
        <v>13.159</v>
      </c>
      <c r="K106" s="21">
        <v>4</v>
      </c>
      <c r="L106" s="21">
        <v>0</v>
      </c>
      <c r="M106" s="21">
        <v>-1</v>
      </c>
      <c r="N106" s="21">
        <v>1</v>
      </c>
      <c r="O106" s="21">
        <v>0</v>
      </c>
      <c r="P106" s="21">
        <v>-10.121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851</v>
      </c>
      <c r="B107" s="20" t="s">
        <v>179</v>
      </c>
      <c r="C107" s="20">
        <v>18649.148</v>
      </c>
      <c r="D107" s="20">
        <v>21206.049</v>
      </c>
      <c r="E107" s="20">
        <v>0</v>
      </c>
      <c r="F107" s="20">
        <v>0</v>
      </c>
      <c r="G107" s="20">
        <v>0</v>
      </c>
      <c r="H107" s="20">
        <v>1</v>
      </c>
      <c r="I107" s="17">
        <v>6.9</v>
      </c>
      <c r="J107" s="17">
        <v>18.125</v>
      </c>
      <c r="K107" s="21">
        <v>4</v>
      </c>
      <c r="L107" s="21">
        <v>0</v>
      </c>
      <c r="M107" s="21">
        <v>-1</v>
      </c>
      <c r="N107" s="21">
        <v>1</v>
      </c>
      <c r="O107" s="21">
        <v>0</v>
      </c>
      <c r="P107" s="21">
        <v>10.395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852</v>
      </c>
      <c r="B108" s="20" t="s">
        <v>180</v>
      </c>
      <c r="C108" s="20">
        <v>7029.677</v>
      </c>
      <c r="D108" s="20">
        <v>7843.133</v>
      </c>
      <c r="E108" s="20">
        <v>0</v>
      </c>
      <c r="F108" s="20">
        <v>0</v>
      </c>
      <c r="G108" s="20">
        <v>0</v>
      </c>
      <c r="H108" s="20">
        <v>1</v>
      </c>
      <c r="I108" s="17">
        <v>6.244</v>
      </c>
      <c r="J108" s="17">
        <v>15.968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-12.935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854</v>
      </c>
      <c r="B109" s="20" t="s">
        <v>181</v>
      </c>
      <c r="C109" s="20">
        <v>4976.777</v>
      </c>
      <c r="D109" s="20">
        <v>5972.261</v>
      </c>
      <c r="E109" s="20">
        <v>0</v>
      </c>
      <c r="F109" s="20">
        <v>0</v>
      </c>
      <c r="G109" s="20">
        <v>0</v>
      </c>
      <c r="H109" s="20">
        <v>1</v>
      </c>
      <c r="I109" s="17">
        <v>17.447</v>
      </c>
      <c r="J109" s="17">
        <v>31.207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-3.327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855</v>
      </c>
      <c r="B110" s="20" t="s">
        <v>182</v>
      </c>
      <c r="C110" s="20">
        <v>1540.546</v>
      </c>
      <c r="D110" s="20">
        <v>1679.829</v>
      </c>
      <c r="E110" s="20">
        <v>0</v>
      </c>
      <c r="F110" s="20">
        <v>0</v>
      </c>
      <c r="G110" s="20">
        <v>0</v>
      </c>
      <c r="H110" s="20">
        <v>1</v>
      </c>
      <c r="I110" s="17">
        <v>0.324</v>
      </c>
      <c r="J110" s="17">
        <v>8.589</v>
      </c>
      <c r="K110" s="21">
        <v>2</v>
      </c>
      <c r="L110" s="21">
        <v>2</v>
      </c>
      <c r="M110" s="21">
        <v>1</v>
      </c>
      <c r="N110" s="21">
        <v>0</v>
      </c>
      <c r="O110" s="21">
        <v>0</v>
      </c>
      <c r="P110" s="21">
        <v>-0.611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856</v>
      </c>
      <c r="B111" s="20" t="s">
        <v>183</v>
      </c>
      <c r="C111" s="20">
        <v>6552.582</v>
      </c>
      <c r="D111" s="20">
        <v>7691.195</v>
      </c>
      <c r="E111" s="20">
        <v>0</v>
      </c>
      <c r="F111" s="20">
        <v>0</v>
      </c>
      <c r="G111" s="20">
        <v>0</v>
      </c>
      <c r="H111" s="20">
        <v>1</v>
      </c>
      <c r="I111" s="17">
        <v>11.109</v>
      </c>
      <c r="J111" s="17">
        <v>24.269</v>
      </c>
      <c r="K111" s="21">
        <v>4</v>
      </c>
      <c r="L111" s="21">
        <v>0</v>
      </c>
      <c r="M111" s="21">
        <v>-1</v>
      </c>
      <c r="N111" s="21">
        <v>1</v>
      </c>
      <c r="O111" s="21">
        <v>0</v>
      </c>
      <c r="P111" s="21">
        <v>2.254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858</v>
      </c>
      <c r="B112" s="20" t="s">
        <v>184</v>
      </c>
      <c r="C112" s="20">
        <v>9019.926</v>
      </c>
      <c r="D112" s="20">
        <v>11390.433</v>
      </c>
      <c r="E112" s="20">
        <v>0</v>
      </c>
      <c r="F112" s="20">
        <v>0</v>
      </c>
      <c r="G112" s="20">
        <v>0</v>
      </c>
      <c r="H112" s="20">
        <v>1</v>
      </c>
      <c r="I112" s="17">
        <v>6.743</v>
      </c>
      <c r="J112" s="17">
        <v>26.151</v>
      </c>
      <c r="K112" s="21">
        <v>4</v>
      </c>
      <c r="L112" s="21">
        <v>1</v>
      </c>
      <c r="M112" s="21">
        <v>0</v>
      </c>
      <c r="N112" s="21">
        <v>-1</v>
      </c>
      <c r="O112" s="21">
        <v>0</v>
      </c>
      <c r="P112" s="21">
        <v>-10.128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859</v>
      </c>
      <c r="B113" s="20" t="s">
        <v>185</v>
      </c>
      <c r="C113" s="20">
        <v>1684.199</v>
      </c>
      <c r="D113" s="20">
        <v>1872.049</v>
      </c>
      <c r="E113" s="20">
        <v>0</v>
      </c>
      <c r="F113" s="20">
        <v>0</v>
      </c>
      <c r="G113" s="20">
        <v>0</v>
      </c>
      <c r="H113" s="20">
        <v>1</v>
      </c>
      <c r="I113" s="17">
        <v>6.513</v>
      </c>
      <c r="J113" s="17">
        <v>15.894</v>
      </c>
      <c r="K113" s="21">
        <v>1</v>
      </c>
      <c r="L113" s="21">
        <v>1</v>
      </c>
      <c r="M113" s="21">
        <v>1</v>
      </c>
      <c r="N113" s="21">
        <v>-1</v>
      </c>
      <c r="O113" s="21">
        <v>0</v>
      </c>
      <c r="P113" s="21">
        <v>3.762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860</v>
      </c>
      <c r="B114" s="20" t="s">
        <v>186</v>
      </c>
      <c r="C114" s="20">
        <v>1170.389</v>
      </c>
      <c r="D114" s="20">
        <v>1276.268</v>
      </c>
      <c r="E114" s="20">
        <v>0</v>
      </c>
      <c r="F114" s="20">
        <v>0</v>
      </c>
      <c r="G114" s="20">
        <v>0</v>
      </c>
      <c r="H114" s="20">
        <v>1</v>
      </c>
      <c r="I114" s="17">
        <v>1.933</v>
      </c>
      <c r="J114" s="17">
        <v>10.069</v>
      </c>
      <c r="K114" s="21">
        <v>3</v>
      </c>
      <c r="L114" s="21">
        <v>1</v>
      </c>
      <c r="M114" s="21">
        <v>1</v>
      </c>
      <c r="N114" s="21">
        <v>-1</v>
      </c>
      <c r="O114" s="21">
        <v>0</v>
      </c>
      <c r="P114" s="21">
        <v>-18.49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861</v>
      </c>
      <c r="B115" s="20" t="s">
        <v>187</v>
      </c>
      <c r="C115" s="20">
        <v>2440.75</v>
      </c>
      <c r="D115" s="20">
        <v>2648.621</v>
      </c>
      <c r="E115" s="20">
        <v>0</v>
      </c>
      <c r="F115" s="20">
        <v>0</v>
      </c>
      <c r="G115" s="20">
        <v>0</v>
      </c>
      <c r="H115" s="20">
        <v>1</v>
      </c>
      <c r="I115" s="17">
        <v>3.856</v>
      </c>
      <c r="J115" s="17">
        <v>11.402</v>
      </c>
      <c r="K115" s="21">
        <v>4</v>
      </c>
      <c r="L115" s="21">
        <v>1</v>
      </c>
      <c r="M115" s="21">
        <v>-1</v>
      </c>
      <c r="N115" s="21">
        <v>1</v>
      </c>
      <c r="O115" s="21">
        <v>0</v>
      </c>
      <c r="P115" s="21">
        <v>-2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888</v>
      </c>
      <c r="B116" s="20" t="s">
        <v>188</v>
      </c>
      <c r="C116" s="20">
        <v>4307.529</v>
      </c>
      <c r="D116" s="20">
        <v>4650.248</v>
      </c>
      <c r="E116" s="20">
        <v>0</v>
      </c>
      <c r="F116" s="20">
        <v>0</v>
      </c>
      <c r="G116" s="20">
        <v>0</v>
      </c>
      <c r="H116" s="20">
        <v>1</v>
      </c>
      <c r="I116" s="17">
        <v>1.836</v>
      </c>
      <c r="J116" s="17">
        <v>9.071</v>
      </c>
      <c r="K116" s="21">
        <v>2</v>
      </c>
      <c r="L116" s="21">
        <v>1</v>
      </c>
      <c r="M116" s="21">
        <v>0</v>
      </c>
      <c r="N116" s="21">
        <v>-1</v>
      </c>
      <c r="O116" s="21">
        <v>0</v>
      </c>
      <c r="P116" s="21">
        <v>7.306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891</v>
      </c>
      <c r="B117" s="20" t="s">
        <v>189</v>
      </c>
      <c r="C117" s="20">
        <v>1706.36</v>
      </c>
      <c r="D117" s="20">
        <v>1976.297</v>
      </c>
      <c r="E117" s="20">
        <v>0</v>
      </c>
      <c r="F117" s="20">
        <v>0</v>
      </c>
      <c r="G117" s="20">
        <v>0</v>
      </c>
      <c r="H117" s="20">
        <v>1</v>
      </c>
      <c r="I117" s="17">
        <v>3.13</v>
      </c>
      <c r="J117" s="17">
        <v>16.361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9.493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902</v>
      </c>
      <c r="B118" s="20" t="s">
        <v>190</v>
      </c>
      <c r="C118" s="20">
        <v>5865.944</v>
      </c>
      <c r="D118" s="20">
        <v>6442.258</v>
      </c>
      <c r="E118" s="20">
        <v>0</v>
      </c>
      <c r="F118" s="20">
        <v>0</v>
      </c>
      <c r="G118" s="20">
        <v>0</v>
      </c>
      <c r="H118" s="20">
        <v>1</v>
      </c>
      <c r="I118" s="17">
        <v>4.016</v>
      </c>
      <c r="J118" s="17">
        <v>12.602</v>
      </c>
      <c r="K118" s="21">
        <v>4</v>
      </c>
      <c r="L118" s="21">
        <v>0</v>
      </c>
      <c r="M118" s="21">
        <v>0</v>
      </c>
      <c r="N118" s="21">
        <v>0</v>
      </c>
      <c r="O118" s="21">
        <v>0</v>
      </c>
      <c r="P118" s="21">
        <v>-11.69</v>
      </c>
      <c r="Q118" s="21">
        <v>0</v>
      </c>
      <c r="R118" s="21">
        <v>1</v>
      </c>
      <c r="S118" s="22"/>
      <c r="T118" s="22"/>
      <c r="U118" s="22"/>
      <c r="V118" s="22"/>
      <c r="W118" s="22"/>
    </row>
    <row r="119" ht="16.5" spans="1:23">
      <c r="A119" s="20">
        <v>904</v>
      </c>
      <c r="B119" s="20" t="s">
        <v>191</v>
      </c>
      <c r="C119" s="20">
        <v>5205.892</v>
      </c>
      <c r="D119" s="20">
        <v>5894.058</v>
      </c>
      <c r="E119" s="20">
        <v>0</v>
      </c>
      <c r="F119" s="20">
        <v>0</v>
      </c>
      <c r="G119" s="20">
        <v>0</v>
      </c>
      <c r="H119" s="20">
        <v>1</v>
      </c>
      <c r="I119" s="17">
        <v>3.005</v>
      </c>
      <c r="J119" s="17">
        <v>14.33</v>
      </c>
      <c r="K119" s="21">
        <v>4</v>
      </c>
      <c r="L119" s="21">
        <v>1</v>
      </c>
      <c r="M119" s="21">
        <v>-1</v>
      </c>
      <c r="N119" s="21">
        <v>1</v>
      </c>
      <c r="O119" s="21">
        <v>0</v>
      </c>
      <c r="P119" s="21">
        <v>-12.741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905</v>
      </c>
      <c r="B120" s="20" t="s">
        <v>192</v>
      </c>
      <c r="C120" s="20">
        <v>6739.34</v>
      </c>
      <c r="D120" s="20">
        <v>7750.229</v>
      </c>
      <c r="E120" s="20">
        <v>0</v>
      </c>
      <c r="F120" s="20">
        <v>0</v>
      </c>
      <c r="G120" s="20">
        <v>0</v>
      </c>
      <c r="H120" s="20">
        <v>1</v>
      </c>
      <c r="I120" s="17">
        <v>8.893</v>
      </c>
      <c r="J120" s="17">
        <v>20.776</v>
      </c>
      <c r="K120" s="21">
        <v>4</v>
      </c>
      <c r="L120" s="21">
        <v>2</v>
      </c>
      <c r="M120" s="21">
        <v>-1</v>
      </c>
      <c r="N120" s="21">
        <v>1</v>
      </c>
      <c r="O120" s="21">
        <v>0</v>
      </c>
      <c r="P120" s="21">
        <v>-20.792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906</v>
      </c>
      <c r="B121" s="20" t="s">
        <v>193</v>
      </c>
      <c r="C121" s="20">
        <v>4775.924</v>
      </c>
      <c r="D121" s="20">
        <v>5264.412</v>
      </c>
      <c r="E121" s="20">
        <v>0</v>
      </c>
      <c r="F121" s="20">
        <v>0</v>
      </c>
      <c r="G121" s="20">
        <v>0</v>
      </c>
      <c r="H121" s="20">
        <v>1</v>
      </c>
      <c r="I121" s="17">
        <v>1.862</v>
      </c>
      <c r="J121" s="17">
        <v>10.968</v>
      </c>
      <c r="K121" s="21">
        <v>0</v>
      </c>
      <c r="L121" s="21">
        <v>0</v>
      </c>
      <c r="M121" s="21">
        <v>1</v>
      </c>
      <c r="N121" s="21">
        <v>-1</v>
      </c>
      <c r="O121" s="21">
        <v>0</v>
      </c>
      <c r="P121" s="21">
        <v>0.57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907</v>
      </c>
      <c r="B122" s="20" t="s">
        <v>194</v>
      </c>
      <c r="C122" s="20">
        <v>5903.06</v>
      </c>
      <c r="D122" s="20">
        <v>6733.577</v>
      </c>
      <c r="E122" s="20">
        <v>0</v>
      </c>
      <c r="F122" s="20">
        <v>0</v>
      </c>
      <c r="G122" s="20">
        <v>0</v>
      </c>
      <c r="H122" s="20">
        <v>1</v>
      </c>
      <c r="I122" s="17">
        <v>6.161</v>
      </c>
      <c r="J122" s="17">
        <v>17.735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-11.431</v>
      </c>
      <c r="Q122" s="21">
        <v>0</v>
      </c>
      <c r="R122" s="21">
        <v>1</v>
      </c>
      <c r="S122" s="22"/>
      <c r="T122" s="22"/>
      <c r="U122" s="22"/>
      <c r="V122" s="22"/>
      <c r="W122" s="22"/>
    </row>
    <row r="123" ht="16.5" spans="1:23">
      <c r="A123" s="20">
        <v>909</v>
      </c>
      <c r="B123" s="20" t="s">
        <v>195</v>
      </c>
      <c r="C123" s="20">
        <v>3252.756</v>
      </c>
      <c r="D123" s="20">
        <v>4100.81</v>
      </c>
      <c r="E123" s="20">
        <v>0</v>
      </c>
      <c r="F123" s="20">
        <v>0</v>
      </c>
      <c r="G123" s="20">
        <v>0</v>
      </c>
      <c r="H123" s="20">
        <v>1</v>
      </c>
      <c r="I123" s="17">
        <v>14.418</v>
      </c>
      <c r="J123" s="17">
        <v>32.116</v>
      </c>
      <c r="K123" s="21">
        <v>1</v>
      </c>
      <c r="L123" s="21">
        <v>1</v>
      </c>
      <c r="M123" s="21">
        <v>1</v>
      </c>
      <c r="N123" s="21">
        <v>-1</v>
      </c>
      <c r="O123" s="21">
        <v>0</v>
      </c>
      <c r="P123" s="21">
        <v>5.41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923</v>
      </c>
      <c r="B124" s="20" t="s">
        <v>196</v>
      </c>
      <c r="C124" s="20">
        <v>252.879</v>
      </c>
      <c r="D124" s="20">
        <v>253.936</v>
      </c>
      <c r="E124" s="20">
        <v>0</v>
      </c>
      <c r="F124" s="20">
        <v>0</v>
      </c>
      <c r="G124" s="20">
        <v>0</v>
      </c>
      <c r="H124" s="20">
        <v>1</v>
      </c>
      <c r="I124" s="17">
        <v>0.203</v>
      </c>
      <c r="J124" s="17">
        <v>0.619</v>
      </c>
      <c r="K124" s="21">
        <v>4</v>
      </c>
      <c r="L124" s="21">
        <v>2</v>
      </c>
      <c r="M124" s="21">
        <v>0</v>
      </c>
      <c r="N124" s="21">
        <v>1</v>
      </c>
      <c r="O124" s="21">
        <v>0</v>
      </c>
      <c r="P124" s="21">
        <v>-27.246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926</v>
      </c>
      <c r="B125" s="20" t="s">
        <v>197</v>
      </c>
      <c r="C125" s="20">
        <v>2241.579</v>
      </c>
      <c r="D125" s="20">
        <v>2416.95</v>
      </c>
      <c r="E125" s="20">
        <v>0</v>
      </c>
      <c r="F125" s="20">
        <v>0</v>
      </c>
      <c r="G125" s="20">
        <v>0</v>
      </c>
      <c r="H125" s="20">
        <v>1</v>
      </c>
      <c r="I125" s="17">
        <v>2.008</v>
      </c>
      <c r="J125" s="17">
        <v>9.118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3.973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929</v>
      </c>
      <c r="B126" s="20" t="s">
        <v>198</v>
      </c>
      <c r="C126" s="20">
        <v>3637.69</v>
      </c>
      <c r="D126" s="20">
        <v>4481.604</v>
      </c>
      <c r="E126" s="20">
        <v>0</v>
      </c>
      <c r="F126" s="20">
        <v>0</v>
      </c>
      <c r="G126" s="20">
        <v>0</v>
      </c>
      <c r="H126" s="20">
        <v>1</v>
      </c>
      <c r="I126" s="17">
        <v>15.768</v>
      </c>
      <c r="J126" s="17">
        <v>31.629</v>
      </c>
      <c r="K126" s="21">
        <v>4</v>
      </c>
      <c r="L126" s="21">
        <v>2</v>
      </c>
      <c r="M126" s="21">
        <v>0</v>
      </c>
      <c r="N126" s="21">
        <v>1</v>
      </c>
      <c r="O126" s="21">
        <v>0</v>
      </c>
      <c r="P126" s="21">
        <v>-0.869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930</v>
      </c>
      <c r="B127" s="20" t="s">
        <v>199</v>
      </c>
      <c r="C127" s="20">
        <v>3228.021</v>
      </c>
      <c r="D127" s="20">
        <v>3673.542</v>
      </c>
      <c r="E127" s="20">
        <v>0</v>
      </c>
      <c r="F127" s="20">
        <v>0</v>
      </c>
      <c r="G127" s="20">
        <v>0</v>
      </c>
      <c r="H127" s="20">
        <v>1</v>
      </c>
      <c r="I127" s="17">
        <v>1.646</v>
      </c>
      <c r="J127" s="17">
        <v>13.574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-12.379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936</v>
      </c>
      <c r="B128" s="20" t="s">
        <v>200</v>
      </c>
      <c r="C128" s="20">
        <v>8165.672</v>
      </c>
      <c r="D128" s="20">
        <v>10148.474</v>
      </c>
      <c r="E128" s="20">
        <v>0</v>
      </c>
      <c r="F128" s="20">
        <v>0</v>
      </c>
      <c r="G128" s="20">
        <v>0</v>
      </c>
      <c r="H128" s="20">
        <v>1</v>
      </c>
      <c r="I128" s="17">
        <v>3.713</v>
      </c>
      <c r="J128" s="17">
        <v>22.525</v>
      </c>
      <c r="K128" s="21">
        <v>4</v>
      </c>
      <c r="L128" s="21">
        <v>0</v>
      </c>
      <c r="M128" s="21">
        <v>-1</v>
      </c>
      <c r="N128" s="21">
        <v>1</v>
      </c>
      <c r="O128" s="21">
        <v>0</v>
      </c>
      <c r="P128" s="21">
        <v>-0.377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944</v>
      </c>
      <c r="B129" s="20" t="s">
        <v>201</v>
      </c>
      <c r="C129" s="20">
        <v>4307.601</v>
      </c>
      <c r="D129" s="20">
        <v>5343.515</v>
      </c>
      <c r="E129" s="20">
        <v>0</v>
      </c>
      <c r="F129" s="20">
        <v>0</v>
      </c>
      <c r="G129" s="20">
        <v>0</v>
      </c>
      <c r="H129" s="20">
        <v>1</v>
      </c>
      <c r="I129" s="17">
        <v>15.874</v>
      </c>
      <c r="J129" s="17">
        <v>32.183</v>
      </c>
      <c r="K129" s="21">
        <v>4</v>
      </c>
      <c r="L129" s="21">
        <v>0</v>
      </c>
      <c r="M129" s="21">
        <v>-1</v>
      </c>
      <c r="N129" s="21">
        <v>1</v>
      </c>
      <c r="O129" s="21">
        <v>0</v>
      </c>
      <c r="P129" s="21">
        <v>23.011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949</v>
      </c>
      <c r="B130" s="20" t="s">
        <v>202</v>
      </c>
      <c r="C130" s="20">
        <v>5473.306</v>
      </c>
      <c r="D130" s="20">
        <v>5922.468</v>
      </c>
      <c r="E130" s="20">
        <v>0</v>
      </c>
      <c r="F130" s="20">
        <v>0</v>
      </c>
      <c r="G130" s="20">
        <v>0</v>
      </c>
      <c r="H130" s="20">
        <v>1</v>
      </c>
      <c r="I130" s="17">
        <v>1.425</v>
      </c>
      <c r="J130" s="17">
        <v>8.901</v>
      </c>
      <c r="K130" s="21">
        <v>4</v>
      </c>
      <c r="L130" s="21">
        <v>2</v>
      </c>
      <c r="M130" s="21">
        <v>0</v>
      </c>
      <c r="N130" s="21">
        <v>1</v>
      </c>
      <c r="O130" s="21">
        <v>0</v>
      </c>
      <c r="P130" s="21">
        <v>-26.271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961</v>
      </c>
      <c r="B131" s="20" t="s">
        <v>203</v>
      </c>
      <c r="C131" s="20">
        <v>4101.273</v>
      </c>
      <c r="D131" s="20">
        <v>5083.114</v>
      </c>
      <c r="E131" s="20">
        <v>0</v>
      </c>
      <c r="F131" s="20">
        <v>0</v>
      </c>
      <c r="G131" s="20">
        <v>0</v>
      </c>
      <c r="H131" s="20">
        <v>1</v>
      </c>
      <c r="I131" s="17">
        <v>15.662</v>
      </c>
      <c r="J131" s="17">
        <v>31.953</v>
      </c>
      <c r="K131" s="21">
        <v>1</v>
      </c>
      <c r="L131" s="21">
        <v>2</v>
      </c>
      <c r="M131" s="21">
        <v>1</v>
      </c>
      <c r="N131" s="21">
        <v>-1</v>
      </c>
      <c r="O131" s="21">
        <v>0</v>
      </c>
      <c r="P131" s="21">
        <v>-1.831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966</v>
      </c>
      <c r="B132" s="20" t="s">
        <v>204</v>
      </c>
      <c r="C132" s="20">
        <v>8215.771</v>
      </c>
      <c r="D132" s="20">
        <v>9187.918</v>
      </c>
      <c r="E132" s="20">
        <v>0</v>
      </c>
      <c r="F132" s="20">
        <v>0</v>
      </c>
      <c r="G132" s="20">
        <v>0</v>
      </c>
      <c r="H132" s="20">
        <v>1</v>
      </c>
      <c r="I132" s="17">
        <v>5.922</v>
      </c>
      <c r="J132" s="17">
        <v>15.876</v>
      </c>
      <c r="K132" s="21">
        <v>3</v>
      </c>
      <c r="L132" s="21">
        <v>0</v>
      </c>
      <c r="M132" s="21">
        <v>1</v>
      </c>
      <c r="N132" s="21">
        <v>-1</v>
      </c>
      <c r="O132" s="21">
        <v>0</v>
      </c>
      <c r="P132" s="21">
        <v>-7.473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979</v>
      </c>
      <c r="B133" s="20" t="s">
        <v>205</v>
      </c>
      <c r="C133" s="20">
        <v>5876.704</v>
      </c>
      <c r="D133" s="20">
        <v>6936.462</v>
      </c>
      <c r="E133" s="20">
        <v>0</v>
      </c>
      <c r="F133" s="20">
        <v>0</v>
      </c>
      <c r="G133" s="20">
        <v>0</v>
      </c>
      <c r="H133" s="20">
        <v>1</v>
      </c>
      <c r="I133" s="17">
        <v>13.356</v>
      </c>
      <c r="J133" s="17">
        <v>26.594</v>
      </c>
      <c r="K133" s="21">
        <v>1</v>
      </c>
      <c r="L133" s="21">
        <v>0</v>
      </c>
      <c r="M133" s="21">
        <v>1</v>
      </c>
      <c r="N133" s="21">
        <v>-1</v>
      </c>
      <c r="O133" s="21">
        <v>0</v>
      </c>
      <c r="P133" s="21">
        <v>3.95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982</v>
      </c>
      <c r="B134" s="20" t="s">
        <v>206</v>
      </c>
      <c r="C134" s="20">
        <v>8273.785</v>
      </c>
      <c r="D134" s="20">
        <v>9327.458</v>
      </c>
      <c r="E134" s="20">
        <v>0</v>
      </c>
      <c r="F134" s="20">
        <v>0</v>
      </c>
      <c r="G134" s="20">
        <v>0</v>
      </c>
      <c r="H134" s="20">
        <v>1</v>
      </c>
      <c r="I134" s="17">
        <v>7.901</v>
      </c>
      <c r="J134" s="17">
        <v>18.305</v>
      </c>
      <c r="K134" s="21">
        <v>4</v>
      </c>
      <c r="L134" s="21">
        <v>0</v>
      </c>
      <c r="M134" s="21">
        <v>-1</v>
      </c>
      <c r="N134" s="21">
        <v>1</v>
      </c>
      <c r="O134" s="21">
        <v>0</v>
      </c>
      <c r="P134" s="21">
        <v>6.91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984</v>
      </c>
      <c r="B135" s="20" t="s">
        <v>207</v>
      </c>
      <c r="C135" s="20">
        <v>4402.198</v>
      </c>
      <c r="D135" s="20">
        <v>4843.302</v>
      </c>
      <c r="E135" s="20">
        <v>0</v>
      </c>
      <c r="F135" s="20">
        <v>0</v>
      </c>
      <c r="G135" s="20">
        <v>0</v>
      </c>
      <c r="H135" s="20">
        <v>1</v>
      </c>
      <c r="I135" s="17">
        <v>0.337</v>
      </c>
      <c r="J135" s="17">
        <v>9.413</v>
      </c>
      <c r="K135" s="21">
        <v>2</v>
      </c>
      <c r="L135" s="21">
        <v>0</v>
      </c>
      <c r="M135" s="21">
        <v>0</v>
      </c>
      <c r="N135" s="21">
        <v>0</v>
      </c>
      <c r="O135" s="21">
        <v>0</v>
      </c>
      <c r="P135" s="21">
        <v>2.669</v>
      </c>
      <c r="Q135" s="21">
        <v>0</v>
      </c>
      <c r="R135" s="21">
        <v>-1</v>
      </c>
      <c r="S135" s="22"/>
      <c r="T135" s="22"/>
      <c r="U135" s="22"/>
      <c r="V135" s="22"/>
      <c r="W135" s="22"/>
    </row>
    <row r="136" ht="16.5" spans="1:23">
      <c r="A136" s="20">
        <v>985</v>
      </c>
      <c r="B136" s="20" t="s">
        <v>208</v>
      </c>
      <c r="C136" s="20">
        <v>5520.914</v>
      </c>
      <c r="D136" s="20">
        <v>6062.955</v>
      </c>
      <c r="E136" s="20">
        <v>0</v>
      </c>
      <c r="F136" s="20">
        <v>0</v>
      </c>
      <c r="G136" s="20">
        <v>0</v>
      </c>
      <c r="H136" s="20">
        <v>1</v>
      </c>
      <c r="I136" s="17">
        <v>3.989</v>
      </c>
      <c r="J136" s="17">
        <v>12.572</v>
      </c>
      <c r="K136" s="21">
        <v>2</v>
      </c>
      <c r="L136" s="21">
        <v>0</v>
      </c>
      <c r="M136" s="21">
        <v>0</v>
      </c>
      <c r="N136" s="21">
        <v>0</v>
      </c>
      <c r="O136" s="21">
        <v>0</v>
      </c>
      <c r="P136" s="21">
        <v>4.816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987</v>
      </c>
      <c r="B137" s="20" t="s">
        <v>209</v>
      </c>
      <c r="C137" s="20">
        <v>4114.498</v>
      </c>
      <c r="D137" s="20">
        <v>5040.196</v>
      </c>
      <c r="E137" s="20">
        <v>0</v>
      </c>
      <c r="F137" s="20">
        <v>0</v>
      </c>
      <c r="G137" s="20">
        <v>0</v>
      </c>
      <c r="H137" s="20">
        <v>1</v>
      </c>
      <c r="I137" s="17">
        <v>15.405</v>
      </c>
      <c r="J137" s="17">
        <v>30.942</v>
      </c>
      <c r="K137" s="21">
        <v>4</v>
      </c>
      <c r="L137" s="21">
        <v>0</v>
      </c>
      <c r="M137" s="21">
        <v>-1</v>
      </c>
      <c r="N137" s="21">
        <v>1</v>
      </c>
      <c r="O137" s="21">
        <v>0</v>
      </c>
      <c r="P137" s="21">
        <v>-2.004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988</v>
      </c>
      <c r="B138" s="20" t="s">
        <v>210</v>
      </c>
      <c r="C138" s="20">
        <v>3778.317</v>
      </c>
      <c r="D138" s="20">
        <v>4293.113</v>
      </c>
      <c r="E138" s="20">
        <v>0</v>
      </c>
      <c r="F138" s="20">
        <v>0</v>
      </c>
      <c r="G138" s="20">
        <v>0</v>
      </c>
      <c r="H138" s="20">
        <v>1</v>
      </c>
      <c r="I138" s="17">
        <v>2.518</v>
      </c>
      <c r="J138" s="17">
        <v>14.207</v>
      </c>
      <c r="K138" s="21">
        <v>3</v>
      </c>
      <c r="L138" s="21">
        <v>1</v>
      </c>
      <c r="M138" s="21">
        <v>1</v>
      </c>
      <c r="N138" s="21">
        <v>-1</v>
      </c>
      <c r="O138" s="21">
        <v>0</v>
      </c>
      <c r="P138" s="21">
        <v>-1.667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994</v>
      </c>
      <c r="B139" s="20" t="s">
        <v>211</v>
      </c>
      <c r="C139" s="20">
        <v>9324.697</v>
      </c>
      <c r="D139" s="20">
        <v>11366.938</v>
      </c>
      <c r="E139" s="20">
        <v>0</v>
      </c>
      <c r="F139" s="20">
        <v>0</v>
      </c>
      <c r="G139" s="20">
        <v>0</v>
      </c>
      <c r="H139" s="20">
        <v>1</v>
      </c>
      <c r="I139" s="17">
        <v>3.1</v>
      </c>
      <c r="J139" s="17">
        <v>20.51</v>
      </c>
      <c r="K139" s="21">
        <v>4</v>
      </c>
      <c r="L139" s="21">
        <v>2</v>
      </c>
      <c r="M139" s="21">
        <v>0</v>
      </c>
      <c r="N139" s="21">
        <v>1</v>
      </c>
      <c r="O139" s="21">
        <v>0</v>
      </c>
      <c r="P139" s="21">
        <v>-2.129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998</v>
      </c>
      <c r="B140" s="20" t="s">
        <v>212</v>
      </c>
      <c r="C140" s="20">
        <v>2580.988</v>
      </c>
      <c r="D140" s="20">
        <v>3189.025</v>
      </c>
      <c r="E140" s="20">
        <v>0</v>
      </c>
      <c r="F140" s="20">
        <v>0</v>
      </c>
      <c r="G140" s="20">
        <v>0</v>
      </c>
      <c r="H140" s="20">
        <v>1</v>
      </c>
      <c r="I140" s="17">
        <v>0.932</v>
      </c>
      <c r="J140" s="17">
        <v>19.821</v>
      </c>
      <c r="K140" s="21">
        <v>4</v>
      </c>
      <c r="L140" s="21">
        <v>2</v>
      </c>
      <c r="M140" s="21">
        <v>0</v>
      </c>
      <c r="N140" s="21">
        <v>0</v>
      </c>
      <c r="O140" s="21">
        <v>0</v>
      </c>
      <c r="P140" s="21">
        <v>-4.473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399001</v>
      </c>
      <c r="B141" s="20" t="s">
        <v>213</v>
      </c>
      <c r="C141" s="20">
        <v>12279.343</v>
      </c>
      <c r="D141" s="20">
        <v>13949.101</v>
      </c>
      <c r="E141" s="20">
        <v>0</v>
      </c>
      <c r="F141" s="20">
        <v>0</v>
      </c>
      <c r="G141" s="20">
        <v>0</v>
      </c>
      <c r="H141" s="20">
        <v>1</v>
      </c>
      <c r="I141" s="17">
        <v>2.567</v>
      </c>
      <c r="J141" s="17">
        <v>14.23</v>
      </c>
      <c r="K141" s="21">
        <v>4</v>
      </c>
      <c r="L141" s="21">
        <v>0</v>
      </c>
      <c r="M141" s="21">
        <v>0</v>
      </c>
      <c r="N141" s="21">
        <v>0</v>
      </c>
      <c r="O141" s="21">
        <v>0</v>
      </c>
      <c r="P141" s="21">
        <v>0.759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399002</v>
      </c>
      <c r="B142" s="20" t="s">
        <v>214</v>
      </c>
      <c r="C142" s="20">
        <v>16460.674</v>
      </c>
      <c r="D142" s="20">
        <v>18698.424</v>
      </c>
      <c r="E142" s="20">
        <v>0</v>
      </c>
      <c r="F142" s="20">
        <v>0</v>
      </c>
      <c r="G142" s="20">
        <v>0</v>
      </c>
      <c r="H142" s="20">
        <v>1</v>
      </c>
      <c r="I142" s="17">
        <v>2.749</v>
      </c>
      <c r="J142" s="17">
        <v>14.387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-5.405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399005</v>
      </c>
      <c r="B143" s="20" t="s">
        <v>215</v>
      </c>
      <c r="C143" s="20">
        <v>7465.517</v>
      </c>
      <c r="D143" s="20">
        <v>8618.394</v>
      </c>
      <c r="E143" s="20">
        <v>0</v>
      </c>
      <c r="F143" s="20">
        <v>0</v>
      </c>
      <c r="G143" s="20">
        <v>0</v>
      </c>
      <c r="H143" s="20">
        <v>1</v>
      </c>
      <c r="I143" s="17">
        <v>1.425</v>
      </c>
      <c r="J143" s="17">
        <v>14.612</v>
      </c>
      <c r="K143" s="21">
        <v>4</v>
      </c>
      <c r="L143" s="21">
        <v>1</v>
      </c>
      <c r="M143" s="21">
        <v>0</v>
      </c>
      <c r="N143" s="21">
        <v>0</v>
      </c>
      <c r="O143" s="21">
        <v>0</v>
      </c>
      <c r="P143" s="21">
        <v>-11.375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399007</v>
      </c>
      <c r="B144" s="20" t="s">
        <v>216</v>
      </c>
      <c r="C144" s="20">
        <v>5177.931</v>
      </c>
      <c r="D144" s="20">
        <v>5900.702</v>
      </c>
      <c r="E144" s="20">
        <v>0</v>
      </c>
      <c r="F144" s="20">
        <v>0</v>
      </c>
      <c r="G144" s="20">
        <v>0</v>
      </c>
      <c r="H144" s="20">
        <v>1</v>
      </c>
      <c r="I144" s="17">
        <v>1.305</v>
      </c>
      <c r="J144" s="17">
        <v>13.394</v>
      </c>
      <c r="K144" s="21">
        <v>1</v>
      </c>
      <c r="L144" s="21">
        <v>2</v>
      </c>
      <c r="M144" s="21">
        <v>1</v>
      </c>
      <c r="N144" s="21">
        <v>-1</v>
      </c>
      <c r="O144" s="21">
        <v>0</v>
      </c>
      <c r="P144" s="21">
        <v>-2.403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399008</v>
      </c>
      <c r="B145" s="20" t="s">
        <v>217</v>
      </c>
      <c r="C145" s="20">
        <v>1506.443</v>
      </c>
      <c r="D145" s="20">
        <v>1716.417</v>
      </c>
      <c r="E145" s="20">
        <v>0</v>
      </c>
      <c r="F145" s="20">
        <v>0</v>
      </c>
      <c r="G145" s="20">
        <v>0</v>
      </c>
      <c r="H145" s="20">
        <v>1</v>
      </c>
      <c r="I145" s="17">
        <v>3.065</v>
      </c>
      <c r="J145" s="17">
        <v>14.924</v>
      </c>
      <c r="K145" s="21">
        <v>4</v>
      </c>
      <c r="L145" s="21">
        <v>1</v>
      </c>
      <c r="M145" s="21">
        <v>0</v>
      </c>
      <c r="N145" s="21">
        <v>0</v>
      </c>
      <c r="O145" s="21">
        <v>0</v>
      </c>
      <c r="P145" s="21">
        <v>-4.145</v>
      </c>
      <c r="Q145" s="21">
        <v>0</v>
      </c>
      <c r="R145" s="21">
        <v>-1</v>
      </c>
      <c r="S145" s="22"/>
      <c r="T145" s="22"/>
      <c r="U145" s="22"/>
      <c r="V145" s="22"/>
      <c r="W145" s="22"/>
    </row>
    <row r="146" ht="16.5" spans="1:23">
      <c r="A146" s="20">
        <v>399009</v>
      </c>
      <c r="B146" s="20" t="s">
        <v>218</v>
      </c>
      <c r="C146" s="20">
        <v>4654.956</v>
      </c>
      <c r="D146" s="20">
        <v>5448.281</v>
      </c>
      <c r="E146" s="20">
        <v>0</v>
      </c>
      <c r="F146" s="20">
        <v>0</v>
      </c>
      <c r="G146" s="20">
        <v>0</v>
      </c>
      <c r="H146" s="20">
        <v>1</v>
      </c>
      <c r="I146" s="17">
        <v>9.211</v>
      </c>
      <c r="J146" s="17">
        <v>22.431</v>
      </c>
      <c r="K146" s="21">
        <v>3</v>
      </c>
      <c r="L146" s="21">
        <v>2</v>
      </c>
      <c r="M146" s="21">
        <v>1</v>
      </c>
      <c r="N146" s="21">
        <v>-1</v>
      </c>
      <c r="O146" s="21">
        <v>0</v>
      </c>
      <c r="P146" s="21">
        <v>-3.917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399010</v>
      </c>
      <c r="B147" s="20" t="s">
        <v>219</v>
      </c>
      <c r="C147" s="20">
        <v>8110.173</v>
      </c>
      <c r="D147" s="20">
        <v>9095.094</v>
      </c>
      <c r="E147" s="20">
        <v>0</v>
      </c>
      <c r="F147" s="20">
        <v>0</v>
      </c>
      <c r="G147" s="20">
        <v>0</v>
      </c>
      <c r="H147" s="20">
        <v>1</v>
      </c>
      <c r="I147" s="17">
        <v>6.889</v>
      </c>
      <c r="J147" s="17">
        <v>16.972</v>
      </c>
      <c r="K147" s="21">
        <v>4</v>
      </c>
      <c r="L147" s="21">
        <v>2</v>
      </c>
      <c r="M147" s="21">
        <v>0</v>
      </c>
      <c r="N147" s="21">
        <v>0</v>
      </c>
      <c r="O147" s="21">
        <v>0</v>
      </c>
      <c r="P147" s="21">
        <v>-6.966</v>
      </c>
      <c r="Q147" s="21">
        <v>0</v>
      </c>
      <c r="R147" s="21">
        <v>1</v>
      </c>
      <c r="S147" s="22"/>
      <c r="T147" s="22"/>
      <c r="U147" s="22"/>
      <c r="V147" s="22"/>
      <c r="W147" s="22"/>
    </row>
    <row r="148" ht="16.5" spans="1:23">
      <c r="A148" s="20">
        <v>399011</v>
      </c>
      <c r="B148" s="20" t="s">
        <v>220</v>
      </c>
      <c r="C148" s="20">
        <v>5982.489</v>
      </c>
      <c r="D148" s="20">
        <v>6757.622</v>
      </c>
      <c r="E148" s="20">
        <v>0</v>
      </c>
      <c r="F148" s="20">
        <v>0</v>
      </c>
      <c r="G148" s="20">
        <v>0</v>
      </c>
      <c r="H148" s="20">
        <v>1</v>
      </c>
      <c r="I148" s="17">
        <v>3.317</v>
      </c>
      <c r="J148" s="17">
        <v>14.407</v>
      </c>
      <c r="K148" s="21">
        <v>3</v>
      </c>
      <c r="L148" s="21">
        <v>2</v>
      </c>
      <c r="M148" s="21">
        <v>0</v>
      </c>
      <c r="N148" s="21">
        <v>1</v>
      </c>
      <c r="O148" s="21">
        <v>0</v>
      </c>
      <c r="P148" s="21">
        <v>-6.616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399012</v>
      </c>
      <c r="B149" s="20" t="s">
        <v>221</v>
      </c>
      <c r="C149" s="20">
        <v>4036.547</v>
      </c>
      <c r="D149" s="20">
        <v>4702.844</v>
      </c>
      <c r="E149" s="20">
        <v>0</v>
      </c>
      <c r="F149" s="20">
        <v>0</v>
      </c>
      <c r="G149" s="20">
        <v>0</v>
      </c>
      <c r="H149" s="20">
        <v>1</v>
      </c>
      <c r="I149" s="17">
        <v>0.833</v>
      </c>
      <c r="J149" s="17">
        <v>14.883</v>
      </c>
      <c r="K149" s="21">
        <v>3</v>
      </c>
      <c r="L149" s="21">
        <v>2</v>
      </c>
      <c r="M149" s="21">
        <v>0</v>
      </c>
      <c r="N149" s="21">
        <v>1</v>
      </c>
      <c r="O149" s="21">
        <v>0</v>
      </c>
      <c r="P149" s="21">
        <v>-6.387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399013</v>
      </c>
      <c r="B150" s="20" t="s">
        <v>222</v>
      </c>
      <c r="C150" s="20">
        <v>5122.667</v>
      </c>
      <c r="D150" s="20">
        <v>5679.748</v>
      </c>
      <c r="E150" s="20">
        <v>0</v>
      </c>
      <c r="F150" s="20">
        <v>0</v>
      </c>
      <c r="G150" s="20">
        <v>0</v>
      </c>
      <c r="H150" s="20">
        <v>1</v>
      </c>
      <c r="I150" s="17">
        <v>3.664</v>
      </c>
      <c r="J150" s="17">
        <v>13.113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-7.572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399015</v>
      </c>
      <c r="B151" s="20" t="s">
        <v>223</v>
      </c>
      <c r="C151" s="20">
        <v>2747.324</v>
      </c>
      <c r="D151" s="20">
        <v>3080.094</v>
      </c>
      <c r="E151" s="20">
        <v>0</v>
      </c>
      <c r="F151" s="20">
        <v>0</v>
      </c>
      <c r="G151" s="20">
        <v>0</v>
      </c>
      <c r="H151" s="20">
        <v>1</v>
      </c>
      <c r="I151" s="17">
        <v>5.632</v>
      </c>
      <c r="J151" s="17">
        <v>15.827</v>
      </c>
      <c r="K151" s="21">
        <v>1</v>
      </c>
      <c r="L151" s="21">
        <v>0</v>
      </c>
      <c r="M151" s="21">
        <v>1</v>
      </c>
      <c r="N151" s="21">
        <v>-1</v>
      </c>
      <c r="O151" s="21">
        <v>0</v>
      </c>
      <c r="P151" s="21">
        <v>-1.654</v>
      </c>
      <c r="Q151" s="21">
        <v>-1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399016</v>
      </c>
      <c r="B152" s="20" t="s">
        <v>224</v>
      </c>
      <c r="C152" s="20">
        <v>5138.302</v>
      </c>
      <c r="D152" s="20">
        <v>6070.11</v>
      </c>
      <c r="E152" s="20">
        <v>0</v>
      </c>
      <c r="F152" s="20">
        <v>0</v>
      </c>
      <c r="G152" s="20">
        <v>0</v>
      </c>
      <c r="H152" s="20">
        <v>1</v>
      </c>
      <c r="I152" s="17">
        <v>4.346</v>
      </c>
      <c r="J152" s="17">
        <v>19.03</v>
      </c>
      <c r="K152" s="21">
        <v>4</v>
      </c>
      <c r="L152" s="21">
        <v>0</v>
      </c>
      <c r="M152" s="21">
        <v>0</v>
      </c>
      <c r="N152" s="21">
        <v>0</v>
      </c>
      <c r="O152" s="21">
        <v>0</v>
      </c>
      <c r="P152" s="21">
        <v>-11.322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399017</v>
      </c>
      <c r="B153" s="20" t="s">
        <v>225</v>
      </c>
      <c r="C153" s="20">
        <v>4423.874</v>
      </c>
      <c r="D153" s="20">
        <v>5143.437</v>
      </c>
      <c r="E153" s="20">
        <v>0</v>
      </c>
      <c r="F153" s="20">
        <v>0</v>
      </c>
      <c r="G153" s="20">
        <v>0</v>
      </c>
      <c r="H153" s="20">
        <v>1</v>
      </c>
      <c r="I153" s="17">
        <v>3.38</v>
      </c>
      <c r="J153" s="17">
        <v>16.897</v>
      </c>
      <c r="K153" s="21">
        <v>4</v>
      </c>
      <c r="L153" s="21">
        <v>2</v>
      </c>
      <c r="M153" s="21">
        <v>0</v>
      </c>
      <c r="N153" s="21">
        <v>1</v>
      </c>
      <c r="O153" s="21">
        <v>0</v>
      </c>
      <c r="P153" s="21">
        <v>-8.542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399018</v>
      </c>
      <c r="B154" s="20" t="s">
        <v>226</v>
      </c>
      <c r="C154" s="20">
        <v>5317.127</v>
      </c>
      <c r="D154" s="20">
        <v>6228.55</v>
      </c>
      <c r="E154" s="20">
        <v>0</v>
      </c>
      <c r="F154" s="20">
        <v>0</v>
      </c>
      <c r="G154" s="20">
        <v>0</v>
      </c>
      <c r="H154" s="20">
        <v>1</v>
      </c>
      <c r="I154" s="17">
        <v>6.713</v>
      </c>
      <c r="J154" s="17">
        <v>20.364</v>
      </c>
      <c r="K154" s="21">
        <v>4</v>
      </c>
      <c r="L154" s="21">
        <v>2</v>
      </c>
      <c r="M154" s="21">
        <v>0</v>
      </c>
      <c r="N154" s="21">
        <v>1</v>
      </c>
      <c r="O154" s="21">
        <v>0</v>
      </c>
      <c r="P154" s="21">
        <v>-3.736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399019</v>
      </c>
      <c r="B155" s="20" t="s">
        <v>227</v>
      </c>
      <c r="C155" s="20">
        <v>4166.631</v>
      </c>
      <c r="D155" s="20">
        <v>4758.106</v>
      </c>
      <c r="E155" s="20">
        <v>0</v>
      </c>
      <c r="F155" s="20">
        <v>0</v>
      </c>
      <c r="G155" s="20">
        <v>0</v>
      </c>
      <c r="H155" s="20">
        <v>1</v>
      </c>
      <c r="I155" s="17">
        <v>4.363</v>
      </c>
      <c r="J155" s="17">
        <v>16.251</v>
      </c>
      <c r="K155" s="21">
        <v>4</v>
      </c>
      <c r="L155" s="21">
        <v>2</v>
      </c>
      <c r="M155" s="21">
        <v>-1</v>
      </c>
      <c r="N155" s="21">
        <v>1</v>
      </c>
      <c r="O155" s="21">
        <v>0</v>
      </c>
      <c r="P155" s="21">
        <v>-7.5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399020</v>
      </c>
      <c r="B156" s="20" t="s">
        <v>228</v>
      </c>
      <c r="C156" s="20">
        <v>1636.059</v>
      </c>
      <c r="D156" s="20">
        <v>1866.78</v>
      </c>
      <c r="E156" s="20">
        <v>0</v>
      </c>
      <c r="F156" s="20">
        <v>0</v>
      </c>
      <c r="G156" s="20">
        <v>0</v>
      </c>
      <c r="H156" s="20">
        <v>1</v>
      </c>
      <c r="I156" s="17">
        <v>6.191</v>
      </c>
      <c r="J156" s="17">
        <v>17.785</v>
      </c>
      <c r="K156" s="21">
        <v>4</v>
      </c>
      <c r="L156" s="21">
        <v>1</v>
      </c>
      <c r="M156" s="21">
        <v>0</v>
      </c>
      <c r="N156" s="21">
        <v>1</v>
      </c>
      <c r="O156" s="21">
        <v>0</v>
      </c>
      <c r="P156" s="21">
        <v>-7.692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399100</v>
      </c>
      <c r="B157" s="20" t="s">
        <v>229</v>
      </c>
      <c r="C157" s="20">
        <v>11038.713</v>
      </c>
      <c r="D157" s="20">
        <v>12248.761</v>
      </c>
      <c r="E157" s="20">
        <v>0</v>
      </c>
      <c r="F157" s="20">
        <v>0</v>
      </c>
      <c r="G157" s="20">
        <v>0</v>
      </c>
      <c r="H157" s="20">
        <v>1</v>
      </c>
      <c r="I157" s="17">
        <v>4.245</v>
      </c>
      <c r="J157" s="17">
        <v>13.705</v>
      </c>
      <c r="K157" s="21">
        <v>4</v>
      </c>
      <c r="L157" s="21">
        <v>0</v>
      </c>
      <c r="M157" s="21">
        <v>0</v>
      </c>
      <c r="N157" s="21">
        <v>0</v>
      </c>
      <c r="O157" s="21">
        <v>-1</v>
      </c>
      <c r="P157" s="21">
        <v>-4.531</v>
      </c>
      <c r="Q157" s="21">
        <v>0</v>
      </c>
      <c r="R157" s="21">
        <v>1</v>
      </c>
      <c r="S157" s="22"/>
      <c r="T157" s="22"/>
      <c r="U157" s="22"/>
      <c r="V157" s="22"/>
      <c r="W157" s="22"/>
    </row>
    <row r="158" ht="16.5" spans="1:23">
      <c r="A158" s="20">
        <v>399101</v>
      </c>
      <c r="B158" s="20" t="s">
        <v>230</v>
      </c>
      <c r="C158" s="20">
        <v>13364.482</v>
      </c>
      <c r="D158" s="20">
        <v>14916.663</v>
      </c>
      <c r="E158" s="20">
        <v>0</v>
      </c>
      <c r="F158" s="20">
        <v>0</v>
      </c>
      <c r="G158" s="20">
        <v>0</v>
      </c>
      <c r="H158" s="20">
        <v>1</v>
      </c>
      <c r="I158" s="17">
        <v>4.35</v>
      </c>
      <c r="J158" s="17">
        <v>14.303</v>
      </c>
      <c r="K158" s="21">
        <v>4</v>
      </c>
      <c r="L158" s="21">
        <v>2</v>
      </c>
      <c r="M158" s="21">
        <v>0</v>
      </c>
      <c r="N158" s="21">
        <v>1</v>
      </c>
      <c r="O158" s="21">
        <v>0</v>
      </c>
      <c r="P158" s="21">
        <v>-4.058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399102</v>
      </c>
      <c r="B159" s="20" t="s">
        <v>231</v>
      </c>
      <c r="C159" s="20">
        <v>3575.834</v>
      </c>
      <c r="D159" s="20">
        <v>4070.132</v>
      </c>
      <c r="E159" s="20">
        <v>0</v>
      </c>
      <c r="F159" s="20">
        <v>0</v>
      </c>
      <c r="G159" s="20">
        <v>0</v>
      </c>
      <c r="H159" s="20">
        <v>1</v>
      </c>
      <c r="I159" s="17">
        <v>2.585</v>
      </c>
      <c r="J159" s="17">
        <v>14.416</v>
      </c>
      <c r="K159" s="21">
        <v>4</v>
      </c>
      <c r="L159" s="21">
        <v>1</v>
      </c>
      <c r="M159" s="21">
        <v>0</v>
      </c>
      <c r="N159" s="21">
        <v>1</v>
      </c>
      <c r="O159" s="21">
        <v>0</v>
      </c>
      <c r="P159" s="21">
        <v>-6.42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399103</v>
      </c>
      <c r="B160" s="20" t="s">
        <v>232</v>
      </c>
      <c r="C160" s="20">
        <v>8592.913</v>
      </c>
      <c r="D160" s="20">
        <v>9455.136</v>
      </c>
      <c r="E160" s="20">
        <v>0</v>
      </c>
      <c r="F160" s="20">
        <v>0</v>
      </c>
      <c r="G160" s="20">
        <v>0</v>
      </c>
      <c r="H160" s="20">
        <v>1</v>
      </c>
      <c r="I160" s="17">
        <v>0.594</v>
      </c>
      <c r="J160" s="17">
        <v>9.659</v>
      </c>
      <c r="K160" s="21">
        <v>4</v>
      </c>
      <c r="L160" s="21">
        <v>2</v>
      </c>
      <c r="M160" s="21">
        <v>0</v>
      </c>
      <c r="N160" s="21">
        <v>1</v>
      </c>
      <c r="O160" s="21">
        <v>0</v>
      </c>
      <c r="P160" s="21">
        <v>-3.37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399106</v>
      </c>
      <c r="B161" s="20" t="s">
        <v>233</v>
      </c>
      <c r="C161" s="20">
        <v>2345.397</v>
      </c>
      <c r="D161" s="20">
        <v>2598.681</v>
      </c>
      <c r="E161" s="20">
        <v>0</v>
      </c>
      <c r="F161" s="20">
        <v>0</v>
      </c>
      <c r="G161" s="20">
        <v>0</v>
      </c>
      <c r="H161" s="20">
        <v>1</v>
      </c>
      <c r="I161" s="17">
        <v>4.49</v>
      </c>
      <c r="J161" s="17">
        <v>13.799</v>
      </c>
      <c r="K161" s="21">
        <v>4</v>
      </c>
      <c r="L161" s="21">
        <v>1</v>
      </c>
      <c r="M161" s="21">
        <v>0</v>
      </c>
      <c r="N161" s="21">
        <v>1</v>
      </c>
      <c r="O161" s="21">
        <v>0</v>
      </c>
      <c r="P161" s="21">
        <v>-8.278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399107</v>
      </c>
      <c r="B162" s="20" t="s">
        <v>234</v>
      </c>
      <c r="C162" s="20">
        <v>2453.699</v>
      </c>
      <c r="D162" s="20">
        <v>2718.926</v>
      </c>
      <c r="E162" s="20">
        <v>0</v>
      </c>
      <c r="F162" s="20">
        <v>0</v>
      </c>
      <c r="G162" s="20">
        <v>0</v>
      </c>
      <c r="H162" s="20">
        <v>1</v>
      </c>
      <c r="I162" s="17">
        <v>4.501</v>
      </c>
      <c r="J162" s="17">
        <v>13.816</v>
      </c>
      <c r="K162" s="21">
        <v>4</v>
      </c>
      <c r="L162" s="21">
        <v>2</v>
      </c>
      <c r="M162" s="21">
        <v>0</v>
      </c>
      <c r="N162" s="21">
        <v>1</v>
      </c>
      <c r="O162" s="21">
        <v>0</v>
      </c>
      <c r="P162" s="21">
        <v>-7.34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399232</v>
      </c>
      <c r="B163" s="20" t="s">
        <v>235</v>
      </c>
      <c r="C163" s="20">
        <v>3303.081</v>
      </c>
      <c r="D163" s="20">
        <v>4191.975</v>
      </c>
      <c r="E163" s="20">
        <v>0</v>
      </c>
      <c r="F163" s="20">
        <v>0</v>
      </c>
      <c r="G163" s="20">
        <v>0</v>
      </c>
      <c r="H163" s="20">
        <v>1</v>
      </c>
      <c r="I163" s="17">
        <v>23.031</v>
      </c>
      <c r="J163" s="17">
        <v>39.352</v>
      </c>
      <c r="K163" s="21">
        <v>4</v>
      </c>
      <c r="L163" s="21">
        <v>1</v>
      </c>
      <c r="M163" s="21">
        <v>0</v>
      </c>
      <c r="N163" s="21">
        <v>1</v>
      </c>
      <c r="O163" s="21">
        <v>0</v>
      </c>
      <c r="P163" s="21">
        <v>-6.933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399233</v>
      </c>
      <c r="B164" s="20" t="s">
        <v>236</v>
      </c>
      <c r="C164" s="20">
        <v>3135.697</v>
      </c>
      <c r="D164" s="20">
        <v>3550.021</v>
      </c>
      <c r="E164" s="20">
        <v>0</v>
      </c>
      <c r="F164" s="20">
        <v>0</v>
      </c>
      <c r="G164" s="20">
        <v>0</v>
      </c>
      <c r="H164" s="20">
        <v>1</v>
      </c>
      <c r="I164" s="17">
        <v>4.974</v>
      </c>
      <c r="J164" s="17">
        <v>16.064</v>
      </c>
      <c r="K164" s="21">
        <v>4</v>
      </c>
      <c r="L164" s="21">
        <v>2</v>
      </c>
      <c r="M164" s="21">
        <v>-1</v>
      </c>
      <c r="N164" s="21">
        <v>1</v>
      </c>
      <c r="O164" s="21">
        <v>0</v>
      </c>
      <c r="P164" s="21">
        <v>-13.661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399234</v>
      </c>
      <c r="B165" s="20" t="s">
        <v>237</v>
      </c>
      <c r="C165" s="20">
        <v>888.417</v>
      </c>
      <c r="D165" s="20">
        <v>995.092</v>
      </c>
      <c r="E165" s="20">
        <v>0</v>
      </c>
      <c r="F165" s="20">
        <v>0</v>
      </c>
      <c r="G165" s="20">
        <v>0</v>
      </c>
      <c r="H165" s="20">
        <v>1</v>
      </c>
      <c r="I165" s="17">
        <v>3.019</v>
      </c>
      <c r="J165" s="17">
        <v>13.416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21.967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399235</v>
      </c>
      <c r="B166" s="20" t="s">
        <v>238</v>
      </c>
      <c r="C166" s="20">
        <v>1019.214</v>
      </c>
      <c r="D166" s="20">
        <v>1130.988</v>
      </c>
      <c r="E166" s="20">
        <v>0</v>
      </c>
      <c r="F166" s="20">
        <v>0</v>
      </c>
      <c r="G166" s="20">
        <v>0</v>
      </c>
      <c r="H166" s="20">
        <v>1</v>
      </c>
      <c r="I166" s="17">
        <v>1.388</v>
      </c>
      <c r="J166" s="17">
        <v>11.134</v>
      </c>
      <c r="K166" s="21">
        <v>2</v>
      </c>
      <c r="L166" s="21">
        <v>0</v>
      </c>
      <c r="M166" s="21">
        <v>1</v>
      </c>
      <c r="N166" s="21">
        <v>-1</v>
      </c>
      <c r="O166" s="21">
        <v>0</v>
      </c>
      <c r="P166" s="21">
        <v>-7.752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399242</v>
      </c>
      <c r="B167" s="20" t="s">
        <v>239</v>
      </c>
      <c r="C167" s="20">
        <v>1291.306</v>
      </c>
      <c r="D167" s="20">
        <v>1537.079</v>
      </c>
      <c r="E167" s="20">
        <v>0</v>
      </c>
      <c r="F167" s="20">
        <v>0</v>
      </c>
      <c r="G167" s="20">
        <v>0</v>
      </c>
      <c r="H167" s="20">
        <v>1</v>
      </c>
      <c r="I167" s="17">
        <v>9.86</v>
      </c>
      <c r="J167" s="17">
        <v>24.273</v>
      </c>
      <c r="K167" s="21">
        <v>1</v>
      </c>
      <c r="L167" s="21">
        <v>2</v>
      </c>
      <c r="M167" s="21">
        <v>1</v>
      </c>
      <c r="N167" s="21">
        <v>-1</v>
      </c>
      <c r="O167" s="21">
        <v>0</v>
      </c>
      <c r="P167" s="21">
        <v>-11.764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399243</v>
      </c>
      <c r="B168" s="20" t="s">
        <v>240</v>
      </c>
      <c r="C168" s="20">
        <v>1385.643</v>
      </c>
      <c r="D168" s="20">
        <v>1583.863</v>
      </c>
      <c r="E168" s="20">
        <v>0</v>
      </c>
      <c r="F168" s="20">
        <v>0</v>
      </c>
      <c r="G168" s="20">
        <v>0</v>
      </c>
      <c r="H168" s="20">
        <v>1</v>
      </c>
      <c r="I168" s="17">
        <v>0.53</v>
      </c>
      <c r="J168" s="17">
        <v>12.979</v>
      </c>
      <c r="K168" s="21">
        <v>1</v>
      </c>
      <c r="L168" s="21">
        <v>1</v>
      </c>
      <c r="M168" s="21">
        <v>1</v>
      </c>
      <c r="N168" s="21">
        <v>-1</v>
      </c>
      <c r="O168" s="21">
        <v>0</v>
      </c>
      <c r="P168" s="21">
        <v>-4.004</v>
      </c>
      <c r="Q168" s="21">
        <v>-1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399244</v>
      </c>
      <c r="B169" s="20" t="s">
        <v>241</v>
      </c>
      <c r="C169" s="20">
        <v>591.614</v>
      </c>
      <c r="D169" s="20">
        <v>653.053</v>
      </c>
      <c r="E169" s="20">
        <v>0</v>
      </c>
      <c r="F169" s="20">
        <v>0</v>
      </c>
      <c r="G169" s="20">
        <v>0</v>
      </c>
      <c r="H169" s="20">
        <v>1</v>
      </c>
      <c r="I169" s="17">
        <v>2.654</v>
      </c>
      <c r="J169" s="17">
        <v>11.812</v>
      </c>
      <c r="K169" s="21">
        <v>4</v>
      </c>
      <c r="L169" s="21">
        <v>2</v>
      </c>
      <c r="M169" s="21">
        <v>-1</v>
      </c>
      <c r="N169" s="21">
        <v>1</v>
      </c>
      <c r="O169" s="21">
        <v>0</v>
      </c>
      <c r="P169" s="21">
        <v>27.71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399261</v>
      </c>
      <c r="B170" s="20" t="s">
        <v>242</v>
      </c>
      <c r="C170" s="20">
        <v>5176.98</v>
      </c>
      <c r="D170" s="20">
        <v>6498.16</v>
      </c>
      <c r="E170" s="20">
        <v>0</v>
      </c>
      <c r="F170" s="20">
        <v>0</v>
      </c>
      <c r="G170" s="20">
        <v>0</v>
      </c>
      <c r="H170" s="20">
        <v>1</v>
      </c>
      <c r="I170" s="17">
        <v>0.739</v>
      </c>
      <c r="J170" s="17">
        <v>20.92</v>
      </c>
      <c r="K170" s="21">
        <v>4</v>
      </c>
      <c r="L170" s="21">
        <v>2</v>
      </c>
      <c r="M170" s="21">
        <v>0</v>
      </c>
      <c r="N170" s="21">
        <v>1</v>
      </c>
      <c r="O170" s="21">
        <v>0</v>
      </c>
      <c r="P170" s="21">
        <v>-17.105</v>
      </c>
      <c r="Q170" s="21">
        <v>0</v>
      </c>
      <c r="R170" s="21">
        <v>1</v>
      </c>
      <c r="S170" s="22"/>
      <c r="T170" s="22"/>
      <c r="U170" s="22"/>
      <c r="V170" s="22"/>
      <c r="W170" s="22"/>
    </row>
    <row r="171" ht="16.5" spans="1:23">
      <c r="A171" s="20">
        <v>399263</v>
      </c>
      <c r="B171" s="20" t="s">
        <v>243</v>
      </c>
      <c r="C171" s="20">
        <v>2762.516</v>
      </c>
      <c r="D171" s="20">
        <v>3440.67</v>
      </c>
      <c r="E171" s="20">
        <v>0</v>
      </c>
      <c r="F171" s="20">
        <v>0</v>
      </c>
      <c r="G171" s="20">
        <v>0</v>
      </c>
      <c r="H171" s="20">
        <v>1</v>
      </c>
      <c r="I171" s="17">
        <v>5.296</v>
      </c>
      <c r="J171" s="17">
        <v>23.962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-6.295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399267</v>
      </c>
      <c r="B172" s="20" t="s">
        <v>244</v>
      </c>
      <c r="C172" s="20">
        <v>1978.052</v>
      </c>
      <c r="D172" s="20">
        <v>2339.934</v>
      </c>
      <c r="E172" s="20">
        <v>0</v>
      </c>
      <c r="F172" s="20">
        <v>0</v>
      </c>
      <c r="G172" s="20">
        <v>0</v>
      </c>
      <c r="H172" s="20">
        <v>1</v>
      </c>
      <c r="I172" s="17">
        <v>7.007</v>
      </c>
      <c r="J172" s="17">
        <v>21.389</v>
      </c>
      <c r="K172" s="21">
        <v>1</v>
      </c>
      <c r="L172" s="21">
        <v>2</v>
      </c>
      <c r="M172" s="21">
        <v>1</v>
      </c>
      <c r="N172" s="21">
        <v>-1</v>
      </c>
      <c r="O172" s="21">
        <v>0</v>
      </c>
      <c r="P172" s="21">
        <v>-3.943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399268</v>
      </c>
      <c r="B173" s="20" t="s">
        <v>245</v>
      </c>
      <c r="C173" s="20">
        <v>1844.831</v>
      </c>
      <c r="D173" s="20">
        <v>2166.739</v>
      </c>
      <c r="E173" s="20">
        <v>0</v>
      </c>
      <c r="F173" s="20">
        <v>0</v>
      </c>
      <c r="G173" s="20">
        <v>0</v>
      </c>
      <c r="H173" s="20">
        <v>1</v>
      </c>
      <c r="I173" s="17">
        <v>7.351</v>
      </c>
      <c r="J173" s="17">
        <v>21.115</v>
      </c>
      <c r="K173" s="21">
        <v>1</v>
      </c>
      <c r="L173" s="21">
        <v>2</v>
      </c>
      <c r="M173" s="21">
        <v>1</v>
      </c>
      <c r="N173" s="21">
        <v>-1</v>
      </c>
      <c r="O173" s="21">
        <v>0</v>
      </c>
      <c r="P173" s="21">
        <v>-13.537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399269</v>
      </c>
      <c r="B174" s="20" t="s">
        <v>246</v>
      </c>
      <c r="C174" s="20">
        <v>6714.974</v>
      </c>
      <c r="D174" s="20">
        <v>8406.342</v>
      </c>
      <c r="E174" s="20">
        <v>0</v>
      </c>
      <c r="F174" s="20">
        <v>0</v>
      </c>
      <c r="G174" s="20">
        <v>0</v>
      </c>
      <c r="H174" s="20">
        <v>1</v>
      </c>
      <c r="I174" s="17">
        <v>1.633</v>
      </c>
      <c r="J174" s="17">
        <v>21.424</v>
      </c>
      <c r="K174" s="21">
        <v>4</v>
      </c>
      <c r="L174" s="21">
        <v>2</v>
      </c>
      <c r="M174" s="21">
        <v>-1</v>
      </c>
      <c r="N174" s="21">
        <v>1</v>
      </c>
      <c r="O174" s="21">
        <v>0</v>
      </c>
      <c r="P174" s="21">
        <v>24.433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399274</v>
      </c>
      <c r="B175" s="20" t="s">
        <v>247</v>
      </c>
      <c r="C175" s="20">
        <v>5134.911</v>
      </c>
      <c r="D175" s="20">
        <v>6215.681</v>
      </c>
      <c r="E175" s="20">
        <v>0</v>
      </c>
      <c r="F175" s="20">
        <v>0</v>
      </c>
      <c r="G175" s="20">
        <v>0</v>
      </c>
      <c r="H175" s="20">
        <v>1</v>
      </c>
      <c r="I175" s="17">
        <v>1.211</v>
      </c>
      <c r="J175" s="17">
        <v>18.388</v>
      </c>
      <c r="K175" s="21">
        <v>3</v>
      </c>
      <c r="L175" s="21">
        <v>0</v>
      </c>
      <c r="M175" s="21">
        <v>0</v>
      </c>
      <c r="N175" s="21">
        <v>0</v>
      </c>
      <c r="O175" s="21">
        <v>0</v>
      </c>
      <c r="P175" s="21">
        <v>9.811</v>
      </c>
      <c r="Q175" s="21">
        <v>0</v>
      </c>
      <c r="R175" s="21">
        <v>-1</v>
      </c>
      <c r="S175" s="22"/>
      <c r="T175" s="22"/>
      <c r="U175" s="22"/>
      <c r="V175" s="22"/>
      <c r="W175" s="22"/>
    </row>
    <row r="176" ht="16.5" spans="1:23">
      <c r="A176" s="20">
        <v>399276</v>
      </c>
      <c r="B176" s="20" t="s">
        <v>248</v>
      </c>
      <c r="C176" s="20">
        <v>6824.386</v>
      </c>
      <c r="D176" s="20">
        <v>8415.485</v>
      </c>
      <c r="E176" s="20">
        <v>0</v>
      </c>
      <c r="F176" s="20">
        <v>0</v>
      </c>
      <c r="G176" s="20">
        <v>0</v>
      </c>
      <c r="H176" s="20">
        <v>1</v>
      </c>
      <c r="I176" s="17">
        <v>1.889</v>
      </c>
      <c r="J176" s="17">
        <v>20.439</v>
      </c>
      <c r="K176" s="21">
        <v>2</v>
      </c>
      <c r="L176" s="21">
        <v>0</v>
      </c>
      <c r="M176" s="21">
        <v>0</v>
      </c>
      <c r="N176" s="21">
        <v>-1</v>
      </c>
      <c r="O176" s="21">
        <v>0</v>
      </c>
      <c r="P176" s="21">
        <v>5.66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399278</v>
      </c>
      <c r="B177" s="20" t="s">
        <v>249</v>
      </c>
      <c r="C177" s="20">
        <v>1924.192</v>
      </c>
      <c r="D177" s="20">
        <v>2208.803</v>
      </c>
      <c r="E177" s="20">
        <v>0</v>
      </c>
      <c r="F177" s="20">
        <v>0</v>
      </c>
      <c r="G177" s="20">
        <v>0</v>
      </c>
      <c r="H177" s="20">
        <v>1</v>
      </c>
      <c r="I177" s="17">
        <v>1.919</v>
      </c>
      <c r="J177" s="17">
        <v>14.557</v>
      </c>
      <c r="K177" s="21">
        <v>4</v>
      </c>
      <c r="L177" s="21">
        <v>2</v>
      </c>
      <c r="M177" s="21">
        <v>-1</v>
      </c>
      <c r="N177" s="21">
        <v>1</v>
      </c>
      <c r="O177" s="21">
        <v>0</v>
      </c>
      <c r="P177" s="21">
        <v>24.106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399279</v>
      </c>
      <c r="B178" s="20" t="s">
        <v>250</v>
      </c>
      <c r="C178" s="20">
        <v>4206.433</v>
      </c>
      <c r="D178" s="20">
        <v>5184.321</v>
      </c>
      <c r="E178" s="20">
        <v>0</v>
      </c>
      <c r="F178" s="20">
        <v>0</v>
      </c>
      <c r="G178" s="20">
        <v>0</v>
      </c>
      <c r="H178" s="20">
        <v>1</v>
      </c>
      <c r="I178" s="17">
        <v>3.477</v>
      </c>
      <c r="J178" s="17">
        <v>21.684</v>
      </c>
      <c r="K178" s="21">
        <v>3</v>
      </c>
      <c r="L178" s="21">
        <v>0</v>
      </c>
      <c r="M178" s="21">
        <v>0</v>
      </c>
      <c r="N178" s="21">
        <v>0</v>
      </c>
      <c r="O178" s="21">
        <v>0</v>
      </c>
      <c r="P178" s="21">
        <v>1.791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399285</v>
      </c>
      <c r="B179" s="20" t="s">
        <v>251</v>
      </c>
      <c r="C179" s="20">
        <v>5286.989</v>
      </c>
      <c r="D179" s="20">
        <v>6459.466</v>
      </c>
      <c r="E179" s="20">
        <v>0</v>
      </c>
      <c r="F179" s="20">
        <v>0</v>
      </c>
      <c r="G179" s="20">
        <v>0</v>
      </c>
      <c r="H179" s="20">
        <v>1</v>
      </c>
      <c r="I179" s="17">
        <v>4.428</v>
      </c>
      <c r="J179" s="17">
        <v>21.775</v>
      </c>
      <c r="K179" s="21">
        <v>2</v>
      </c>
      <c r="L179" s="21">
        <v>1</v>
      </c>
      <c r="M179" s="21">
        <v>0</v>
      </c>
      <c r="N179" s="21">
        <v>0</v>
      </c>
      <c r="O179" s="21">
        <v>0</v>
      </c>
      <c r="P179" s="21">
        <v>4.198</v>
      </c>
      <c r="Q179" s="21">
        <v>0</v>
      </c>
      <c r="R179" s="21">
        <v>-1</v>
      </c>
      <c r="S179" s="22"/>
      <c r="T179" s="22"/>
      <c r="U179" s="22"/>
      <c r="V179" s="22"/>
      <c r="W179" s="22"/>
    </row>
    <row r="180" ht="16.5" spans="1:23">
      <c r="A180" s="20">
        <v>399289</v>
      </c>
      <c r="B180" s="20" t="s">
        <v>252</v>
      </c>
      <c r="C180" s="20">
        <v>120.06</v>
      </c>
      <c r="D180" s="20">
        <v>120.98</v>
      </c>
      <c r="E180" s="20">
        <v>0</v>
      </c>
      <c r="F180" s="20">
        <v>0</v>
      </c>
      <c r="G180" s="20">
        <v>0</v>
      </c>
      <c r="H180" s="20">
        <v>1</v>
      </c>
      <c r="I180" s="17">
        <v>0.107</v>
      </c>
      <c r="J180" s="17">
        <v>0.866</v>
      </c>
      <c r="K180" s="21">
        <v>4</v>
      </c>
      <c r="L180" s="21">
        <v>2</v>
      </c>
      <c r="M180" s="21">
        <v>0</v>
      </c>
      <c r="N180" s="21">
        <v>1</v>
      </c>
      <c r="O180" s="21">
        <v>0</v>
      </c>
      <c r="P180" s="21">
        <v>-3.517</v>
      </c>
      <c r="Q180" s="21">
        <v>0</v>
      </c>
      <c r="R180" s="21">
        <v>1</v>
      </c>
      <c r="S180" s="22"/>
      <c r="T180" s="22"/>
      <c r="U180" s="22"/>
      <c r="V180" s="22"/>
      <c r="W180" s="22"/>
    </row>
    <row r="181" ht="16.5" spans="1:23">
      <c r="A181" s="20">
        <v>399290</v>
      </c>
      <c r="B181" s="20" t="s">
        <v>253</v>
      </c>
      <c r="C181" s="20">
        <v>181.923</v>
      </c>
      <c r="D181" s="20">
        <v>196.563</v>
      </c>
      <c r="E181" s="20">
        <v>0</v>
      </c>
      <c r="F181" s="20">
        <v>0</v>
      </c>
      <c r="G181" s="20">
        <v>0</v>
      </c>
      <c r="H181" s="20">
        <v>1</v>
      </c>
      <c r="I181" s="17">
        <v>3.41</v>
      </c>
      <c r="J181" s="17">
        <v>10.604</v>
      </c>
      <c r="K181" s="21">
        <v>4</v>
      </c>
      <c r="L181" s="21">
        <v>2</v>
      </c>
      <c r="M181" s="21">
        <v>0</v>
      </c>
      <c r="N181" s="21">
        <v>0</v>
      </c>
      <c r="O181" s="21">
        <v>0</v>
      </c>
      <c r="P181" s="21">
        <v>-6.614</v>
      </c>
      <c r="Q181" s="21">
        <v>0</v>
      </c>
      <c r="R181" s="21">
        <v>1</v>
      </c>
      <c r="S181" s="22"/>
      <c r="T181" s="22"/>
      <c r="U181" s="22"/>
      <c r="V181" s="22"/>
      <c r="W181" s="22"/>
    </row>
    <row r="182" ht="16.5" spans="1:23">
      <c r="A182" s="20">
        <v>399291</v>
      </c>
      <c r="B182" s="20" t="s">
        <v>254</v>
      </c>
      <c r="C182" s="20">
        <v>4106.497</v>
      </c>
      <c r="D182" s="20">
        <v>4714.24</v>
      </c>
      <c r="E182" s="20">
        <v>0</v>
      </c>
      <c r="F182" s="20">
        <v>0</v>
      </c>
      <c r="G182" s="20">
        <v>0</v>
      </c>
      <c r="H182" s="20">
        <v>1</v>
      </c>
      <c r="I182" s="17">
        <v>5.682</v>
      </c>
      <c r="J182" s="17">
        <v>17.841</v>
      </c>
      <c r="K182" s="21">
        <v>4</v>
      </c>
      <c r="L182" s="21">
        <v>2</v>
      </c>
      <c r="M182" s="21">
        <v>0</v>
      </c>
      <c r="N182" s="21">
        <v>1</v>
      </c>
      <c r="O182" s="21">
        <v>0</v>
      </c>
      <c r="P182" s="21">
        <v>-0.914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399292</v>
      </c>
      <c r="B183" s="20" t="s">
        <v>255</v>
      </c>
      <c r="C183" s="20">
        <v>1352.519</v>
      </c>
      <c r="D183" s="20">
        <v>1523.809</v>
      </c>
      <c r="E183" s="20">
        <v>0</v>
      </c>
      <c r="F183" s="20">
        <v>0</v>
      </c>
      <c r="G183" s="20">
        <v>0</v>
      </c>
      <c r="H183" s="20">
        <v>1</v>
      </c>
      <c r="I183" s="17">
        <v>7.123</v>
      </c>
      <c r="J183" s="17">
        <v>17.564</v>
      </c>
      <c r="K183" s="21">
        <v>1</v>
      </c>
      <c r="L183" s="21">
        <v>0</v>
      </c>
      <c r="M183" s="21">
        <v>1</v>
      </c>
      <c r="N183" s="21">
        <v>-1</v>
      </c>
      <c r="O183" s="21">
        <v>0</v>
      </c>
      <c r="P183" s="21">
        <v>-2.166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399297</v>
      </c>
      <c r="B184" s="20" t="s">
        <v>256</v>
      </c>
      <c r="C184" s="20">
        <v>5742.214</v>
      </c>
      <c r="D184" s="20">
        <v>6352.035</v>
      </c>
      <c r="E184" s="20">
        <v>0</v>
      </c>
      <c r="F184" s="20">
        <v>0</v>
      </c>
      <c r="G184" s="20">
        <v>0</v>
      </c>
      <c r="H184" s="20">
        <v>1</v>
      </c>
      <c r="I184" s="17">
        <v>3.955</v>
      </c>
      <c r="J184" s="17">
        <v>13.176</v>
      </c>
      <c r="K184" s="21">
        <v>4</v>
      </c>
      <c r="L184" s="21">
        <v>2</v>
      </c>
      <c r="M184" s="21">
        <v>0</v>
      </c>
      <c r="N184" s="21">
        <v>0</v>
      </c>
      <c r="O184" s="21">
        <v>0</v>
      </c>
      <c r="P184" s="21">
        <v>-1.53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399298</v>
      </c>
      <c r="B185" s="20" t="s">
        <v>257</v>
      </c>
      <c r="C185" s="20">
        <v>212.858</v>
      </c>
      <c r="D185" s="20">
        <v>213.906</v>
      </c>
      <c r="E185" s="20">
        <v>0</v>
      </c>
      <c r="F185" s="20">
        <v>0</v>
      </c>
      <c r="G185" s="20">
        <v>0</v>
      </c>
      <c r="H185" s="20">
        <v>1</v>
      </c>
      <c r="I185" s="17">
        <v>0.264</v>
      </c>
      <c r="J185" s="17">
        <v>0.753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-4.149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399299</v>
      </c>
      <c r="B186" s="20" t="s">
        <v>258</v>
      </c>
      <c r="C186" s="20">
        <v>244.837</v>
      </c>
      <c r="D186" s="20">
        <v>246.249</v>
      </c>
      <c r="E186" s="20">
        <v>0</v>
      </c>
      <c r="F186" s="20">
        <v>0</v>
      </c>
      <c r="G186" s="20">
        <v>0</v>
      </c>
      <c r="H186" s="20">
        <v>1</v>
      </c>
      <c r="I186" s="17">
        <v>0.315</v>
      </c>
      <c r="J186" s="17">
        <v>0.887</v>
      </c>
      <c r="K186" s="21">
        <v>3</v>
      </c>
      <c r="L186" s="21">
        <v>0</v>
      </c>
      <c r="M186" s="21">
        <v>1</v>
      </c>
      <c r="N186" s="21">
        <v>-1</v>
      </c>
      <c r="O186" s="21">
        <v>0</v>
      </c>
      <c r="P186" s="21">
        <v>9.657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399301</v>
      </c>
      <c r="B187" s="20" t="s">
        <v>259</v>
      </c>
      <c r="C187" s="20">
        <v>216.698</v>
      </c>
      <c r="D187" s="20">
        <v>217.766</v>
      </c>
      <c r="E187" s="20">
        <v>0</v>
      </c>
      <c r="F187" s="20">
        <v>0</v>
      </c>
      <c r="G187" s="20">
        <v>0</v>
      </c>
      <c r="H187" s="20">
        <v>1</v>
      </c>
      <c r="I187" s="17">
        <v>0.264</v>
      </c>
      <c r="J187" s="17">
        <v>0.753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-46.195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399303</v>
      </c>
      <c r="B188" s="20" t="s">
        <v>260</v>
      </c>
      <c r="C188" s="20">
        <v>9141.279</v>
      </c>
      <c r="D188" s="20">
        <v>10254.507</v>
      </c>
      <c r="E188" s="20">
        <v>0</v>
      </c>
      <c r="F188" s="20">
        <v>0</v>
      </c>
      <c r="G188" s="20">
        <v>0</v>
      </c>
      <c r="H188" s="20">
        <v>1</v>
      </c>
      <c r="I188" s="17">
        <v>6.957</v>
      </c>
      <c r="J188" s="17">
        <v>17.058</v>
      </c>
      <c r="K188" s="21">
        <v>4</v>
      </c>
      <c r="L188" s="21">
        <v>2</v>
      </c>
      <c r="M188" s="21">
        <v>0</v>
      </c>
      <c r="N188" s="21">
        <v>1</v>
      </c>
      <c r="O188" s="21">
        <v>0</v>
      </c>
      <c r="P188" s="21">
        <v>-18.608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399306</v>
      </c>
      <c r="B189" s="20" t="s">
        <v>261</v>
      </c>
      <c r="C189" s="20">
        <v>1726.51</v>
      </c>
      <c r="D189" s="20">
        <v>1904.752</v>
      </c>
      <c r="E189" s="20">
        <v>0</v>
      </c>
      <c r="F189" s="20">
        <v>0</v>
      </c>
      <c r="G189" s="20">
        <v>0</v>
      </c>
      <c r="H189" s="20">
        <v>1</v>
      </c>
      <c r="I189" s="17">
        <v>0.233</v>
      </c>
      <c r="J189" s="17">
        <v>9.569</v>
      </c>
      <c r="K189" s="21">
        <v>3</v>
      </c>
      <c r="L189" s="21">
        <v>1</v>
      </c>
      <c r="M189" s="21">
        <v>0</v>
      </c>
      <c r="N189" s="21">
        <v>-1</v>
      </c>
      <c r="O189" s="21">
        <v>0</v>
      </c>
      <c r="P189" s="21">
        <v>-2.178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399307</v>
      </c>
      <c r="B190" s="20" t="s">
        <v>262</v>
      </c>
      <c r="C190" s="20">
        <v>340.247</v>
      </c>
      <c r="D190" s="20">
        <v>366.395</v>
      </c>
      <c r="E190" s="20">
        <v>0</v>
      </c>
      <c r="F190" s="20">
        <v>0</v>
      </c>
      <c r="G190" s="20">
        <v>0</v>
      </c>
      <c r="H190" s="20">
        <v>1</v>
      </c>
      <c r="I190" s="17">
        <v>4.92</v>
      </c>
      <c r="J190" s="17">
        <v>11.706</v>
      </c>
      <c r="K190" s="21">
        <v>4</v>
      </c>
      <c r="L190" s="21">
        <v>1</v>
      </c>
      <c r="M190" s="21">
        <v>-1</v>
      </c>
      <c r="N190" s="21">
        <v>1</v>
      </c>
      <c r="O190" s="21">
        <v>0</v>
      </c>
      <c r="P190" s="21">
        <v>6.654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399311</v>
      </c>
      <c r="B191" s="20" t="s">
        <v>263</v>
      </c>
      <c r="C191" s="20">
        <v>4630.218</v>
      </c>
      <c r="D191" s="20">
        <v>5103.237</v>
      </c>
      <c r="E191" s="20">
        <v>0</v>
      </c>
      <c r="F191" s="20">
        <v>0</v>
      </c>
      <c r="G191" s="20">
        <v>0</v>
      </c>
      <c r="H191" s="20">
        <v>1</v>
      </c>
      <c r="I191" s="17">
        <v>2.147</v>
      </c>
      <c r="J191" s="17">
        <v>11.217</v>
      </c>
      <c r="K191" s="21">
        <v>3</v>
      </c>
      <c r="L191" s="21">
        <v>2</v>
      </c>
      <c r="M191" s="21">
        <v>0</v>
      </c>
      <c r="N191" s="21">
        <v>-1</v>
      </c>
      <c r="O191" s="21">
        <v>0</v>
      </c>
      <c r="P191" s="21">
        <v>-1.173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399315</v>
      </c>
      <c r="B192" s="20" t="s">
        <v>264</v>
      </c>
      <c r="C192" s="20">
        <v>4310.334</v>
      </c>
      <c r="D192" s="20">
        <v>4934.455</v>
      </c>
      <c r="E192" s="20">
        <v>0</v>
      </c>
      <c r="F192" s="20">
        <v>0</v>
      </c>
      <c r="G192" s="20">
        <v>0</v>
      </c>
      <c r="H192" s="20">
        <v>1</v>
      </c>
      <c r="I192" s="17">
        <v>6.533</v>
      </c>
      <c r="J192" s="17">
        <v>18.355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-24.408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399316</v>
      </c>
      <c r="B193" s="20" t="s">
        <v>265</v>
      </c>
      <c r="C193" s="20">
        <v>5488.138</v>
      </c>
      <c r="D193" s="20">
        <v>6229.143</v>
      </c>
      <c r="E193" s="20">
        <v>0</v>
      </c>
      <c r="F193" s="20">
        <v>0</v>
      </c>
      <c r="G193" s="20">
        <v>0</v>
      </c>
      <c r="H193" s="20">
        <v>1</v>
      </c>
      <c r="I193" s="17">
        <v>7.782</v>
      </c>
      <c r="J193" s="17">
        <v>18.752</v>
      </c>
      <c r="K193" s="21">
        <v>4</v>
      </c>
      <c r="L193" s="21">
        <v>1</v>
      </c>
      <c r="M193" s="21">
        <v>0</v>
      </c>
      <c r="N193" s="21">
        <v>0</v>
      </c>
      <c r="O193" s="21">
        <v>0</v>
      </c>
      <c r="P193" s="21">
        <v>2.468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399317</v>
      </c>
      <c r="B194" s="20" t="s">
        <v>266</v>
      </c>
      <c r="C194" s="20">
        <v>6373.179</v>
      </c>
      <c r="D194" s="20">
        <v>7004.429</v>
      </c>
      <c r="E194" s="20">
        <v>0</v>
      </c>
      <c r="F194" s="20">
        <v>0</v>
      </c>
      <c r="G194" s="20">
        <v>0</v>
      </c>
      <c r="H194" s="20">
        <v>1</v>
      </c>
      <c r="I194" s="17">
        <v>4.246</v>
      </c>
      <c r="J194" s="17">
        <v>12.876</v>
      </c>
      <c r="K194" s="21">
        <v>4</v>
      </c>
      <c r="L194" s="21">
        <v>1</v>
      </c>
      <c r="M194" s="21">
        <v>0</v>
      </c>
      <c r="N194" s="21">
        <v>1</v>
      </c>
      <c r="O194" s="21">
        <v>0</v>
      </c>
      <c r="P194" s="21">
        <v>-52.636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399319</v>
      </c>
      <c r="B195" s="20" t="s">
        <v>267</v>
      </c>
      <c r="C195" s="20">
        <v>2813.203</v>
      </c>
      <c r="D195" s="20">
        <v>3378.649</v>
      </c>
      <c r="E195" s="20">
        <v>0</v>
      </c>
      <c r="F195" s="20">
        <v>0</v>
      </c>
      <c r="G195" s="20">
        <v>0</v>
      </c>
      <c r="H195" s="20">
        <v>1</v>
      </c>
      <c r="I195" s="17">
        <v>14.209</v>
      </c>
      <c r="J195" s="17">
        <v>28.567</v>
      </c>
      <c r="K195" s="21">
        <v>4</v>
      </c>
      <c r="L195" s="21">
        <v>0</v>
      </c>
      <c r="M195" s="21">
        <v>-1</v>
      </c>
      <c r="N195" s="21">
        <v>1</v>
      </c>
      <c r="O195" s="21">
        <v>0</v>
      </c>
      <c r="P195" s="21">
        <v>-0.623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399324</v>
      </c>
      <c r="B196" s="20" t="s">
        <v>268</v>
      </c>
      <c r="C196" s="20">
        <v>8866.111</v>
      </c>
      <c r="D196" s="20">
        <v>9422.831</v>
      </c>
      <c r="E196" s="20">
        <v>0</v>
      </c>
      <c r="F196" s="20">
        <v>0</v>
      </c>
      <c r="G196" s="20">
        <v>0</v>
      </c>
      <c r="H196" s="20">
        <v>1</v>
      </c>
      <c r="I196" s="17">
        <v>1.999</v>
      </c>
      <c r="J196" s="17">
        <v>7.789</v>
      </c>
      <c r="K196" s="21">
        <v>4</v>
      </c>
      <c r="L196" s="21">
        <v>2</v>
      </c>
      <c r="M196" s="21">
        <v>0</v>
      </c>
      <c r="N196" s="21">
        <v>0</v>
      </c>
      <c r="O196" s="21">
        <v>-1</v>
      </c>
      <c r="P196" s="21">
        <v>-0.357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399326</v>
      </c>
      <c r="B197" s="20" t="s">
        <v>269</v>
      </c>
      <c r="C197" s="20">
        <v>5294.85</v>
      </c>
      <c r="D197" s="20">
        <v>6430.259</v>
      </c>
      <c r="E197" s="20">
        <v>0</v>
      </c>
      <c r="F197" s="20">
        <v>0</v>
      </c>
      <c r="G197" s="20">
        <v>0</v>
      </c>
      <c r="H197" s="20">
        <v>1</v>
      </c>
      <c r="I197" s="17">
        <v>3.392</v>
      </c>
      <c r="J197" s="17">
        <v>20.45</v>
      </c>
      <c r="K197" s="21">
        <v>4</v>
      </c>
      <c r="L197" s="21">
        <v>2</v>
      </c>
      <c r="M197" s="21">
        <v>0</v>
      </c>
      <c r="N197" s="21">
        <v>1</v>
      </c>
      <c r="O197" s="21">
        <v>0</v>
      </c>
      <c r="P197" s="21">
        <v>-0.928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399333</v>
      </c>
      <c r="B198" s="20" t="s">
        <v>270</v>
      </c>
      <c r="C198" s="20">
        <v>9097.308</v>
      </c>
      <c r="D198" s="20">
        <v>10498.517</v>
      </c>
      <c r="E198" s="20">
        <v>0</v>
      </c>
      <c r="F198" s="20">
        <v>0</v>
      </c>
      <c r="G198" s="20">
        <v>0</v>
      </c>
      <c r="H198" s="20">
        <v>1</v>
      </c>
      <c r="I198" s="17">
        <v>1.616</v>
      </c>
      <c r="J198" s="17">
        <v>14.747</v>
      </c>
      <c r="K198" s="21">
        <v>4</v>
      </c>
      <c r="L198" s="21">
        <v>1</v>
      </c>
      <c r="M198" s="21">
        <v>1</v>
      </c>
      <c r="N198" s="21">
        <v>-1</v>
      </c>
      <c r="O198" s="21">
        <v>0</v>
      </c>
      <c r="P198" s="21">
        <v>-4.51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399335</v>
      </c>
      <c r="B199" s="20" t="s">
        <v>271</v>
      </c>
      <c r="C199" s="20">
        <v>4018.257</v>
      </c>
      <c r="D199" s="20">
        <v>4527.491</v>
      </c>
      <c r="E199" s="20">
        <v>0</v>
      </c>
      <c r="F199" s="20">
        <v>0</v>
      </c>
      <c r="G199" s="20">
        <v>0</v>
      </c>
      <c r="H199" s="20">
        <v>1</v>
      </c>
      <c r="I199" s="17">
        <v>3.393</v>
      </c>
      <c r="J199" s="17">
        <v>14.259</v>
      </c>
      <c r="K199" s="21">
        <v>3</v>
      </c>
      <c r="L199" s="21">
        <v>1</v>
      </c>
      <c r="M199" s="21">
        <v>1</v>
      </c>
      <c r="N199" s="21">
        <v>-1</v>
      </c>
      <c r="O199" s="21">
        <v>0</v>
      </c>
      <c r="P199" s="21">
        <v>-2.345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399344</v>
      </c>
      <c r="B200" s="20" t="s">
        <v>272</v>
      </c>
      <c r="C200" s="20">
        <v>6824.122</v>
      </c>
      <c r="D200" s="20">
        <v>7776.185</v>
      </c>
      <c r="E200" s="20">
        <v>0</v>
      </c>
      <c r="F200" s="20">
        <v>0</v>
      </c>
      <c r="G200" s="20">
        <v>0</v>
      </c>
      <c r="H200" s="20">
        <v>1</v>
      </c>
      <c r="I200" s="17">
        <v>1.512</v>
      </c>
      <c r="J200" s="17">
        <v>13.57</v>
      </c>
      <c r="K200" s="21">
        <v>1</v>
      </c>
      <c r="L200" s="21">
        <v>0</v>
      </c>
      <c r="M200" s="21">
        <v>0</v>
      </c>
      <c r="N200" s="21">
        <v>0</v>
      </c>
      <c r="O200" s="21">
        <v>0</v>
      </c>
      <c r="P200" s="21">
        <v>-2.649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399346</v>
      </c>
      <c r="B201" s="20" t="s">
        <v>273</v>
      </c>
      <c r="C201" s="20">
        <v>3883.167</v>
      </c>
      <c r="D201" s="20">
        <v>4592.701</v>
      </c>
      <c r="E201" s="20">
        <v>0</v>
      </c>
      <c r="F201" s="20">
        <v>0</v>
      </c>
      <c r="G201" s="20">
        <v>0</v>
      </c>
      <c r="H201" s="20">
        <v>1</v>
      </c>
      <c r="I201" s="17">
        <v>0.269</v>
      </c>
      <c r="J201" s="17">
        <v>15.677</v>
      </c>
      <c r="K201" s="21">
        <v>0</v>
      </c>
      <c r="L201" s="21">
        <v>0</v>
      </c>
      <c r="M201" s="21">
        <v>1</v>
      </c>
      <c r="N201" s="21">
        <v>-1</v>
      </c>
      <c r="O201" s="21">
        <v>0</v>
      </c>
      <c r="P201" s="21">
        <v>0.286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399348</v>
      </c>
      <c r="B202" s="20" t="s">
        <v>274</v>
      </c>
      <c r="C202" s="20">
        <v>6207.301</v>
      </c>
      <c r="D202" s="20">
        <v>6665.521</v>
      </c>
      <c r="E202" s="20">
        <v>0</v>
      </c>
      <c r="F202" s="20">
        <v>0</v>
      </c>
      <c r="G202" s="20">
        <v>0</v>
      </c>
      <c r="H202" s="20">
        <v>1</v>
      </c>
      <c r="I202" s="17">
        <v>3.059</v>
      </c>
      <c r="J202" s="17">
        <v>9.723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-3.901</v>
      </c>
      <c r="Q202" s="21">
        <v>0</v>
      </c>
      <c r="R202" s="21">
        <v>1</v>
      </c>
      <c r="S202" s="22"/>
      <c r="T202" s="22"/>
      <c r="U202" s="22"/>
      <c r="V202" s="22"/>
      <c r="W202" s="22"/>
    </row>
    <row r="203" ht="16.5" spans="1:23">
      <c r="A203" s="20">
        <v>399350</v>
      </c>
      <c r="B203" s="20" t="s">
        <v>275</v>
      </c>
      <c r="C203" s="20">
        <v>2653.125</v>
      </c>
      <c r="D203" s="20">
        <v>3205.007</v>
      </c>
      <c r="E203" s="20">
        <v>0</v>
      </c>
      <c r="F203" s="20">
        <v>0</v>
      </c>
      <c r="G203" s="20">
        <v>0</v>
      </c>
      <c r="H203" s="20">
        <v>1</v>
      </c>
      <c r="I203" s="17">
        <v>0.916</v>
      </c>
      <c r="J203" s="17">
        <v>17.978</v>
      </c>
      <c r="K203" s="21">
        <v>4</v>
      </c>
      <c r="L203" s="21">
        <v>2</v>
      </c>
      <c r="M203" s="21">
        <v>0</v>
      </c>
      <c r="N203" s="21">
        <v>1</v>
      </c>
      <c r="O203" s="21">
        <v>0</v>
      </c>
      <c r="P203" s="21">
        <v>-5.055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399360</v>
      </c>
      <c r="B204" s="20" t="s">
        <v>276</v>
      </c>
      <c r="C204" s="20">
        <v>6991.902</v>
      </c>
      <c r="D204" s="20">
        <v>8319.232</v>
      </c>
      <c r="E204" s="20">
        <v>0</v>
      </c>
      <c r="F204" s="20">
        <v>0</v>
      </c>
      <c r="G204" s="20">
        <v>0</v>
      </c>
      <c r="H204" s="20">
        <v>1</v>
      </c>
      <c r="I204" s="17">
        <v>0.358</v>
      </c>
      <c r="J204" s="17">
        <v>16.256</v>
      </c>
      <c r="K204" s="21">
        <v>3</v>
      </c>
      <c r="L204" s="21">
        <v>2</v>
      </c>
      <c r="M204" s="21">
        <v>0</v>
      </c>
      <c r="N204" s="21">
        <v>0</v>
      </c>
      <c r="O204" s="21">
        <v>0</v>
      </c>
      <c r="P204" s="21">
        <v>0.281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399363</v>
      </c>
      <c r="B205" s="20" t="s">
        <v>277</v>
      </c>
      <c r="C205" s="20">
        <v>7714.293</v>
      </c>
      <c r="D205" s="20">
        <v>9905.153</v>
      </c>
      <c r="E205" s="20">
        <v>0</v>
      </c>
      <c r="F205" s="20">
        <v>0</v>
      </c>
      <c r="G205" s="20">
        <v>0</v>
      </c>
      <c r="H205" s="20">
        <v>1</v>
      </c>
      <c r="I205" s="17">
        <v>0.568</v>
      </c>
      <c r="J205" s="17">
        <v>22.561</v>
      </c>
      <c r="K205" s="21">
        <v>4</v>
      </c>
      <c r="L205" s="21">
        <v>2</v>
      </c>
      <c r="M205" s="21">
        <v>0</v>
      </c>
      <c r="N205" s="21">
        <v>1</v>
      </c>
      <c r="O205" s="21">
        <v>0</v>
      </c>
      <c r="P205" s="21">
        <v>-10.302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399365</v>
      </c>
      <c r="B206" s="20" t="s">
        <v>278</v>
      </c>
      <c r="C206" s="20">
        <v>12270.484</v>
      </c>
      <c r="D206" s="20">
        <v>13801.228</v>
      </c>
      <c r="E206" s="20">
        <v>0</v>
      </c>
      <c r="F206" s="20">
        <v>0</v>
      </c>
      <c r="G206" s="20">
        <v>0</v>
      </c>
      <c r="H206" s="20">
        <v>1</v>
      </c>
      <c r="I206" s="17">
        <v>4.76</v>
      </c>
      <c r="J206" s="17">
        <v>15.324</v>
      </c>
      <c r="K206" s="21">
        <v>3</v>
      </c>
      <c r="L206" s="21">
        <v>2</v>
      </c>
      <c r="M206" s="21">
        <v>1</v>
      </c>
      <c r="N206" s="21">
        <v>-1</v>
      </c>
      <c r="O206" s="21">
        <v>0</v>
      </c>
      <c r="P206" s="21">
        <v>-4.676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399366</v>
      </c>
      <c r="B207" s="20" t="s">
        <v>279</v>
      </c>
      <c r="C207" s="20">
        <v>2209.952</v>
      </c>
      <c r="D207" s="20">
        <v>2830.524</v>
      </c>
      <c r="E207" s="20">
        <v>0</v>
      </c>
      <c r="F207" s="20">
        <v>0</v>
      </c>
      <c r="G207" s="20">
        <v>0</v>
      </c>
      <c r="H207" s="20">
        <v>1</v>
      </c>
      <c r="I207" s="17">
        <v>11.431</v>
      </c>
      <c r="J207" s="17">
        <v>30.849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-7.576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399368</v>
      </c>
      <c r="B208" s="20" t="s">
        <v>280</v>
      </c>
      <c r="C208" s="20">
        <v>7333.818</v>
      </c>
      <c r="D208" s="20">
        <v>8797.218</v>
      </c>
      <c r="E208" s="20">
        <v>0</v>
      </c>
      <c r="F208" s="20">
        <v>0</v>
      </c>
      <c r="G208" s="20">
        <v>0</v>
      </c>
      <c r="H208" s="20">
        <v>1</v>
      </c>
      <c r="I208" s="17">
        <v>5.024</v>
      </c>
      <c r="J208" s="17">
        <v>20.823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-14.942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399370</v>
      </c>
      <c r="B209" s="20" t="s">
        <v>281</v>
      </c>
      <c r="C209" s="20">
        <v>4580.179</v>
      </c>
      <c r="D209" s="20">
        <v>5248.951</v>
      </c>
      <c r="E209" s="20">
        <v>0</v>
      </c>
      <c r="F209" s="20">
        <v>0</v>
      </c>
      <c r="G209" s="20">
        <v>0</v>
      </c>
      <c r="H209" s="20">
        <v>1</v>
      </c>
      <c r="I209" s="17">
        <v>2.245</v>
      </c>
      <c r="J209" s="17">
        <v>14.7</v>
      </c>
      <c r="K209" s="21">
        <v>4</v>
      </c>
      <c r="L209" s="21">
        <v>2</v>
      </c>
      <c r="M209" s="21">
        <v>0</v>
      </c>
      <c r="N209" s="21">
        <v>0</v>
      </c>
      <c r="O209" s="21">
        <v>0</v>
      </c>
      <c r="P209" s="21">
        <v>-5.925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399374</v>
      </c>
      <c r="B210" s="20" t="s">
        <v>282</v>
      </c>
      <c r="C210" s="20">
        <v>4052.575</v>
      </c>
      <c r="D210" s="20">
        <v>4697.87</v>
      </c>
      <c r="E210" s="20">
        <v>0</v>
      </c>
      <c r="F210" s="20">
        <v>0</v>
      </c>
      <c r="G210" s="20">
        <v>0</v>
      </c>
      <c r="H210" s="20">
        <v>1</v>
      </c>
      <c r="I210" s="17">
        <v>9.69</v>
      </c>
      <c r="J210" s="17">
        <v>22.095</v>
      </c>
      <c r="K210" s="21">
        <v>4</v>
      </c>
      <c r="L210" s="21">
        <v>2</v>
      </c>
      <c r="M210" s="21">
        <v>-1</v>
      </c>
      <c r="N210" s="21">
        <v>1</v>
      </c>
      <c r="O210" s="21">
        <v>0</v>
      </c>
      <c r="P210" s="21">
        <v>-10.893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399375</v>
      </c>
      <c r="B211" s="20" t="s">
        <v>283</v>
      </c>
      <c r="C211" s="20">
        <v>5409.314</v>
      </c>
      <c r="D211" s="20">
        <v>6077.616</v>
      </c>
      <c r="E211" s="20">
        <v>0</v>
      </c>
      <c r="F211" s="20">
        <v>0</v>
      </c>
      <c r="G211" s="20">
        <v>0</v>
      </c>
      <c r="H211" s="20">
        <v>1</v>
      </c>
      <c r="I211" s="17">
        <v>7.919</v>
      </c>
      <c r="J211" s="17">
        <v>18.045</v>
      </c>
      <c r="K211" s="21">
        <v>2</v>
      </c>
      <c r="L211" s="21">
        <v>1</v>
      </c>
      <c r="M211" s="21">
        <v>0</v>
      </c>
      <c r="N211" s="21">
        <v>0</v>
      </c>
      <c r="O211" s="21">
        <v>0</v>
      </c>
      <c r="P211" s="21">
        <v>10.347</v>
      </c>
      <c r="Q211" s="21">
        <v>0</v>
      </c>
      <c r="R211" s="21">
        <v>-1</v>
      </c>
      <c r="S211" s="22"/>
      <c r="T211" s="22"/>
      <c r="U211" s="22"/>
      <c r="V211" s="22"/>
      <c r="W211" s="22"/>
    </row>
    <row r="212" ht="16.5" spans="1:23">
      <c r="A212" s="20">
        <v>399376</v>
      </c>
      <c r="B212" s="20" t="s">
        <v>284</v>
      </c>
      <c r="C212" s="20">
        <v>5622.732</v>
      </c>
      <c r="D212" s="20">
        <v>6557.663</v>
      </c>
      <c r="E212" s="20">
        <v>0</v>
      </c>
      <c r="F212" s="20">
        <v>0</v>
      </c>
      <c r="G212" s="20">
        <v>0</v>
      </c>
      <c r="H212" s="20">
        <v>1</v>
      </c>
      <c r="I212" s="17">
        <v>8.413</v>
      </c>
      <c r="J212" s="17">
        <v>21.47</v>
      </c>
      <c r="K212" s="21">
        <v>4</v>
      </c>
      <c r="L212" s="21">
        <v>2</v>
      </c>
      <c r="M212" s="21">
        <v>-1</v>
      </c>
      <c r="N212" s="21">
        <v>1</v>
      </c>
      <c r="O212" s="21">
        <v>0</v>
      </c>
      <c r="P212" s="21">
        <v>2.053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399377</v>
      </c>
      <c r="B213" s="20" t="s">
        <v>285</v>
      </c>
      <c r="C213" s="20">
        <v>7280.088</v>
      </c>
      <c r="D213" s="20">
        <v>8016.07</v>
      </c>
      <c r="E213" s="20">
        <v>0</v>
      </c>
      <c r="F213" s="20">
        <v>0</v>
      </c>
      <c r="G213" s="20">
        <v>0</v>
      </c>
      <c r="H213" s="20">
        <v>1</v>
      </c>
      <c r="I213" s="17">
        <v>4.319</v>
      </c>
      <c r="J213" s="17">
        <v>13.104</v>
      </c>
      <c r="K213" s="21">
        <v>4</v>
      </c>
      <c r="L213" s="21">
        <v>2</v>
      </c>
      <c r="M213" s="21">
        <v>0</v>
      </c>
      <c r="N213" s="21">
        <v>0</v>
      </c>
      <c r="O213" s="21">
        <v>0</v>
      </c>
      <c r="P213" s="21">
        <v>-4.499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399379</v>
      </c>
      <c r="B214" s="20" t="s">
        <v>286</v>
      </c>
      <c r="C214" s="20">
        <v>8792.362</v>
      </c>
      <c r="D214" s="20">
        <v>9588.617</v>
      </c>
      <c r="E214" s="20">
        <v>0</v>
      </c>
      <c r="F214" s="20">
        <v>0</v>
      </c>
      <c r="G214" s="20">
        <v>0</v>
      </c>
      <c r="H214" s="20">
        <v>1</v>
      </c>
      <c r="I214" s="17">
        <v>0.877</v>
      </c>
      <c r="J214" s="17">
        <v>9.108</v>
      </c>
      <c r="K214" s="21">
        <v>2</v>
      </c>
      <c r="L214" s="21">
        <v>2</v>
      </c>
      <c r="M214" s="21">
        <v>1</v>
      </c>
      <c r="N214" s="21">
        <v>-1</v>
      </c>
      <c r="O214" s="21">
        <v>0</v>
      </c>
      <c r="P214" s="21">
        <v>-15.938</v>
      </c>
      <c r="Q214" s="21">
        <v>-1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399380</v>
      </c>
      <c r="B215" s="20" t="s">
        <v>287</v>
      </c>
      <c r="C215" s="20">
        <v>1738.304</v>
      </c>
      <c r="D215" s="20">
        <v>1901.594</v>
      </c>
      <c r="E215" s="20">
        <v>0</v>
      </c>
      <c r="F215" s="20">
        <v>0</v>
      </c>
      <c r="G215" s="20">
        <v>0</v>
      </c>
      <c r="H215" s="20">
        <v>1</v>
      </c>
      <c r="I215" s="17">
        <v>0.783</v>
      </c>
      <c r="J215" s="17">
        <v>9.302</v>
      </c>
      <c r="K215" s="21">
        <v>0</v>
      </c>
      <c r="L215" s="21">
        <v>2</v>
      </c>
      <c r="M215" s="21">
        <v>1</v>
      </c>
      <c r="N215" s="21">
        <v>-1</v>
      </c>
      <c r="O215" s="21">
        <v>0</v>
      </c>
      <c r="P215" s="21">
        <v>8.453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399382</v>
      </c>
      <c r="B216" s="20" t="s">
        <v>288</v>
      </c>
      <c r="C216" s="20">
        <v>3121.113</v>
      </c>
      <c r="D216" s="20">
        <v>3828.34</v>
      </c>
      <c r="E216" s="20">
        <v>0</v>
      </c>
      <c r="F216" s="20">
        <v>0</v>
      </c>
      <c r="G216" s="20">
        <v>0</v>
      </c>
      <c r="H216" s="20">
        <v>1</v>
      </c>
      <c r="I216" s="17">
        <v>15.253</v>
      </c>
      <c r="J216" s="17">
        <v>30.909</v>
      </c>
      <c r="K216" s="21">
        <v>1</v>
      </c>
      <c r="L216" s="21">
        <v>1</v>
      </c>
      <c r="M216" s="21">
        <v>1</v>
      </c>
      <c r="N216" s="21">
        <v>-1</v>
      </c>
      <c r="O216" s="21">
        <v>0</v>
      </c>
      <c r="P216" s="21">
        <v>-7.338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399383</v>
      </c>
      <c r="B217" s="20" t="s">
        <v>289</v>
      </c>
      <c r="C217" s="20">
        <v>2733.715</v>
      </c>
      <c r="D217" s="20">
        <v>3116.554</v>
      </c>
      <c r="E217" s="20">
        <v>0</v>
      </c>
      <c r="F217" s="20">
        <v>0</v>
      </c>
      <c r="G217" s="20">
        <v>0</v>
      </c>
      <c r="H217" s="20">
        <v>1</v>
      </c>
      <c r="I217" s="17">
        <v>1.631</v>
      </c>
      <c r="J217" s="17">
        <v>13.714</v>
      </c>
      <c r="K217" s="21">
        <v>1</v>
      </c>
      <c r="L217" s="21">
        <v>0</v>
      </c>
      <c r="M217" s="21">
        <v>1</v>
      </c>
      <c r="N217" s="21">
        <v>-1</v>
      </c>
      <c r="O217" s="21">
        <v>0</v>
      </c>
      <c r="P217" s="21">
        <v>4.929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399389</v>
      </c>
      <c r="B218" s="20" t="s">
        <v>290</v>
      </c>
      <c r="C218" s="20">
        <v>6513.389</v>
      </c>
      <c r="D218" s="20">
        <v>8309.593</v>
      </c>
      <c r="E218" s="20">
        <v>0</v>
      </c>
      <c r="F218" s="20">
        <v>0</v>
      </c>
      <c r="G218" s="20">
        <v>0</v>
      </c>
      <c r="H218" s="20">
        <v>1</v>
      </c>
      <c r="I218" s="17">
        <v>2.5</v>
      </c>
      <c r="J218" s="17">
        <v>23.576</v>
      </c>
      <c r="K218" s="21">
        <v>4</v>
      </c>
      <c r="L218" s="21">
        <v>2</v>
      </c>
      <c r="M218" s="21">
        <v>0</v>
      </c>
      <c r="N218" s="21">
        <v>0</v>
      </c>
      <c r="O218" s="21">
        <v>0</v>
      </c>
      <c r="P218" s="21">
        <v>-12.052</v>
      </c>
      <c r="Q218" s="21">
        <v>0</v>
      </c>
      <c r="R218" s="21">
        <v>-1</v>
      </c>
      <c r="S218" s="22"/>
      <c r="T218" s="22"/>
      <c r="U218" s="22"/>
      <c r="V218" s="22"/>
      <c r="W218" s="22"/>
    </row>
    <row r="219" ht="16.5" spans="1:23">
      <c r="A219" s="20">
        <v>399395</v>
      </c>
      <c r="B219" s="20" t="s">
        <v>291</v>
      </c>
      <c r="C219" s="20">
        <v>7575.826</v>
      </c>
      <c r="D219" s="20">
        <v>9877.848</v>
      </c>
      <c r="E219" s="20">
        <v>0</v>
      </c>
      <c r="F219" s="20">
        <v>0</v>
      </c>
      <c r="G219" s="20">
        <v>0</v>
      </c>
      <c r="H219" s="20">
        <v>1</v>
      </c>
      <c r="I219" s="17">
        <v>18.43</v>
      </c>
      <c r="J219" s="17">
        <v>37.44</v>
      </c>
      <c r="K219" s="21">
        <v>4</v>
      </c>
      <c r="L219" s="21">
        <v>1</v>
      </c>
      <c r="M219" s="21">
        <v>0</v>
      </c>
      <c r="N219" s="21">
        <v>0</v>
      </c>
      <c r="O219" s="21">
        <v>0</v>
      </c>
      <c r="P219" s="21">
        <v>-1.584</v>
      </c>
      <c r="Q219" s="21">
        <v>0</v>
      </c>
      <c r="R219" s="21">
        <v>-1</v>
      </c>
      <c r="S219" s="22"/>
      <c r="T219" s="22"/>
      <c r="U219" s="22"/>
      <c r="V219" s="22"/>
      <c r="W219" s="22"/>
    </row>
    <row r="220" ht="16.5" spans="1:23">
      <c r="A220" s="20">
        <v>399397</v>
      </c>
      <c r="B220" s="20" t="s">
        <v>292</v>
      </c>
      <c r="C220" s="20">
        <v>2186.879</v>
      </c>
      <c r="D220" s="20">
        <v>2533.846</v>
      </c>
      <c r="E220" s="20">
        <v>0</v>
      </c>
      <c r="F220" s="20">
        <v>0</v>
      </c>
      <c r="G220" s="20">
        <v>0</v>
      </c>
      <c r="H220" s="20">
        <v>1</v>
      </c>
      <c r="I220" s="17">
        <v>2.227</v>
      </c>
      <c r="J220" s="17">
        <v>15.616</v>
      </c>
      <c r="K220" s="21">
        <v>0</v>
      </c>
      <c r="L220" s="21">
        <v>2</v>
      </c>
      <c r="M220" s="21">
        <v>1</v>
      </c>
      <c r="N220" s="21">
        <v>-1</v>
      </c>
      <c r="O220" s="21">
        <v>0</v>
      </c>
      <c r="P220" s="21">
        <v>-1.35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399400</v>
      </c>
      <c r="B221" s="20" t="s">
        <v>293</v>
      </c>
      <c r="C221" s="20">
        <v>3935.612</v>
      </c>
      <c r="D221" s="20">
        <v>4322.585</v>
      </c>
      <c r="E221" s="20">
        <v>0</v>
      </c>
      <c r="F221" s="20">
        <v>0</v>
      </c>
      <c r="G221" s="20">
        <v>0</v>
      </c>
      <c r="H221" s="20">
        <v>1</v>
      </c>
      <c r="I221" s="17">
        <v>0.377</v>
      </c>
      <c r="J221" s="17">
        <v>9.295</v>
      </c>
      <c r="K221" s="21">
        <v>3</v>
      </c>
      <c r="L221" s="21">
        <v>2</v>
      </c>
      <c r="M221" s="21">
        <v>0</v>
      </c>
      <c r="N221" s="21">
        <v>-1</v>
      </c>
      <c r="O221" s="21">
        <v>0</v>
      </c>
      <c r="P221" s="21">
        <v>-6.693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399401</v>
      </c>
      <c r="B222" s="20" t="s">
        <v>294</v>
      </c>
      <c r="C222" s="20">
        <v>4375.009</v>
      </c>
      <c r="D222" s="20">
        <v>4985.8</v>
      </c>
      <c r="E222" s="20">
        <v>0</v>
      </c>
      <c r="F222" s="20">
        <v>0</v>
      </c>
      <c r="G222" s="20">
        <v>0</v>
      </c>
      <c r="H222" s="20">
        <v>1</v>
      </c>
      <c r="I222" s="17">
        <v>7.135</v>
      </c>
      <c r="J222" s="17">
        <v>18.511</v>
      </c>
      <c r="K222" s="21">
        <v>2</v>
      </c>
      <c r="L222" s="21">
        <v>2</v>
      </c>
      <c r="M222" s="21">
        <v>1</v>
      </c>
      <c r="N222" s="21">
        <v>-1</v>
      </c>
      <c r="O222" s="21">
        <v>0</v>
      </c>
      <c r="P222" s="21">
        <v>3.314</v>
      </c>
      <c r="Q222" s="21">
        <v>-1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399404</v>
      </c>
      <c r="B223" s="20" t="s">
        <v>295</v>
      </c>
      <c r="C223" s="20">
        <v>6073.034</v>
      </c>
      <c r="D223" s="20">
        <v>6681.427</v>
      </c>
      <c r="E223" s="20">
        <v>0</v>
      </c>
      <c r="F223" s="20">
        <v>0</v>
      </c>
      <c r="G223" s="20">
        <v>0</v>
      </c>
      <c r="H223" s="20">
        <v>1</v>
      </c>
      <c r="I223" s="17">
        <v>1.799</v>
      </c>
      <c r="J223" s="17">
        <v>10.741</v>
      </c>
      <c r="K223" s="21">
        <v>4</v>
      </c>
      <c r="L223" s="21">
        <v>0</v>
      </c>
      <c r="M223" s="21">
        <v>-1</v>
      </c>
      <c r="N223" s="21">
        <v>1</v>
      </c>
      <c r="O223" s="21">
        <v>0</v>
      </c>
      <c r="P223" s="21">
        <v>3.576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399406</v>
      </c>
      <c r="B224" s="20" t="s">
        <v>296</v>
      </c>
      <c r="C224" s="20">
        <v>12924.141</v>
      </c>
      <c r="D224" s="20">
        <v>14124.703</v>
      </c>
      <c r="E224" s="20">
        <v>0</v>
      </c>
      <c r="F224" s="20">
        <v>0</v>
      </c>
      <c r="G224" s="20">
        <v>0</v>
      </c>
      <c r="H224" s="20">
        <v>1</v>
      </c>
      <c r="I224" s="17">
        <v>2.179</v>
      </c>
      <c r="J224" s="17">
        <v>10.493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399407</v>
      </c>
      <c r="B225" s="20" t="s">
        <v>297</v>
      </c>
      <c r="C225" s="20">
        <v>2787.353</v>
      </c>
      <c r="D225" s="20">
        <v>3386.198</v>
      </c>
      <c r="E225" s="20">
        <v>0</v>
      </c>
      <c r="F225" s="20">
        <v>0</v>
      </c>
      <c r="G225" s="20">
        <v>0</v>
      </c>
      <c r="H225" s="20">
        <v>1</v>
      </c>
      <c r="I225" s="17">
        <v>4.057</v>
      </c>
      <c r="J225" s="17">
        <v>21.024</v>
      </c>
      <c r="K225" s="21">
        <v>1</v>
      </c>
      <c r="L225" s="21">
        <v>1</v>
      </c>
      <c r="M225" s="21">
        <v>1</v>
      </c>
      <c r="N225" s="21">
        <v>-1</v>
      </c>
      <c r="O225" s="21">
        <v>0</v>
      </c>
      <c r="P225" s="21">
        <v>2.78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399408</v>
      </c>
      <c r="B226" s="20" t="s">
        <v>298</v>
      </c>
      <c r="C226" s="20">
        <v>14691.87</v>
      </c>
      <c r="D226" s="20">
        <v>16067.532</v>
      </c>
      <c r="E226" s="20">
        <v>0</v>
      </c>
      <c r="F226" s="20">
        <v>0</v>
      </c>
      <c r="G226" s="20">
        <v>0</v>
      </c>
      <c r="H226" s="20">
        <v>1</v>
      </c>
      <c r="I226" s="17">
        <v>1.443</v>
      </c>
      <c r="J226" s="17">
        <v>9.881</v>
      </c>
      <c r="K226" s="21">
        <v>4</v>
      </c>
      <c r="L226" s="21">
        <v>2</v>
      </c>
      <c r="M226" s="21">
        <v>0</v>
      </c>
      <c r="N226" s="21">
        <v>0</v>
      </c>
      <c r="O226" s="21">
        <v>0</v>
      </c>
      <c r="P226" s="21">
        <v>-1.118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399409</v>
      </c>
      <c r="B227" s="20" t="s">
        <v>299</v>
      </c>
      <c r="C227" s="20">
        <v>5771.077</v>
      </c>
      <c r="D227" s="20">
        <v>6851.86</v>
      </c>
      <c r="E227" s="20">
        <v>0</v>
      </c>
      <c r="F227" s="20">
        <v>0</v>
      </c>
      <c r="G227" s="20">
        <v>0</v>
      </c>
      <c r="H227" s="20">
        <v>1</v>
      </c>
      <c r="I227" s="17">
        <v>8.115</v>
      </c>
      <c r="J227" s="17">
        <v>22.608</v>
      </c>
      <c r="K227" s="21">
        <v>2</v>
      </c>
      <c r="L227" s="21">
        <v>1</v>
      </c>
      <c r="M227" s="21">
        <v>0</v>
      </c>
      <c r="N227" s="21">
        <v>-1</v>
      </c>
      <c r="O227" s="21">
        <v>0</v>
      </c>
      <c r="P227" s="21">
        <v>0.213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399410</v>
      </c>
      <c r="B228" s="20" t="s">
        <v>300</v>
      </c>
      <c r="C228" s="20">
        <v>2432.05</v>
      </c>
      <c r="D228" s="20">
        <v>2961.952</v>
      </c>
      <c r="E228" s="20">
        <v>0</v>
      </c>
      <c r="F228" s="20">
        <v>0</v>
      </c>
      <c r="G228" s="20">
        <v>0</v>
      </c>
      <c r="H228" s="20">
        <v>1</v>
      </c>
      <c r="I228" s="17">
        <v>7.841</v>
      </c>
      <c r="J228" s="17">
        <v>24.329</v>
      </c>
      <c r="K228" s="21">
        <v>4</v>
      </c>
      <c r="L228" s="21">
        <v>1</v>
      </c>
      <c r="M228" s="21">
        <v>-1</v>
      </c>
      <c r="N228" s="21">
        <v>0</v>
      </c>
      <c r="O228" s="21">
        <v>0</v>
      </c>
      <c r="P228" s="21">
        <v>11.048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399413</v>
      </c>
      <c r="B229" s="20" t="s">
        <v>301</v>
      </c>
      <c r="C229" s="20">
        <v>174.392</v>
      </c>
      <c r="D229" s="20">
        <v>186.478</v>
      </c>
      <c r="E229" s="20">
        <v>0</v>
      </c>
      <c r="F229" s="20">
        <v>0</v>
      </c>
      <c r="G229" s="20">
        <v>0</v>
      </c>
      <c r="H229" s="20">
        <v>1</v>
      </c>
      <c r="I229" s="17">
        <v>4.773</v>
      </c>
      <c r="J229" s="17">
        <v>10.945</v>
      </c>
      <c r="K229" s="21">
        <v>4</v>
      </c>
      <c r="L229" s="21">
        <v>1</v>
      </c>
      <c r="M229" s="21">
        <v>-1</v>
      </c>
      <c r="N229" s="21">
        <v>1</v>
      </c>
      <c r="O229" s="21">
        <v>0</v>
      </c>
      <c r="P229" s="21">
        <v>3.33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399415</v>
      </c>
      <c r="B230" s="20" t="s">
        <v>302</v>
      </c>
      <c r="C230" s="20">
        <v>6545.384</v>
      </c>
      <c r="D230" s="20">
        <v>7345.844</v>
      </c>
      <c r="E230" s="20">
        <v>0</v>
      </c>
      <c r="F230" s="20">
        <v>0</v>
      </c>
      <c r="G230" s="20">
        <v>0</v>
      </c>
      <c r="H230" s="20">
        <v>1</v>
      </c>
      <c r="I230" s="17">
        <v>8.027</v>
      </c>
      <c r="J230" s="17">
        <v>18.049</v>
      </c>
      <c r="K230" s="21">
        <v>4</v>
      </c>
      <c r="L230" s="21">
        <v>2</v>
      </c>
      <c r="M230" s="21">
        <v>0</v>
      </c>
      <c r="N230" s="21">
        <v>1</v>
      </c>
      <c r="O230" s="21">
        <v>0</v>
      </c>
      <c r="P230" s="21">
        <v>-7.987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399416</v>
      </c>
      <c r="B231" s="20" t="s">
        <v>303</v>
      </c>
      <c r="C231" s="20">
        <v>4435.546</v>
      </c>
      <c r="D231" s="20">
        <v>4984.788</v>
      </c>
      <c r="E231" s="20">
        <v>0</v>
      </c>
      <c r="F231" s="20">
        <v>0</v>
      </c>
      <c r="G231" s="20">
        <v>0</v>
      </c>
      <c r="H231" s="20">
        <v>1</v>
      </c>
      <c r="I231" s="17">
        <v>9.158</v>
      </c>
      <c r="J231" s="17">
        <v>19.167</v>
      </c>
      <c r="K231" s="21">
        <v>4</v>
      </c>
      <c r="L231" s="21">
        <v>1</v>
      </c>
      <c r="M231" s="21">
        <v>0</v>
      </c>
      <c r="N231" s="21">
        <v>0</v>
      </c>
      <c r="O231" s="21">
        <v>0</v>
      </c>
      <c r="P231" s="21">
        <v>-17.757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399419</v>
      </c>
      <c r="B232" s="20" t="s">
        <v>304</v>
      </c>
      <c r="C232" s="20">
        <v>2024.886</v>
      </c>
      <c r="D232" s="20">
        <v>2257.779</v>
      </c>
      <c r="E232" s="20">
        <v>0</v>
      </c>
      <c r="F232" s="20">
        <v>0</v>
      </c>
      <c r="G232" s="20">
        <v>0</v>
      </c>
      <c r="H232" s="20">
        <v>1</v>
      </c>
      <c r="I232" s="17">
        <v>1.261</v>
      </c>
      <c r="J232" s="17">
        <v>11.446</v>
      </c>
      <c r="K232" s="21">
        <v>1</v>
      </c>
      <c r="L232" s="21">
        <v>0</v>
      </c>
      <c r="M232" s="21">
        <v>1</v>
      </c>
      <c r="N232" s="21">
        <v>-1</v>
      </c>
      <c r="O232" s="21">
        <v>0</v>
      </c>
      <c r="P232" s="21">
        <v>0.761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399422</v>
      </c>
      <c r="B233" s="20" t="s">
        <v>305</v>
      </c>
      <c r="C233" s="20">
        <v>3326.639</v>
      </c>
      <c r="D233" s="20">
        <v>3754.064</v>
      </c>
      <c r="E233" s="20">
        <v>0</v>
      </c>
      <c r="F233" s="20">
        <v>0</v>
      </c>
      <c r="G233" s="20">
        <v>0</v>
      </c>
      <c r="H233" s="20">
        <v>1</v>
      </c>
      <c r="I233" s="17">
        <v>3.774</v>
      </c>
      <c r="J233" s="17">
        <v>14.73</v>
      </c>
      <c r="K233" s="21">
        <v>1</v>
      </c>
      <c r="L233" s="21">
        <v>1</v>
      </c>
      <c r="M233" s="21">
        <v>1</v>
      </c>
      <c r="N233" s="21">
        <v>-1</v>
      </c>
      <c r="O233" s="21">
        <v>0</v>
      </c>
      <c r="P233" s="21">
        <v>-2.927</v>
      </c>
      <c r="Q233" s="21">
        <v>-1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399423</v>
      </c>
      <c r="B234" s="20" t="s">
        <v>306</v>
      </c>
      <c r="C234" s="20">
        <v>2759.109</v>
      </c>
      <c r="D234" s="20">
        <v>3250.456</v>
      </c>
      <c r="E234" s="20">
        <v>0</v>
      </c>
      <c r="F234" s="20">
        <v>0</v>
      </c>
      <c r="G234" s="20">
        <v>0</v>
      </c>
      <c r="H234" s="20">
        <v>1</v>
      </c>
      <c r="I234" s="17">
        <v>1.725</v>
      </c>
      <c r="J234" s="17">
        <v>16.58</v>
      </c>
      <c r="K234" s="21">
        <v>1</v>
      </c>
      <c r="L234" s="21">
        <v>0</v>
      </c>
      <c r="M234" s="21">
        <v>1</v>
      </c>
      <c r="N234" s="21">
        <v>-1</v>
      </c>
      <c r="O234" s="21">
        <v>0</v>
      </c>
      <c r="P234" s="21">
        <v>4.647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399427</v>
      </c>
      <c r="B235" s="20" t="s">
        <v>307</v>
      </c>
      <c r="C235" s="20">
        <v>2139.628</v>
      </c>
      <c r="D235" s="20">
        <v>2475.492</v>
      </c>
      <c r="E235" s="20">
        <v>0</v>
      </c>
      <c r="F235" s="20">
        <v>0</v>
      </c>
      <c r="G235" s="20">
        <v>0</v>
      </c>
      <c r="H235" s="20">
        <v>1</v>
      </c>
      <c r="I235" s="17">
        <v>1.685</v>
      </c>
      <c r="J235" s="17">
        <v>15.024</v>
      </c>
      <c r="K235" s="21">
        <v>4</v>
      </c>
      <c r="L235" s="21">
        <v>2</v>
      </c>
      <c r="M235" s="21">
        <v>0</v>
      </c>
      <c r="N235" s="21">
        <v>0</v>
      </c>
      <c r="O235" s="21">
        <v>0</v>
      </c>
      <c r="P235" s="21">
        <v>-26.384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399428</v>
      </c>
      <c r="B236" s="20" t="s">
        <v>308</v>
      </c>
      <c r="C236" s="20">
        <v>3927.27</v>
      </c>
      <c r="D236" s="20">
        <v>4475.791</v>
      </c>
      <c r="E236" s="20">
        <v>0</v>
      </c>
      <c r="F236" s="20">
        <v>0</v>
      </c>
      <c r="G236" s="20">
        <v>0</v>
      </c>
      <c r="H236" s="20">
        <v>1</v>
      </c>
      <c r="I236" s="17">
        <v>6.527</v>
      </c>
      <c r="J236" s="17">
        <v>17.982</v>
      </c>
      <c r="K236" s="21">
        <v>4</v>
      </c>
      <c r="L236" s="21">
        <v>2</v>
      </c>
      <c r="M236" s="21">
        <v>0</v>
      </c>
      <c r="N236" s="21">
        <v>0</v>
      </c>
      <c r="O236" s="21">
        <v>0</v>
      </c>
      <c r="P236" s="21">
        <v>-8.848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399429</v>
      </c>
      <c r="B237" s="20" t="s">
        <v>309</v>
      </c>
      <c r="C237" s="20">
        <v>1468.213</v>
      </c>
      <c r="D237" s="20">
        <v>1751.93</v>
      </c>
      <c r="E237" s="20">
        <v>0</v>
      </c>
      <c r="F237" s="20">
        <v>0</v>
      </c>
      <c r="G237" s="20">
        <v>0</v>
      </c>
      <c r="H237" s="20">
        <v>1</v>
      </c>
      <c r="I237" s="17">
        <v>10.942</v>
      </c>
      <c r="J237" s="17">
        <v>25.364</v>
      </c>
      <c r="K237" s="21">
        <v>3</v>
      </c>
      <c r="L237" s="21">
        <v>2</v>
      </c>
      <c r="M237" s="21">
        <v>0</v>
      </c>
      <c r="N237" s="21">
        <v>0</v>
      </c>
      <c r="O237" s="21">
        <v>0</v>
      </c>
      <c r="P237" s="21">
        <v>-0.859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399434</v>
      </c>
      <c r="B238" s="20" t="s">
        <v>310</v>
      </c>
      <c r="C238" s="20">
        <v>2129.091</v>
      </c>
      <c r="D238" s="20">
        <v>2615.189</v>
      </c>
      <c r="E238" s="20">
        <v>0</v>
      </c>
      <c r="F238" s="20">
        <v>0</v>
      </c>
      <c r="G238" s="20">
        <v>0</v>
      </c>
      <c r="H238" s="20">
        <v>1</v>
      </c>
      <c r="I238" s="17">
        <v>4.351</v>
      </c>
      <c r="J238" s="17">
        <v>22.13</v>
      </c>
      <c r="K238" s="21">
        <v>4</v>
      </c>
      <c r="L238" s="21">
        <v>2</v>
      </c>
      <c r="M238" s="21">
        <v>0</v>
      </c>
      <c r="N238" s="21">
        <v>1</v>
      </c>
      <c r="O238" s="21">
        <v>0</v>
      </c>
      <c r="P238" s="21">
        <v>-7.961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399439</v>
      </c>
      <c r="B239" s="20" t="s">
        <v>311</v>
      </c>
      <c r="C239" s="20">
        <v>1709.768</v>
      </c>
      <c r="D239" s="20">
        <v>1943.79</v>
      </c>
      <c r="E239" s="20">
        <v>0</v>
      </c>
      <c r="F239" s="20">
        <v>0</v>
      </c>
      <c r="G239" s="20">
        <v>0</v>
      </c>
      <c r="H239" s="20">
        <v>1</v>
      </c>
      <c r="I239" s="17">
        <v>9.918</v>
      </c>
      <c r="J239" s="17">
        <v>20.764</v>
      </c>
      <c r="K239" s="21">
        <v>1</v>
      </c>
      <c r="L239" s="21">
        <v>2</v>
      </c>
      <c r="M239" s="21">
        <v>1</v>
      </c>
      <c r="N239" s="21">
        <v>-1</v>
      </c>
      <c r="O239" s="21">
        <v>0</v>
      </c>
      <c r="P239" s="21">
        <v>-11.776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399440</v>
      </c>
      <c r="B240" s="20" t="s">
        <v>312</v>
      </c>
      <c r="C240" s="20">
        <v>1333.899</v>
      </c>
      <c r="D240" s="20">
        <v>1538.763</v>
      </c>
      <c r="E240" s="20">
        <v>0</v>
      </c>
      <c r="F240" s="20">
        <v>0</v>
      </c>
      <c r="G240" s="20">
        <v>0</v>
      </c>
      <c r="H240" s="20">
        <v>1</v>
      </c>
      <c r="I240" s="17">
        <v>3.126</v>
      </c>
      <c r="J240" s="17">
        <v>16.023</v>
      </c>
      <c r="K240" s="21">
        <v>4</v>
      </c>
      <c r="L240" s="21">
        <v>1</v>
      </c>
      <c r="M240" s="21">
        <v>-1</v>
      </c>
      <c r="N240" s="21">
        <v>1</v>
      </c>
      <c r="O240" s="21">
        <v>0</v>
      </c>
      <c r="P240" s="21">
        <v>12.91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399550</v>
      </c>
      <c r="B241" s="20" t="s">
        <v>313</v>
      </c>
      <c r="C241" s="20">
        <v>7786.682</v>
      </c>
      <c r="D241" s="20">
        <v>8255.508</v>
      </c>
      <c r="E241" s="20">
        <v>0</v>
      </c>
      <c r="F241" s="20">
        <v>0</v>
      </c>
      <c r="G241" s="20">
        <v>0</v>
      </c>
      <c r="H241" s="20">
        <v>1</v>
      </c>
      <c r="I241" s="17">
        <v>0.184</v>
      </c>
      <c r="J241" s="17">
        <v>5.852</v>
      </c>
      <c r="K241" s="21">
        <v>3</v>
      </c>
      <c r="L241" s="21">
        <v>0</v>
      </c>
      <c r="M241" s="21">
        <v>0</v>
      </c>
      <c r="N241" s="21">
        <v>0</v>
      </c>
      <c r="O241" s="21">
        <v>0</v>
      </c>
      <c r="P241" s="21">
        <v>-0.939</v>
      </c>
      <c r="Q241" s="21">
        <v>0</v>
      </c>
      <c r="R241" s="21">
        <v>-1</v>
      </c>
      <c r="S241" s="22"/>
      <c r="T241" s="22"/>
      <c r="U241" s="22"/>
      <c r="V241" s="22"/>
      <c r="W241" s="22"/>
    </row>
    <row r="242" ht="16.5" spans="1:23">
      <c r="A242" s="20">
        <v>399551</v>
      </c>
      <c r="B242" s="20" t="s">
        <v>314</v>
      </c>
      <c r="C242" s="20">
        <v>9198.727</v>
      </c>
      <c r="D242" s="20">
        <v>11261.23</v>
      </c>
      <c r="E242" s="20">
        <v>0</v>
      </c>
      <c r="F242" s="20">
        <v>0</v>
      </c>
      <c r="G242" s="20">
        <v>0</v>
      </c>
      <c r="H242" s="20">
        <v>1</v>
      </c>
      <c r="I242" s="17">
        <v>1.44</v>
      </c>
      <c r="J242" s="17">
        <v>19.491</v>
      </c>
      <c r="K242" s="21">
        <v>4</v>
      </c>
      <c r="L242" s="21">
        <v>1</v>
      </c>
      <c r="M242" s="21">
        <v>0</v>
      </c>
      <c r="N242" s="21">
        <v>1</v>
      </c>
      <c r="O242" s="21">
        <v>0</v>
      </c>
      <c r="P242" s="21">
        <v>-4.55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399553</v>
      </c>
      <c r="B243" s="20" t="s">
        <v>315</v>
      </c>
      <c r="C243" s="20">
        <v>7231.934</v>
      </c>
      <c r="D243" s="20">
        <v>7833.199</v>
      </c>
      <c r="E243" s="20">
        <v>0</v>
      </c>
      <c r="F243" s="20">
        <v>0</v>
      </c>
      <c r="G243" s="20">
        <v>0</v>
      </c>
      <c r="H243" s="20">
        <v>1</v>
      </c>
      <c r="I243" s="17">
        <v>0.19</v>
      </c>
      <c r="J243" s="17">
        <v>7.852</v>
      </c>
      <c r="K243" s="21">
        <v>4</v>
      </c>
      <c r="L243" s="21">
        <v>0</v>
      </c>
      <c r="M243" s="21">
        <v>0</v>
      </c>
      <c r="N243" s="21">
        <v>1</v>
      </c>
      <c r="O243" s="21">
        <v>0</v>
      </c>
      <c r="P243" s="21">
        <v>9.918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399554</v>
      </c>
      <c r="B244" s="20" t="s">
        <v>316</v>
      </c>
      <c r="C244" s="20">
        <v>7383.278</v>
      </c>
      <c r="D244" s="20">
        <v>7859.411</v>
      </c>
      <c r="E244" s="20">
        <v>0</v>
      </c>
      <c r="F244" s="20">
        <v>0</v>
      </c>
      <c r="G244" s="20">
        <v>0</v>
      </c>
      <c r="H244" s="20">
        <v>1</v>
      </c>
      <c r="I244" s="17">
        <v>0.379</v>
      </c>
      <c r="J244" s="17">
        <v>6.414</v>
      </c>
      <c r="K244" s="21">
        <v>4</v>
      </c>
      <c r="L244" s="21">
        <v>1</v>
      </c>
      <c r="M244" s="21">
        <v>0</v>
      </c>
      <c r="N244" s="21">
        <v>1</v>
      </c>
      <c r="O244" s="21">
        <v>0</v>
      </c>
      <c r="P244" s="21">
        <v>-3.525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399557</v>
      </c>
      <c r="B245" s="20" t="s">
        <v>317</v>
      </c>
      <c r="C245" s="20">
        <v>1835.51</v>
      </c>
      <c r="D245" s="20">
        <v>2142.249</v>
      </c>
      <c r="E245" s="20">
        <v>0</v>
      </c>
      <c r="F245" s="20">
        <v>0</v>
      </c>
      <c r="G245" s="20">
        <v>0</v>
      </c>
      <c r="H245" s="20">
        <v>1</v>
      </c>
      <c r="I245" s="17">
        <v>2.231</v>
      </c>
      <c r="J245" s="17">
        <v>16.23</v>
      </c>
      <c r="K245" s="21">
        <v>2</v>
      </c>
      <c r="L245" s="21">
        <v>2</v>
      </c>
      <c r="M245" s="21">
        <v>1</v>
      </c>
      <c r="N245" s="21">
        <v>-1</v>
      </c>
      <c r="O245" s="21">
        <v>0</v>
      </c>
      <c r="P245" s="21">
        <v>0.583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399602</v>
      </c>
      <c r="B246" s="20" t="s">
        <v>318</v>
      </c>
      <c r="C246" s="20">
        <v>1150.122</v>
      </c>
      <c r="D246" s="20">
        <v>1340.126</v>
      </c>
      <c r="E246" s="20">
        <v>0</v>
      </c>
      <c r="F246" s="20">
        <v>0</v>
      </c>
      <c r="G246" s="20">
        <v>0</v>
      </c>
      <c r="H246" s="20">
        <v>1</v>
      </c>
      <c r="I246" s="17">
        <v>1.98</v>
      </c>
      <c r="J246" s="17">
        <v>15.877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10.982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399604</v>
      </c>
      <c r="B247" s="20" t="s">
        <v>319</v>
      </c>
      <c r="C247" s="20">
        <v>1928.053</v>
      </c>
      <c r="D247" s="20">
        <v>2089.696</v>
      </c>
      <c r="E247" s="20">
        <v>0</v>
      </c>
      <c r="F247" s="20">
        <v>0</v>
      </c>
      <c r="G247" s="20">
        <v>0</v>
      </c>
      <c r="H247" s="20">
        <v>1</v>
      </c>
      <c r="I247" s="17">
        <v>3.135</v>
      </c>
      <c r="J247" s="17">
        <v>10.627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399613</v>
      </c>
      <c r="B248" s="20" t="s">
        <v>320</v>
      </c>
      <c r="C248" s="20">
        <v>3056.87</v>
      </c>
      <c r="D248" s="20">
        <v>3503.927</v>
      </c>
      <c r="E248" s="20">
        <v>0</v>
      </c>
      <c r="F248" s="20">
        <v>0</v>
      </c>
      <c r="G248" s="20">
        <v>0</v>
      </c>
      <c r="H248" s="20">
        <v>1</v>
      </c>
      <c r="I248" s="17">
        <v>7.204</v>
      </c>
      <c r="J248" s="17">
        <v>19.043</v>
      </c>
      <c r="K248" s="21">
        <v>3</v>
      </c>
      <c r="L248" s="21">
        <v>2</v>
      </c>
      <c r="M248" s="21">
        <v>0</v>
      </c>
      <c r="N248" s="21">
        <v>0</v>
      </c>
      <c r="O248" s="21">
        <v>0</v>
      </c>
      <c r="P248" s="21">
        <v>-25.909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399614</v>
      </c>
      <c r="B249" s="20" t="s">
        <v>321</v>
      </c>
      <c r="C249" s="20">
        <v>3054.688</v>
      </c>
      <c r="D249" s="20">
        <v>3766.554</v>
      </c>
      <c r="E249" s="20">
        <v>0</v>
      </c>
      <c r="F249" s="20">
        <v>0</v>
      </c>
      <c r="G249" s="20">
        <v>0</v>
      </c>
      <c r="H249" s="20">
        <v>1</v>
      </c>
      <c r="I249" s="17">
        <v>15.512</v>
      </c>
      <c r="J249" s="17">
        <v>31.48</v>
      </c>
      <c r="K249" s="21">
        <v>2</v>
      </c>
      <c r="L249" s="21">
        <v>2</v>
      </c>
      <c r="M249" s="21">
        <v>0</v>
      </c>
      <c r="N249" s="21">
        <v>-1</v>
      </c>
      <c r="O249" s="21">
        <v>0</v>
      </c>
      <c r="P249" s="21">
        <v>1.846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399615</v>
      </c>
      <c r="B250" s="20" t="s">
        <v>322</v>
      </c>
      <c r="C250" s="20">
        <v>3744.949</v>
      </c>
      <c r="D250" s="20">
        <v>4373.271</v>
      </c>
      <c r="E250" s="20">
        <v>0</v>
      </c>
      <c r="F250" s="20">
        <v>0</v>
      </c>
      <c r="G250" s="20">
        <v>0</v>
      </c>
      <c r="H250" s="20">
        <v>1</v>
      </c>
      <c r="I250" s="17">
        <v>1.725</v>
      </c>
      <c r="J250" s="17">
        <v>15.845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-7.404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399616</v>
      </c>
      <c r="B251" s="20" t="s">
        <v>323</v>
      </c>
      <c r="C251" s="20">
        <v>6299.046</v>
      </c>
      <c r="D251" s="20">
        <v>6988.023</v>
      </c>
      <c r="E251" s="20">
        <v>0</v>
      </c>
      <c r="F251" s="20">
        <v>0</v>
      </c>
      <c r="G251" s="20">
        <v>0</v>
      </c>
      <c r="H251" s="20">
        <v>1</v>
      </c>
      <c r="I251" s="17">
        <v>0.181</v>
      </c>
      <c r="J251" s="17">
        <v>10.023</v>
      </c>
      <c r="K251" s="21">
        <v>4</v>
      </c>
      <c r="L251" s="21">
        <v>2</v>
      </c>
      <c r="M251" s="21">
        <v>0</v>
      </c>
      <c r="N251" s="21">
        <v>0</v>
      </c>
      <c r="O251" s="21">
        <v>0</v>
      </c>
      <c r="P251" s="21">
        <v>0.11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399621</v>
      </c>
      <c r="B252" s="20" t="s">
        <v>324</v>
      </c>
      <c r="C252" s="20">
        <v>9091.757</v>
      </c>
      <c r="D252" s="20">
        <v>12691.441</v>
      </c>
      <c r="E252" s="20">
        <v>0</v>
      </c>
      <c r="F252" s="20">
        <v>0</v>
      </c>
      <c r="G252" s="20">
        <v>0</v>
      </c>
      <c r="H252" s="20">
        <v>1</v>
      </c>
      <c r="I252" s="17">
        <v>1.7</v>
      </c>
      <c r="J252" s="17">
        <v>29.581</v>
      </c>
      <c r="K252" s="21">
        <v>3</v>
      </c>
      <c r="L252" s="21">
        <v>2</v>
      </c>
      <c r="M252" s="21">
        <v>0</v>
      </c>
      <c r="N252" s="21">
        <v>-1</v>
      </c>
      <c r="O252" s="21">
        <v>0</v>
      </c>
      <c r="P252" s="21">
        <v>-9.608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399622</v>
      </c>
      <c r="B253" s="20" t="s">
        <v>325</v>
      </c>
      <c r="C253" s="20">
        <v>1659.364</v>
      </c>
      <c r="D253" s="20">
        <v>1839.394</v>
      </c>
      <c r="E253" s="20">
        <v>0</v>
      </c>
      <c r="F253" s="20">
        <v>0</v>
      </c>
      <c r="G253" s="20">
        <v>0</v>
      </c>
      <c r="H253" s="20">
        <v>1</v>
      </c>
      <c r="I253" s="17">
        <v>0.646</v>
      </c>
      <c r="J253" s="17">
        <v>10.37</v>
      </c>
      <c r="K253" s="21">
        <v>3</v>
      </c>
      <c r="L253" s="21">
        <v>1</v>
      </c>
      <c r="M253" s="21">
        <v>0</v>
      </c>
      <c r="N253" s="21">
        <v>-1</v>
      </c>
      <c r="O253" s="21">
        <v>0</v>
      </c>
      <c r="P253" s="21">
        <v>1.092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399623</v>
      </c>
      <c r="B254" s="20" t="s">
        <v>326</v>
      </c>
      <c r="C254" s="20">
        <v>8224.834</v>
      </c>
      <c r="D254" s="20">
        <v>9356.791</v>
      </c>
      <c r="E254" s="20">
        <v>0</v>
      </c>
      <c r="F254" s="20">
        <v>0</v>
      </c>
      <c r="G254" s="20">
        <v>0</v>
      </c>
      <c r="H254" s="20">
        <v>1</v>
      </c>
      <c r="I254" s="17">
        <v>3.267</v>
      </c>
      <c r="J254" s="17">
        <v>14.969</v>
      </c>
      <c r="K254" s="21">
        <v>3</v>
      </c>
      <c r="L254" s="21">
        <v>2</v>
      </c>
      <c r="M254" s="21">
        <v>1</v>
      </c>
      <c r="N254" s="21">
        <v>-1</v>
      </c>
      <c r="O254" s="21">
        <v>0</v>
      </c>
      <c r="P254" s="21">
        <v>-3.901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399624</v>
      </c>
      <c r="B255" s="20" t="s">
        <v>327</v>
      </c>
      <c r="C255" s="20">
        <v>2332.324</v>
      </c>
      <c r="D255" s="20">
        <v>2664.019</v>
      </c>
      <c r="E255" s="20">
        <v>0</v>
      </c>
      <c r="F255" s="20">
        <v>0</v>
      </c>
      <c r="G255" s="20">
        <v>0</v>
      </c>
      <c r="H255" s="20">
        <v>1</v>
      </c>
      <c r="I255" s="17">
        <v>7.085</v>
      </c>
      <c r="J255" s="17">
        <v>18.654</v>
      </c>
      <c r="K255" s="21">
        <v>1</v>
      </c>
      <c r="L255" s="21">
        <v>0</v>
      </c>
      <c r="M255" s="21">
        <v>1</v>
      </c>
      <c r="N255" s="21">
        <v>-1</v>
      </c>
      <c r="O255" s="21">
        <v>0</v>
      </c>
      <c r="P255" s="21">
        <v>5.757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399625</v>
      </c>
      <c r="B256" s="20" t="s">
        <v>328</v>
      </c>
      <c r="C256" s="20">
        <v>2189.596</v>
      </c>
      <c r="D256" s="20">
        <v>2527.357</v>
      </c>
      <c r="E256" s="20">
        <v>0</v>
      </c>
      <c r="F256" s="20">
        <v>0</v>
      </c>
      <c r="G256" s="20">
        <v>0</v>
      </c>
      <c r="H256" s="20">
        <v>1</v>
      </c>
      <c r="I256" s="17">
        <v>2.252</v>
      </c>
      <c r="J256" s="17">
        <v>15.315</v>
      </c>
      <c r="K256" s="21">
        <v>4</v>
      </c>
      <c r="L256" s="21">
        <v>2</v>
      </c>
      <c r="M256" s="21">
        <v>0</v>
      </c>
      <c r="N256" s="21">
        <v>1</v>
      </c>
      <c r="O256" s="21">
        <v>0</v>
      </c>
      <c r="P256" s="21">
        <v>-3.928</v>
      </c>
      <c r="Q256" s="21">
        <v>0</v>
      </c>
      <c r="R256" s="21">
        <v>1</v>
      </c>
      <c r="S256" s="22"/>
      <c r="T256" s="22"/>
      <c r="U256" s="22"/>
      <c r="V256" s="22"/>
      <c r="W256" s="22"/>
    </row>
    <row r="257" ht="16.5" spans="1:23">
      <c r="A257" s="20">
        <v>399626</v>
      </c>
      <c r="B257" s="20" t="s">
        <v>329</v>
      </c>
      <c r="C257" s="20">
        <v>1812.317</v>
      </c>
      <c r="D257" s="20">
        <v>2150.814</v>
      </c>
      <c r="E257" s="20">
        <v>0</v>
      </c>
      <c r="F257" s="20">
        <v>0</v>
      </c>
      <c r="G257" s="20">
        <v>0</v>
      </c>
      <c r="H257" s="20">
        <v>1</v>
      </c>
      <c r="I257" s="17">
        <v>0.275</v>
      </c>
      <c r="J257" s="17">
        <v>15.97</v>
      </c>
      <c r="K257" s="21">
        <v>3</v>
      </c>
      <c r="L257" s="21">
        <v>1</v>
      </c>
      <c r="M257" s="21">
        <v>0</v>
      </c>
      <c r="N257" s="21">
        <v>0</v>
      </c>
      <c r="O257" s="21">
        <v>0</v>
      </c>
      <c r="P257" s="21">
        <v>2.453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399627</v>
      </c>
      <c r="B258" s="20" t="s">
        <v>330</v>
      </c>
      <c r="C258" s="20">
        <v>2360.709</v>
      </c>
      <c r="D258" s="20">
        <v>2608.275</v>
      </c>
      <c r="E258" s="20">
        <v>0</v>
      </c>
      <c r="F258" s="20">
        <v>0</v>
      </c>
      <c r="G258" s="20">
        <v>0</v>
      </c>
      <c r="H258" s="20">
        <v>1</v>
      </c>
      <c r="I258" s="17">
        <v>0.726</v>
      </c>
      <c r="J258" s="17">
        <v>10.149</v>
      </c>
      <c r="K258" s="21">
        <v>4</v>
      </c>
      <c r="L258" s="21">
        <v>1</v>
      </c>
      <c r="M258" s="21">
        <v>-1</v>
      </c>
      <c r="N258" s="21">
        <v>1</v>
      </c>
      <c r="O258" s="21">
        <v>0</v>
      </c>
      <c r="P258" s="21">
        <v>13.513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399628</v>
      </c>
      <c r="B259" s="20" t="s">
        <v>331</v>
      </c>
      <c r="C259" s="20">
        <v>2176.137</v>
      </c>
      <c r="D259" s="20">
        <v>2475.137</v>
      </c>
      <c r="E259" s="20">
        <v>0</v>
      </c>
      <c r="F259" s="20">
        <v>0</v>
      </c>
      <c r="G259" s="20">
        <v>0</v>
      </c>
      <c r="H259" s="20">
        <v>1</v>
      </c>
      <c r="I259" s="17">
        <v>6.522</v>
      </c>
      <c r="J259" s="17">
        <v>17.815</v>
      </c>
      <c r="K259" s="21">
        <v>2</v>
      </c>
      <c r="L259" s="21">
        <v>0</v>
      </c>
      <c r="M259" s="21">
        <v>1</v>
      </c>
      <c r="N259" s="21">
        <v>-1</v>
      </c>
      <c r="O259" s="21">
        <v>0</v>
      </c>
      <c r="P259" s="21">
        <v>-0.274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399629</v>
      </c>
      <c r="B260" s="20" t="s">
        <v>332</v>
      </c>
      <c r="C260" s="20">
        <v>2749.567</v>
      </c>
      <c r="D260" s="20">
        <v>2996.653</v>
      </c>
      <c r="E260" s="20">
        <v>0</v>
      </c>
      <c r="F260" s="20">
        <v>0</v>
      </c>
      <c r="G260" s="20">
        <v>0</v>
      </c>
      <c r="H260" s="20">
        <v>1</v>
      </c>
      <c r="I260" s="17">
        <v>4.581</v>
      </c>
      <c r="J260" s="17">
        <v>12.448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-16.472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399630</v>
      </c>
      <c r="B261" s="20" t="s">
        <v>333</v>
      </c>
      <c r="C261" s="20">
        <v>1585.733</v>
      </c>
      <c r="D261" s="20">
        <v>1846.192</v>
      </c>
      <c r="E261" s="20">
        <v>0</v>
      </c>
      <c r="F261" s="20">
        <v>0</v>
      </c>
      <c r="G261" s="20">
        <v>0</v>
      </c>
      <c r="H261" s="20">
        <v>1</v>
      </c>
      <c r="I261" s="17">
        <v>1.288</v>
      </c>
      <c r="J261" s="17">
        <v>15.214</v>
      </c>
      <c r="K261" s="21">
        <v>4</v>
      </c>
      <c r="L261" s="21">
        <v>2</v>
      </c>
      <c r="M261" s="21">
        <v>0</v>
      </c>
      <c r="N261" s="21">
        <v>0</v>
      </c>
      <c r="O261" s="21">
        <v>0</v>
      </c>
      <c r="P261" s="21">
        <v>-3.546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399631</v>
      </c>
      <c r="B262" s="20" t="s">
        <v>334</v>
      </c>
      <c r="C262" s="20">
        <v>2157.063</v>
      </c>
      <c r="D262" s="20">
        <v>2313.588</v>
      </c>
      <c r="E262" s="20">
        <v>0</v>
      </c>
      <c r="F262" s="20">
        <v>0</v>
      </c>
      <c r="G262" s="20">
        <v>0</v>
      </c>
      <c r="H262" s="20">
        <v>1</v>
      </c>
      <c r="I262" s="17">
        <v>2.518</v>
      </c>
      <c r="J262" s="17">
        <v>9.113</v>
      </c>
      <c r="K262" s="21">
        <v>4</v>
      </c>
      <c r="L262" s="21">
        <v>2</v>
      </c>
      <c r="M262" s="21">
        <v>0</v>
      </c>
      <c r="N262" s="21">
        <v>1</v>
      </c>
      <c r="O262" s="21">
        <v>0</v>
      </c>
      <c r="P262" s="21">
        <v>-9.652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399633</v>
      </c>
      <c r="B263" s="20" t="s">
        <v>335</v>
      </c>
      <c r="C263" s="20">
        <v>5659.459</v>
      </c>
      <c r="D263" s="20">
        <v>6443.547</v>
      </c>
      <c r="E263" s="20">
        <v>0</v>
      </c>
      <c r="F263" s="20">
        <v>0</v>
      </c>
      <c r="G263" s="20">
        <v>0</v>
      </c>
      <c r="H263" s="20">
        <v>1</v>
      </c>
      <c r="I263" s="17">
        <v>5.734</v>
      </c>
      <c r="J263" s="17">
        <v>17.205</v>
      </c>
      <c r="K263" s="21">
        <v>4</v>
      </c>
      <c r="L263" s="21">
        <v>2</v>
      </c>
      <c r="M263" s="21">
        <v>-1</v>
      </c>
      <c r="N263" s="21">
        <v>0</v>
      </c>
      <c r="O263" s="21">
        <v>0</v>
      </c>
      <c r="P263" s="21">
        <v>9.172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399634</v>
      </c>
      <c r="B264" s="20" t="s">
        <v>336</v>
      </c>
      <c r="C264" s="20">
        <v>3911.501</v>
      </c>
      <c r="D264" s="20">
        <v>4472.062</v>
      </c>
      <c r="E264" s="20">
        <v>0</v>
      </c>
      <c r="F264" s="20">
        <v>0</v>
      </c>
      <c r="G264" s="20">
        <v>0</v>
      </c>
      <c r="H264" s="20">
        <v>1</v>
      </c>
      <c r="I264" s="17">
        <v>4.377</v>
      </c>
      <c r="J264" s="17">
        <v>16.363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3.95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399635</v>
      </c>
      <c r="B265" s="20" t="s">
        <v>337</v>
      </c>
      <c r="C265" s="20">
        <v>1918.565</v>
      </c>
      <c r="D265" s="20">
        <v>2278.26</v>
      </c>
      <c r="E265" s="20">
        <v>0</v>
      </c>
      <c r="F265" s="20">
        <v>0</v>
      </c>
      <c r="G265" s="20">
        <v>0</v>
      </c>
      <c r="H265" s="20">
        <v>1</v>
      </c>
      <c r="I265" s="17">
        <v>7.552</v>
      </c>
      <c r="J265" s="17">
        <v>22.148</v>
      </c>
      <c r="K265" s="21">
        <v>4</v>
      </c>
      <c r="L265" s="21">
        <v>2</v>
      </c>
      <c r="M265" s="21">
        <v>0</v>
      </c>
      <c r="N265" s="21">
        <v>1</v>
      </c>
      <c r="O265" s="21">
        <v>0</v>
      </c>
      <c r="P265" s="21">
        <v>-10.675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399636</v>
      </c>
      <c r="B266" s="20" t="s">
        <v>338</v>
      </c>
      <c r="C266" s="20">
        <v>6814.963</v>
      </c>
      <c r="D266" s="20">
        <v>8332.345</v>
      </c>
      <c r="E266" s="20">
        <v>0</v>
      </c>
      <c r="F266" s="20">
        <v>0</v>
      </c>
      <c r="G266" s="20">
        <v>0</v>
      </c>
      <c r="H266" s="20">
        <v>1</v>
      </c>
      <c r="I266" s="17">
        <v>0.025</v>
      </c>
      <c r="J266" s="17">
        <v>18.231</v>
      </c>
      <c r="K266" s="21">
        <v>4</v>
      </c>
      <c r="L266" s="21">
        <v>1</v>
      </c>
      <c r="M266" s="21">
        <v>0</v>
      </c>
      <c r="N266" s="21">
        <v>0</v>
      </c>
      <c r="O266" s="21">
        <v>0</v>
      </c>
      <c r="P266" s="21">
        <v>-16.262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399639</v>
      </c>
      <c r="B267" s="20" t="s">
        <v>339</v>
      </c>
      <c r="C267" s="20">
        <v>1911.15</v>
      </c>
      <c r="D267" s="20">
        <v>2308.089</v>
      </c>
      <c r="E267" s="20">
        <v>0</v>
      </c>
      <c r="F267" s="20">
        <v>0</v>
      </c>
      <c r="G267" s="20">
        <v>0</v>
      </c>
      <c r="H267" s="20">
        <v>1</v>
      </c>
      <c r="I267" s="17">
        <v>11.885</v>
      </c>
      <c r="J267" s="17">
        <v>27.039</v>
      </c>
      <c r="K267" s="21">
        <v>1</v>
      </c>
      <c r="L267" s="21">
        <v>0</v>
      </c>
      <c r="M267" s="21">
        <v>1</v>
      </c>
      <c r="N267" s="21">
        <v>-1</v>
      </c>
      <c r="O267" s="21">
        <v>0</v>
      </c>
      <c r="P267" s="21">
        <v>0.477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399640</v>
      </c>
      <c r="B268" s="20" t="s">
        <v>340</v>
      </c>
      <c r="C268" s="20">
        <v>2662.66</v>
      </c>
      <c r="D268" s="20">
        <v>3068.692</v>
      </c>
      <c r="E268" s="20">
        <v>0</v>
      </c>
      <c r="F268" s="20">
        <v>0</v>
      </c>
      <c r="G268" s="20">
        <v>0</v>
      </c>
      <c r="H268" s="20">
        <v>1</v>
      </c>
      <c r="I268" s="17">
        <v>1.964</v>
      </c>
      <c r="J268" s="17">
        <v>14.935</v>
      </c>
      <c r="K268" s="21">
        <v>1</v>
      </c>
      <c r="L268" s="21">
        <v>1</v>
      </c>
      <c r="M268" s="21">
        <v>1</v>
      </c>
      <c r="N268" s="21">
        <v>-1</v>
      </c>
      <c r="O268" s="21">
        <v>0</v>
      </c>
      <c r="P268" s="21">
        <v>-4.151</v>
      </c>
      <c r="Q268" s="21">
        <v>-1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399641</v>
      </c>
      <c r="B269" s="20" t="s">
        <v>341</v>
      </c>
      <c r="C269" s="20">
        <v>2530.947</v>
      </c>
      <c r="D269" s="20">
        <v>2952.676</v>
      </c>
      <c r="E269" s="20">
        <v>0</v>
      </c>
      <c r="F269" s="20">
        <v>0</v>
      </c>
      <c r="G269" s="20">
        <v>0</v>
      </c>
      <c r="H269" s="20">
        <v>1</v>
      </c>
      <c r="I269" s="17">
        <v>0.444</v>
      </c>
      <c r="J269" s="17">
        <v>14.664</v>
      </c>
      <c r="K269" s="21">
        <v>1</v>
      </c>
      <c r="L269" s="21">
        <v>0</v>
      </c>
      <c r="M269" s="21">
        <v>1</v>
      </c>
      <c r="N269" s="21">
        <v>-1</v>
      </c>
      <c r="O269" s="21">
        <v>0</v>
      </c>
      <c r="P269" s="21">
        <v>3.603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399642</v>
      </c>
      <c r="B270" s="20" t="s">
        <v>342</v>
      </c>
      <c r="C270" s="20">
        <v>2079.946</v>
      </c>
      <c r="D270" s="20">
        <v>2468.259</v>
      </c>
      <c r="E270" s="20">
        <v>0</v>
      </c>
      <c r="F270" s="20">
        <v>0</v>
      </c>
      <c r="G270" s="20">
        <v>0</v>
      </c>
      <c r="H270" s="20">
        <v>1</v>
      </c>
      <c r="I270" s="17">
        <v>1.726</v>
      </c>
      <c r="J270" s="17">
        <v>17.186</v>
      </c>
      <c r="K270" s="21">
        <v>4</v>
      </c>
      <c r="L270" s="21">
        <v>2</v>
      </c>
      <c r="M270" s="21">
        <v>0</v>
      </c>
      <c r="N270" s="21">
        <v>0</v>
      </c>
      <c r="O270" s="21">
        <v>0</v>
      </c>
      <c r="P270" s="21">
        <v>-35.285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399644</v>
      </c>
      <c r="B271" s="20" t="s">
        <v>343</v>
      </c>
      <c r="C271" s="20">
        <v>3429.565</v>
      </c>
      <c r="D271" s="20">
        <v>3684.121</v>
      </c>
      <c r="E271" s="20">
        <v>0</v>
      </c>
      <c r="F271" s="20">
        <v>0</v>
      </c>
      <c r="G271" s="20">
        <v>0</v>
      </c>
      <c r="H271" s="20">
        <v>1</v>
      </c>
      <c r="I271" s="17">
        <v>1.643</v>
      </c>
      <c r="J271" s="17">
        <v>8.439</v>
      </c>
      <c r="K271" s="21">
        <v>4</v>
      </c>
      <c r="L271" s="21">
        <v>2</v>
      </c>
      <c r="M271" s="21">
        <v>0</v>
      </c>
      <c r="N271" s="21">
        <v>0</v>
      </c>
      <c r="O271" s="21">
        <v>0</v>
      </c>
      <c r="P271" s="21">
        <v>-12.076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399648</v>
      </c>
      <c r="B272" s="20" t="s">
        <v>344</v>
      </c>
      <c r="C272" s="20">
        <v>11239.283</v>
      </c>
      <c r="D272" s="20">
        <v>12295.262</v>
      </c>
      <c r="E272" s="20">
        <v>0</v>
      </c>
      <c r="F272" s="20">
        <v>0</v>
      </c>
      <c r="G272" s="20">
        <v>0</v>
      </c>
      <c r="H272" s="20">
        <v>1</v>
      </c>
      <c r="I272" s="17">
        <v>4.214</v>
      </c>
      <c r="J272" s="17">
        <v>12.441</v>
      </c>
      <c r="K272" s="21">
        <v>3</v>
      </c>
      <c r="L272" s="21">
        <v>2</v>
      </c>
      <c r="M272" s="21">
        <v>0</v>
      </c>
      <c r="N272" s="21">
        <v>0</v>
      </c>
      <c r="O272" s="21">
        <v>0</v>
      </c>
      <c r="P272" s="21">
        <v>-1.043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399649</v>
      </c>
      <c r="B273" s="20" t="s">
        <v>345</v>
      </c>
      <c r="C273" s="20">
        <v>3075.601</v>
      </c>
      <c r="D273" s="20">
        <v>3370.174</v>
      </c>
      <c r="E273" s="20">
        <v>0</v>
      </c>
      <c r="F273" s="20">
        <v>0</v>
      </c>
      <c r="G273" s="20">
        <v>0</v>
      </c>
      <c r="H273" s="20">
        <v>1</v>
      </c>
      <c r="I273" s="17">
        <v>3.093</v>
      </c>
      <c r="J273" s="17">
        <v>11.563</v>
      </c>
      <c r="K273" s="21">
        <v>4</v>
      </c>
      <c r="L273" s="21">
        <v>2</v>
      </c>
      <c r="M273" s="21">
        <v>0</v>
      </c>
      <c r="N273" s="21">
        <v>1</v>
      </c>
      <c r="O273" s="21">
        <v>0</v>
      </c>
      <c r="P273" s="21">
        <v>-8.909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399652</v>
      </c>
      <c r="B274" s="20" t="s">
        <v>346</v>
      </c>
      <c r="C274" s="20">
        <v>3392.224</v>
      </c>
      <c r="D274" s="20">
        <v>4099.245</v>
      </c>
      <c r="E274" s="20">
        <v>0</v>
      </c>
      <c r="F274" s="20">
        <v>0</v>
      </c>
      <c r="G274" s="20">
        <v>0</v>
      </c>
      <c r="H274" s="20">
        <v>1</v>
      </c>
      <c r="I274" s="17">
        <v>3.047</v>
      </c>
      <c r="J274" s="17">
        <v>19.769</v>
      </c>
      <c r="K274" s="21">
        <v>4</v>
      </c>
      <c r="L274" s="21">
        <v>2</v>
      </c>
      <c r="M274" s="21">
        <v>0</v>
      </c>
      <c r="N274" s="21">
        <v>1</v>
      </c>
      <c r="O274" s="21">
        <v>0</v>
      </c>
      <c r="P274" s="21">
        <v>-26.214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399654</v>
      </c>
      <c r="B275" s="20" t="s">
        <v>347</v>
      </c>
      <c r="C275" s="20">
        <v>2730.205</v>
      </c>
      <c r="D275" s="20">
        <v>3244.027</v>
      </c>
      <c r="E275" s="20">
        <v>0</v>
      </c>
      <c r="F275" s="20">
        <v>0</v>
      </c>
      <c r="G275" s="20">
        <v>0</v>
      </c>
      <c r="H275" s="20">
        <v>1</v>
      </c>
      <c r="I275" s="17">
        <v>3.907</v>
      </c>
      <c r="J275" s="17">
        <v>19.127</v>
      </c>
      <c r="K275" s="21">
        <v>4</v>
      </c>
      <c r="L275" s="21">
        <v>2</v>
      </c>
      <c r="M275" s="21">
        <v>0</v>
      </c>
      <c r="N275" s="21">
        <v>1</v>
      </c>
      <c r="O275" s="21">
        <v>0</v>
      </c>
      <c r="P275" s="21">
        <v>-35.206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399655</v>
      </c>
      <c r="B276" s="20" t="s">
        <v>348</v>
      </c>
      <c r="C276" s="20">
        <v>10397.275</v>
      </c>
      <c r="D276" s="20">
        <v>11153.168</v>
      </c>
      <c r="E276" s="20">
        <v>0</v>
      </c>
      <c r="F276" s="20">
        <v>0</v>
      </c>
      <c r="G276" s="20">
        <v>0</v>
      </c>
      <c r="H276" s="20">
        <v>1</v>
      </c>
      <c r="I276" s="17">
        <v>1.414</v>
      </c>
      <c r="J276" s="17">
        <v>8.095</v>
      </c>
      <c r="K276" s="21">
        <v>0</v>
      </c>
      <c r="L276" s="21">
        <v>2</v>
      </c>
      <c r="M276" s="21">
        <v>1</v>
      </c>
      <c r="N276" s="21">
        <v>0</v>
      </c>
      <c r="O276" s="21">
        <v>0</v>
      </c>
      <c r="P276" s="21">
        <v>-5.972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399657</v>
      </c>
      <c r="B277" s="20" t="s">
        <v>349</v>
      </c>
      <c r="C277" s="20">
        <v>6610.478</v>
      </c>
      <c r="D277" s="20">
        <v>7398.531</v>
      </c>
      <c r="E277" s="20">
        <v>0</v>
      </c>
      <c r="F277" s="20">
        <v>0</v>
      </c>
      <c r="G277" s="20">
        <v>0</v>
      </c>
      <c r="H277" s="20">
        <v>1</v>
      </c>
      <c r="I277" s="17">
        <v>5.565</v>
      </c>
      <c r="J277" s="17">
        <v>15.624</v>
      </c>
      <c r="K277" s="21">
        <v>3</v>
      </c>
      <c r="L277" s="21">
        <v>2</v>
      </c>
      <c r="M277" s="21">
        <v>0</v>
      </c>
      <c r="N277" s="21">
        <v>-1</v>
      </c>
      <c r="O277" s="21">
        <v>0</v>
      </c>
      <c r="P277" s="21">
        <v>-13.465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399658</v>
      </c>
      <c r="B278" s="20" t="s">
        <v>350</v>
      </c>
      <c r="C278" s="20">
        <v>4451.121</v>
      </c>
      <c r="D278" s="20">
        <v>5042.755</v>
      </c>
      <c r="E278" s="20">
        <v>0</v>
      </c>
      <c r="F278" s="20">
        <v>0</v>
      </c>
      <c r="G278" s="20">
        <v>0</v>
      </c>
      <c r="H278" s="20">
        <v>1</v>
      </c>
      <c r="I278" s="17">
        <v>3.37</v>
      </c>
      <c r="J278" s="17">
        <v>14.707</v>
      </c>
      <c r="K278" s="21">
        <v>4</v>
      </c>
      <c r="L278" s="21">
        <v>2</v>
      </c>
      <c r="M278" s="21">
        <v>0</v>
      </c>
      <c r="N278" s="21">
        <v>1</v>
      </c>
      <c r="O278" s="21">
        <v>0</v>
      </c>
      <c r="P278" s="21">
        <v>-22.307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399659</v>
      </c>
      <c r="B279" s="20" t="s">
        <v>351</v>
      </c>
      <c r="C279" s="20">
        <v>4304.959</v>
      </c>
      <c r="D279" s="20">
        <v>4846.765</v>
      </c>
      <c r="E279" s="20">
        <v>0</v>
      </c>
      <c r="F279" s="20">
        <v>0</v>
      </c>
      <c r="G279" s="20">
        <v>0</v>
      </c>
      <c r="H279" s="20">
        <v>1</v>
      </c>
      <c r="I279" s="17">
        <v>6.443</v>
      </c>
      <c r="J279" s="17">
        <v>16.901</v>
      </c>
      <c r="K279" s="21">
        <v>4</v>
      </c>
      <c r="L279" s="21">
        <v>1</v>
      </c>
      <c r="M279" s="21">
        <v>0</v>
      </c>
      <c r="N279" s="21">
        <v>0</v>
      </c>
      <c r="O279" s="21">
        <v>0</v>
      </c>
      <c r="P279" s="21">
        <v>-6.489</v>
      </c>
      <c r="Q279" s="21">
        <v>0</v>
      </c>
      <c r="R279" s="21">
        <v>1</v>
      </c>
      <c r="S279" s="22"/>
      <c r="T279" s="22"/>
      <c r="U279" s="22"/>
      <c r="V279" s="22"/>
      <c r="W279" s="22"/>
    </row>
    <row r="280" ht="16.5" spans="1:23">
      <c r="A280" s="20">
        <v>399660</v>
      </c>
      <c r="B280" s="20" t="s">
        <v>352</v>
      </c>
      <c r="C280" s="20">
        <v>2456.602</v>
      </c>
      <c r="D280" s="20">
        <v>2882.326</v>
      </c>
      <c r="E280" s="20">
        <v>0</v>
      </c>
      <c r="F280" s="20">
        <v>0</v>
      </c>
      <c r="G280" s="20">
        <v>0</v>
      </c>
      <c r="H280" s="20">
        <v>1</v>
      </c>
      <c r="I280" s="17">
        <v>2.297</v>
      </c>
      <c r="J280" s="17">
        <v>16.728</v>
      </c>
      <c r="K280" s="21">
        <v>4</v>
      </c>
      <c r="L280" s="21">
        <v>2</v>
      </c>
      <c r="M280" s="21">
        <v>0</v>
      </c>
      <c r="N280" s="21">
        <v>1</v>
      </c>
      <c r="O280" s="21">
        <v>0</v>
      </c>
      <c r="P280" s="21">
        <v>-9.773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399661</v>
      </c>
      <c r="B281" s="20" t="s">
        <v>353</v>
      </c>
      <c r="C281" s="20">
        <v>5674.426</v>
      </c>
      <c r="D281" s="20">
        <v>6144.855</v>
      </c>
      <c r="E281" s="20">
        <v>0</v>
      </c>
      <c r="F281" s="20">
        <v>0</v>
      </c>
      <c r="G281" s="20">
        <v>0</v>
      </c>
      <c r="H281" s="20">
        <v>1</v>
      </c>
      <c r="I281" s="17">
        <v>2.032</v>
      </c>
      <c r="J281" s="17">
        <v>9.532</v>
      </c>
      <c r="K281" s="21">
        <v>4</v>
      </c>
      <c r="L281" s="21">
        <v>2</v>
      </c>
      <c r="M281" s="21">
        <v>0</v>
      </c>
      <c r="N281" s="21">
        <v>1</v>
      </c>
      <c r="O281" s="21">
        <v>0</v>
      </c>
      <c r="P281" s="21">
        <v>-4.097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399662</v>
      </c>
      <c r="B282" s="20" t="s">
        <v>354</v>
      </c>
      <c r="C282" s="20">
        <v>2127.502</v>
      </c>
      <c r="D282" s="20">
        <v>2556.316</v>
      </c>
      <c r="E282" s="20">
        <v>0</v>
      </c>
      <c r="F282" s="20">
        <v>0</v>
      </c>
      <c r="G282" s="20">
        <v>0</v>
      </c>
      <c r="H282" s="20">
        <v>1</v>
      </c>
      <c r="I282" s="17">
        <v>5.194</v>
      </c>
      <c r="J282" s="17">
        <v>21.097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-10.039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399663</v>
      </c>
      <c r="B283" s="20" t="s">
        <v>355</v>
      </c>
      <c r="C283" s="20">
        <v>1894.545</v>
      </c>
      <c r="D283" s="20">
        <v>2046.827</v>
      </c>
      <c r="E283" s="20">
        <v>0</v>
      </c>
      <c r="F283" s="20">
        <v>0</v>
      </c>
      <c r="G283" s="20">
        <v>0</v>
      </c>
      <c r="H283" s="20">
        <v>1</v>
      </c>
      <c r="I283" s="17">
        <v>1.398</v>
      </c>
      <c r="J283" s="17">
        <v>8.734</v>
      </c>
      <c r="K283" s="21">
        <v>4</v>
      </c>
      <c r="L283" s="21">
        <v>2</v>
      </c>
      <c r="M283" s="21">
        <v>0</v>
      </c>
      <c r="N283" s="21">
        <v>1</v>
      </c>
      <c r="O283" s="21">
        <v>0</v>
      </c>
      <c r="P283" s="21">
        <v>-23.115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399664</v>
      </c>
      <c r="B284" s="20" t="s">
        <v>356</v>
      </c>
      <c r="C284" s="20">
        <v>1344.245</v>
      </c>
      <c r="D284" s="20">
        <v>1567.366</v>
      </c>
      <c r="E284" s="20">
        <v>0</v>
      </c>
      <c r="F284" s="20">
        <v>0</v>
      </c>
      <c r="G284" s="20">
        <v>0</v>
      </c>
      <c r="H284" s="20">
        <v>1</v>
      </c>
      <c r="I284" s="17">
        <v>2.84</v>
      </c>
      <c r="J284" s="17">
        <v>16.671</v>
      </c>
      <c r="K284" s="21">
        <v>4</v>
      </c>
      <c r="L284" s="21">
        <v>2</v>
      </c>
      <c r="M284" s="21">
        <v>0</v>
      </c>
      <c r="N284" s="21">
        <v>1</v>
      </c>
      <c r="O284" s="21">
        <v>0</v>
      </c>
      <c r="P284" s="21">
        <v>-13.062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399665</v>
      </c>
      <c r="B285" s="20" t="s">
        <v>357</v>
      </c>
      <c r="C285" s="20">
        <v>2214.819</v>
      </c>
      <c r="D285" s="20">
        <v>2437.187</v>
      </c>
      <c r="E285" s="20">
        <v>0</v>
      </c>
      <c r="F285" s="20">
        <v>0</v>
      </c>
      <c r="G285" s="20">
        <v>0</v>
      </c>
      <c r="H285" s="20">
        <v>1</v>
      </c>
      <c r="I285" s="17">
        <v>4.307</v>
      </c>
      <c r="J285" s="17">
        <v>13.038</v>
      </c>
      <c r="K285" s="21">
        <v>4</v>
      </c>
      <c r="L285" s="21">
        <v>1</v>
      </c>
      <c r="M285" s="21">
        <v>0</v>
      </c>
      <c r="N285" s="21">
        <v>0</v>
      </c>
      <c r="O285" s="21">
        <v>0</v>
      </c>
      <c r="P285" s="21">
        <v>-11.27</v>
      </c>
      <c r="Q285" s="21">
        <v>0</v>
      </c>
      <c r="R285" s="21">
        <v>1</v>
      </c>
      <c r="S285" s="22"/>
      <c r="T285" s="22"/>
      <c r="U285" s="22"/>
      <c r="V285" s="22"/>
      <c r="W285" s="22"/>
    </row>
    <row r="286" ht="16.5" spans="1:23">
      <c r="A286" s="20">
        <v>399666</v>
      </c>
      <c r="B286" s="20" t="s">
        <v>358</v>
      </c>
      <c r="C286" s="20">
        <v>1834.309</v>
      </c>
      <c r="D286" s="20">
        <v>2156.861</v>
      </c>
      <c r="E286" s="20">
        <v>0</v>
      </c>
      <c r="F286" s="20">
        <v>0</v>
      </c>
      <c r="G286" s="20">
        <v>0</v>
      </c>
      <c r="H286" s="20">
        <v>1</v>
      </c>
      <c r="I286" s="17">
        <v>7.37</v>
      </c>
      <c r="J286" s="17">
        <v>21.223</v>
      </c>
      <c r="K286" s="21">
        <v>4</v>
      </c>
      <c r="L286" s="21">
        <v>2</v>
      </c>
      <c r="M286" s="21">
        <v>0</v>
      </c>
      <c r="N286" s="21">
        <v>1</v>
      </c>
      <c r="O286" s="21">
        <v>0</v>
      </c>
      <c r="P286" s="21">
        <v>-10.464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399667</v>
      </c>
      <c r="B287" s="20" t="s">
        <v>359</v>
      </c>
      <c r="C287" s="20">
        <v>4679.84</v>
      </c>
      <c r="D287" s="20">
        <v>5720.11</v>
      </c>
      <c r="E287" s="20">
        <v>0</v>
      </c>
      <c r="F287" s="20">
        <v>0</v>
      </c>
      <c r="G287" s="20">
        <v>0</v>
      </c>
      <c r="H287" s="20">
        <v>1</v>
      </c>
      <c r="I287" s="17">
        <v>0.019</v>
      </c>
      <c r="J287" s="17">
        <v>18.202</v>
      </c>
      <c r="K287" s="21">
        <v>4</v>
      </c>
      <c r="L287" s="21">
        <v>1</v>
      </c>
      <c r="M287" s="21">
        <v>0</v>
      </c>
      <c r="N287" s="21">
        <v>1</v>
      </c>
      <c r="O287" s="21">
        <v>0</v>
      </c>
      <c r="P287" s="21">
        <v>-6.649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399677</v>
      </c>
      <c r="B288" s="20" t="s">
        <v>360</v>
      </c>
      <c r="C288" s="20">
        <v>5371.137</v>
      </c>
      <c r="D288" s="20">
        <v>6262.491</v>
      </c>
      <c r="E288" s="20">
        <v>0</v>
      </c>
      <c r="F288" s="20">
        <v>0</v>
      </c>
      <c r="G288" s="20">
        <v>0</v>
      </c>
      <c r="H288" s="20">
        <v>1</v>
      </c>
      <c r="I288" s="17">
        <v>0.255</v>
      </c>
      <c r="J288" s="17">
        <v>14.452</v>
      </c>
      <c r="K288" s="21">
        <v>4</v>
      </c>
      <c r="L288" s="21">
        <v>1</v>
      </c>
      <c r="M288" s="21">
        <v>0</v>
      </c>
      <c r="N288" s="21">
        <v>1</v>
      </c>
      <c r="O288" s="21">
        <v>0</v>
      </c>
      <c r="P288" s="21">
        <v>-15.313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399678</v>
      </c>
      <c r="B289" s="20" t="s">
        <v>361</v>
      </c>
      <c r="C289" s="20">
        <v>539.802</v>
      </c>
      <c r="D289" s="20">
        <v>633.155</v>
      </c>
      <c r="E289" s="20">
        <v>0</v>
      </c>
      <c r="F289" s="20">
        <v>0</v>
      </c>
      <c r="G289" s="20">
        <v>0</v>
      </c>
      <c r="H289" s="20">
        <v>1</v>
      </c>
      <c r="I289" s="17">
        <v>4.078</v>
      </c>
      <c r="J289" s="17">
        <v>18.221</v>
      </c>
      <c r="K289" s="21">
        <v>4</v>
      </c>
      <c r="L289" s="21">
        <v>1</v>
      </c>
      <c r="M289" s="21">
        <v>0</v>
      </c>
      <c r="N289" s="21">
        <v>1</v>
      </c>
      <c r="O289" s="21">
        <v>0</v>
      </c>
      <c r="P289" s="21">
        <v>-15.035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399679</v>
      </c>
      <c r="B290" s="20" t="s">
        <v>362</v>
      </c>
      <c r="C290" s="20">
        <v>5627.495</v>
      </c>
      <c r="D290" s="20">
        <v>6585.753</v>
      </c>
      <c r="E290" s="20">
        <v>0</v>
      </c>
      <c r="F290" s="20">
        <v>0</v>
      </c>
      <c r="G290" s="20">
        <v>0</v>
      </c>
      <c r="H290" s="20">
        <v>1</v>
      </c>
      <c r="I290" s="17">
        <v>9.306</v>
      </c>
      <c r="J290" s="17">
        <v>22.503</v>
      </c>
      <c r="K290" s="21">
        <v>4</v>
      </c>
      <c r="L290" s="21">
        <v>1</v>
      </c>
      <c r="M290" s="21">
        <v>0</v>
      </c>
      <c r="N290" s="21">
        <v>1</v>
      </c>
      <c r="O290" s="21">
        <v>0</v>
      </c>
      <c r="P290" s="21">
        <v>-16.384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399680</v>
      </c>
      <c r="B291" s="20" t="s">
        <v>363</v>
      </c>
      <c r="C291" s="20">
        <v>658.758</v>
      </c>
      <c r="D291" s="20">
        <v>791.487</v>
      </c>
      <c r="E291" s="20">
        <v>0</v>
      </c>
      <c r="F291" s="20">
        <v>0</v>
      </c>
      <c r="G291" s="20">
        <v>0</v>
      </c>
      <c r="H291" s="20">
        <v>1</v>
      </c>
      <c r="I291" s="17">
        <v>9.006</v>
      </c>
      <c r="J291" s="17">
        <v>24.266</v>
      </c>
      <c r="K291" s="21">
        <v>4</v>
      </c>
      <c r="L291" s="21">
        <v>1</v>
      </c>
      <c r="M291" s="21">
        <v>0</v>
      </c>
      <c r="N291" s="21">
        <v>0</v>
      </c>
      <c r="O291" s="21">
        <v>0</v>
      </c>
      <c r="P291" s="21">
        <v>-18.619</v>
      </c>
      <c r="Q291" s="21">
        <v>0</v>
      </c>
      <c r="R291" s="21">
        <v>1</v>
      </c>
      <c r="S291" s="22"/>
      <c r="T291" s="22"/>
      <c r="U291" s="22"/>
      <c r="V291" s="22"/>
      <c r="W291" s="22"/>
    </row>
    <row r="292" ht="16.5" spans="1:23">
      <c r="A292" s="20">
        <v>399681</v>
      </c>
      <c r="B292" s="20" t="s">
        <v>364</v>
      </c>
      <c r="C292" s="20">
        <v>1058.905</v>
      </c>
      <c r="D292" s="20">
        <v>1323.477</v>
      </c>
      <c r="E292" s="20">
        <v>0</v>
      </c>
      <c r="F292" s="20">
        <v>0</v>
      </c>
      <c r="G292" s="20">
        <v>0</v>
      </c>
      <c r="H292" s="20">
        <v>1</v>
      </c>
      <c r="I292" s="17">
        <v>15.055</v>
      </c>
      <c r="J292" s="17">
        <v>32.036</v>
      </c>
      <c r="K292" s="21">
        <v>4</v>
      </c>
      <c r="L292" s="21">
        <v>2</v>
      </c>
      <c r="M292" s="21">
        <v>0</v>
      </c>
      <c r="N292" s="21">
        <v>1</v>
      </c>
      <c r="O292" s="21">
        <v>0</v>
      </c>
      <c r="P292" s="21">
        <v>-5.333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399689</v>
      </c>
      <c r="B293" s="20" t="s">
        <v>365</v>
      </c>
      <c r="C293" s="20">
        <v>823.438</v>
      </c>
      <c r="D293" s="20">
        <v>912.608</v>
      </c>
      <c r="E293" s="20">
        <v>0</v>
      </c>
      <c r="F293" s="20">
        <v>0</v>
      </c>
      <c r="G293" s="20">
        <v>0</v>
      </c>
      <c r="H293" s="20">
        <v>1</v>
      </c>
      <c r="I293" s="17">
        <v>0.441</v>
      </c>
      <c r="J293" s="17">
        <v>10.168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-13.4</v>
      </c>
      <c r="Q293" s="21">
        <v>0</v>
      </c>
      <c r="R293" s="21">
        <v>1</v>
      </c>
      <c r="S293" s="22"/>
      <c r="T293" s="22"/>
      <c r="U293" s="22"/>
      <c r="V293" s="22"/>
      <c r="W293" s="22"/>
    </row>
    <row r="294" ht="16.5" spans="1:23">
      <c r="A294" s="20">
        <v>399692</v>
      </c>
      <c r="B294" s="20" t="s">
        <v>366</v>
      </c>
      <c r="C294" s="20">
        <v>3725.701</v>
      </c>
      <c r="D294" s="20">
        <v>4115.439</v>
      </c>
      <c r="E294" s="20">
        <v>0</v>
      </c>
      <c r="F294" s="20">
        <v>0</v>
      </c>
      <c r="G294" s="20">
        <v>0</v>
      </c>
      <c r="H294" s="20">
        <v>1</v>
      </c>
      <c r="I294" s="17">
        <v>2.742</v>
      </c>
      <c r="J294" s="17">
        <v>11.953</v>
      </c>
      <c r="K294" s="21">
        <v>4</v>
      </c>
      <c r="L294" s="21">
        <v>2</v>
      </c>
      <c r="M294" s="21">
        <v>0</v>
      </c>
      <c r="N294" s="21">
        <v>1</v>
      </c>
      <c r="O294" s="21">
        <v>0</v>
      </c>
      <c r="P294" s="21">
        <v>-6.655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399693</v>
      </c>
      <c r="B295" s="20" t="s">
        <v>367</v>
      </c>
      <c r="C295" s="20">
        <v>4672.662</v>
      </c>
      <c r="D295" s="20">
        <v>5534.301</v>
      </c>
      <c r="E295" s="20">
        <v>0</v>
      </c>
      <c r="F295" s="20">
        <v>0</v>
      </c>
      <c r="G295" s="20">
        <v>0</v>
      </c>
      <c r="H295" s="20">
        <v>1</v>
      </c>
      <c r="I295" s="17">
        <v>1.166</v>
      </c>
      <c r="J295" s="17">
        <v>16.554</v>
      </c>
      <c r="K295" s="21">
        <v>4</v>
      </c>
      <c r="L295" s="21">
        <v>2</v>
      </c>
      <c r="M295" s="21">
        <v>0</v>
      </c>
      <c r="N295" s="21">
        <v>1</v>
      </c>
      <c r="O295" s="21">
        <v>0</v>
      </c>
      <c r="P295" s="21">
        <v>-7.152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399694</v>
      </c>
      <c r="B296" s="20" t="s">
        <v>368</v>
      </c>
      <c r="C296" s="20">
        <v>3799.519</v>
      </c>
      <c r="D296" s="20">
        <v>4507.933</v>
      </c>
      <c r="E296" s="20">
        <v>0</v>
      </c>
      <c r="F296" s="20">
        <v>0</v>
      </c>
      <c r="G296" s="20">
        <v>0</v>
      </c>
      <c r="H296" s="20">
        <v>1</v>
      </c>
      <c r="I296" s="17">
        <v>6.366</v>
      </c>
      <c r="J296" s="17">
        <v>21.08</v>
      </c>
      <c r="K296" s="21">
        <v>4</v>
      </c>
      <c r="L296" s="21">
        <v>1</v>
      </c>
      <c r="M296" s="21">
        <v>0</v>
      </c>
      <c r="N296" s="21">
        <v>0</v>
      </c>
      <c r="O296" s="21">
        <v>0</v>
      </c>
      <c r="P296" s="21">
        <v>-13.495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399695</v>
      </c>
      <c r="B297" s="20" t="s">
        <v>369</v>
      </c>
      <c r="C297" s="20">
        <v>2617.254</v>
      </c>
      <c r="D297" s="20">
        <v>3150.912</v>
      </c>
      <c r="E297" s="20">
        <v>0</v>
      </c>
      <c r="F297" s="20">
        <v>0</v>
      </c>
      <c r="G297" s="20">
        <v>0</v>
      </c>
      <c r="H297" s="20">
        <v>1</v>
      </c>
      <c r="I297" s="17">
        <v>1.876</v>
      </c>
      <c r="J297" s="17">
        <v>18.495</v>
      </c>
      <c r="K297" s="21">
        <v>4</v>
      </c>
      <c r="L297" s="21">
        <v>2</v>
      </c>
      <c r="M297" s="21">
        <v>0</v>
      </c>
      <c r="N297" s="21">
        <v>1</v>
      </c>
      <c r="O297" s="21">
        <v>0</v>
      </c>
      <c r="P297" s="21">
        <v>-22.529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399696</v>
      </c>
      <c r="B298" s="20" t="s">
        <v>370</v>
      </c>
      <c r="C298" s="20">
        <v>3641.538</v>
      </c>
      <c r="D298" s="20">
        <v>4422.852</v>
      </c>
      <c r="E298" s="20">
        <v>0</v>
      </c>
      <c r="F298" s="20">
        <v>0</v>
      </c>
      <c r="G298" s="20">
        <v>0</v>
      </c>
      <c r="H298" s="20">
        <v>1</v>
      </c>
      <c r="I298" s="17">
        <v>8.035</v>
      </c>
      <c r="J298" s="17">
        <v>24.281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-32.715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399697</v>
      </c>
      <c r="B299" s="20" t="s">
        <v>371</v>
      </c>
      <c r="C299" s="20">
        <v>3449.15</v>
      </c>
      <c r="D299" s="20">
        <v>4028.549</v>
      </c>
      <c r="E299" s="20">
        <v>0</v>
      </c>
      <c r="F299" s="20">
        <v>0</v>
      </c>
      <c r="G299" s="20">
        <v>0</v>
      </c>
      <c r="H299" s="20">
        <v>1</v>
      </c>
      <c r="I299" s="17">
        <v>6.984</v>
      </c>
      <c r="J299" s="17">
        <v>20.362</v>
      </c>
      <c r="K299" s="21">
        <v>4</v>
      </c>
      <c r="L299" s="21">
        <v>1</v>
      </c>
      <c r="M299" s="21">
        <v>0</v>
      </c>
      <c r="N299" s="21">
        <v>1</v>
      </c>
      <c r="O299" s="21">
        <v>0</v>
      </c>
      <c r="P299" s="21">
        <v>-9.596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399698</v>
      </c>
      <c r="B300" s="20" t="s">
        <v>372</v>
      </c>
      <c r="C300" s="20">
        <v>49161.539</v>
      </c>
      <c r="D300" s="20">
        <v>54629.23</v>
      </c>
      <c r="E300" s="20">
        <v>0</v>
      </c>
      <c r="F300" s="20">
        <v>0</v>
      </c>
      <c r="G300" s="20">
        <v>0</v>
      </c>
      <c r="H300" s="20">
        <v>1</v>
      </c>
      <c r="I300" s="17">
        <v>3.748</v>
      </c>
      <c r="J300" s="17">
        <v>13.382</v>
      </c>
      <c r="K300" s="21">
        <v>4</v>
      </c>
      <c r="L300" s="21">
        <v>0</v>
      </c>
      <c r="M300" s="21">
        <v>0</v>
      </c>
      <c r="N300" s="21">
        <v>0</v>
      </c>
      <c r="O300" s="21">
        <v>0</v>
      </c>
      <c r="P300" s="21">
        <v>-11.122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399702</v>
      </c>
      <c r="B301" s="20" t="s">
        <v>373</v>
      </c>
      <c r="C301" s="20">
        <v>7254.077</v>
      </c>
      <c r="D301" s="20">
        <v>7867.035</v>
      </c>
      <c r="E301" s="20">
        <v>0</v>
      </c>
      <c r="F301" s="20">
        <v>0</v>
      </c>
      <c r="G301" s="20">
        <v>0</v>
      </c>
      <c r="H301" s="20">
        <v>1</v>
      </c>
      <c r="I301" s="17">
        <v>1.098</v>
      </c>
      <c r="J301" s="17">
        <v>8.804</v>
      </c>
      <c r="K301" s="21">
        <v>4</v>
      </c>
      <c r="L301" s="21">
        <v>2</v>
      </c>
      <c r="M301" s="21">
        <v>0</v>
      </c>
      <c r="N301" s="21">
        <v>1</v>
      </c>
      <c r="O301" s="21">
        <v>0</v>
      </c>
      <c r="P301" s="21">
        <v>-4.785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399703</v>
      </c>
      <c r="B302" s="20" t="s">
        <v>374</v>
      </c>
      <c r="C302" s="20">
        <v>7159.348</v>
      </c>
      <c r="D302" s="20">
        <v>7821.616</v>
      </c>
      <c r="E302" s="20">
        <v>0</v>
      </c>
      <c r="F302" s="20">
        <v>0</v>
      </c>
      <c r="G302" s="20">
        <v>0</v>
      </c>
      <c r="H302" s="20">
        <v>1</v>
      </c>
      <c r="I302" s="17">
        <v>1.921</v>
      </c>
      <c r="J302" s="17">
        <v>10.226</v>
      </c>
      <c r="K302" s="21">
        <v>4</v>
      </c>
      <c r="L302" s="21">
        <v>2</v>
      </c>
      <c r="M302" s="21">
        <v>0</v>
      </c>
      <c r="N302" s="21">
        <v>1</v>
      </c>
      <c r="O302" s="21">
        <v>0</v>
      </c>
      <c r="P302" s="21">
        <v>-5.011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399704</v>
      </c>
      <c r="B303" s="20" t="s">
        <v>375</v>
      </c>
      <c r="C303" s="20">
        <v>5390.172</v>
      </c>
      <c r="D303" s="20">
        <v>6846.428</v>
      </c>
      <c r="E303" s="20">
        <v>0</v>
      </c>
      <c r="F303" s="20">
        <v>0</v>
      </c>
      <c r="G303" s="20">
        <v>0</v>
      </c>
      <c r="H303" s="20">
        <v>1</v>
      </c>
      <c r="I303" s="17">
        <v>18.718</v>
      </c>
      <c r="J303" s="17">
        <v>36.007</v>
      </c>
      <c r="K303" s="21">
        <v>1</v>
      </c>
      <c r="L303" s="21">
        <v>2</v>
      </c>
      <c r="M303" s="21">
        <v>1</v>
      </c>
      <c r="N303" s="21">
        <v>0</v>
      </c>
      <c r="O303" s="21">
        <v>0</v>
      </c>
      <c r="P303" s="21">
        <v>-0.428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399705</v>
      </c>
      <c r="B304" s="20" t="s">
        <v>376</v>
      </c>
      <c r="C304" s="20">
        <v>3712.124</v>
      </c>
      <c r="D304" s="20">
        <v>4471.07</v>
      </c>
      <c r="E304" s="20">
        <v>0</v>
      </c>
      <c r="F304" s="20">
        <v>0</v>
      </c>
      <c r="G304" s="20">
        <v>0</v>
      </c>
      <c r="H304" s="20">
        <v>1</v>
      </c>
      <c r="I304" s="17">
        <v>1.15</v>
      </c>
      <c r="J304" s="17">
        <v>17.929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399802</v>
      </c>
      <c r="B305" s="20" t="s">
        <v>377</v>
      </c>
      <c r="C305" s="20">
        <v>6173.1</v>
      </c>
      <c r="D305" s="20">
        <v>7210.621</v>
      </c>
      <c r="E305" s="20">
        <v>0</v>
      </c>
      <c r="F305" s="20">
        <v>0</v>
      </c>
      <c r="G305" s="20">
        <v>0</v>
      </c>
      <c r="H305" s="20">
        <v>1</v>
      </c>
      <c r="I305" s="17">
        <v>10.191</v>
      </c>
      <c r="J305" s="17">
        <v>23.114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12.165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399803</v>
      </c>
      <c r="B306" s="20" t="s">
        <v>378</v>
      </c>
      <c r="C306" s="20">
        <v>4762.907</v>
      </c>
      <c r="D306" s="20">
        <v>5922.602</v>
      </c>
      <c r="E306" s="20">
        <v>0</v>
      </c>
      <c r="F306" s="20">
        <v>0</v>
      </c>
      <c r="G306" s="20">
        <v>0</v>
      </c>
      <c r="H306" s="20">
        <v>1</v>
      </c>
      <c r="I306" s="17">
        <v>0.557</v>
      </c>
      <c r="J306" s="17">
        <v>20.029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399806</v>
      </c>
      <c r="B307" s="20" t="s">
        <v>379</v>
      </c>
      <c r="C307" s="20">
        <v>1327.865</v>
      </c>
      <c r="D307" s="20">
        <v>1490.644</v>
      </c>
      <c r="E307" s="20">
        <v>0</v>
      </c>
      <c r="F307" s="20">
        <v>0</v>
      </c>
      <c r="G307" s="20">
        <v>0</v>
      </c>
      <c r="H307" s="20">
        <v>1</v>
      </c>
      <c r="I307" s="17">
        <v>1.657</v>
      </c>
      <c r="J307" s="17">
        <v>12.396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399810</v>
      </c>
      <c r="B308" s="20" t="s">
        <v>380</v>
      </c>
      <c r="C308" s="20">
        <v>2909.765</v>
      </c>
      <c r="D308" s="20">
        <v>3472.39</v>
      </c>
      <c r="E308" s="20">
        <v>0</v>
      </c>
      <c r="F308" s="20">
        <v>0</v>
      </c>
      <c r="G308" s="20">
        <v>0</v>
      </c>
      <c r="H308" s="20">
        <v>1</v>
      </c>
      <c r="I308" s="17">
        <v>3.031</v>
      </c>
      <c r="J308" s="17">
        <v>18.743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399813</v>
      </c>
      <c r="B309" s="20" t="s">
        <v>381</v>
      </c>
      <c r="C309" s="20">
        <v>7041.897</v>
      </c>
      <c r="D309" s="20">
        <v>8301.307</v>
      </c>
      <c r="E309" s="20">
        <v>0</v>
      </c>
      <c r="F309" s="20">
        <v>0</v>
      </c>
      <c r="G309" s="20">
        <v>0</v>
      </c>
      <c r="H309" s="20">
        <v>1</v>
      </c>
      <c r="I309" s="17">
        <v>6.313</v>
      </c>
      <c r="J309" s="17">
        <v>20.527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399814</v>
      </c>
      <c r="B310" s="20" t="s">
        <v>382</v>
      </c>
      <c r="C310" s="20">
        <v>1121.045</v>
      </c>
      <c r="D310" s="20">
        <v>1228.931</v>
      </c>
      <c r="E310" s="20">
        <v>0</v>
      </c>
      <c r="F310" s="20">
        <v>0</v>
      </c>
      <c r="G310" s="20">
        <v>0</v>
      </c>
      <c r="H310" s="20">
        <v>1</v>
      </c>
      <c r="I310" s="17">
        <v>2.226</v>
      </c>
      <c r="J310" s="17">
        <v>10.81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399852</v>
      </c>
      <c r="B311" s="20" t="s">
        <v>180</v>
      </c>
      <c r="C311" s="20">
        <v>7029.676</v>
      </c>
      <c r="D311" s="20">
        <v>7843.133</v>
      </c>
      <c r="E311" s="20">
        <v>0</v>
      </c>
      <c r="F311" s="20">
        <v>0</v>
      </c>
      <c r="G311" s="20">
        <v>0</v>
      </c>
      <c r="H311" s="20">
        <v>1</v>
      </c>
      <c r="I311" s="17">
        <v>6.244</v>
      </c>
      <c r="J311" s="17">
        <v>15.968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399905</v>
      </c>
      <c r="B312" s="20" t="s">
        <v>383</v>
      </c>
      <c r="C312" s="20">
        <v>6739.339</v>
      </c>
      <c r="D312" s="20">
        <v>7750.229</v>
      </c>
      <c r="E312" s="20">
        <v>0</v>
      </c>
      <c r="F312" s="20">
        <v>0</v>
      </c>
      <c r="G312" s="20">
        <v>0</v>
      </c>
      <c r="H312" s="20">
        <v>1</v>
      </c>
      <c r="I312" s="17">
        <v>8.893</v>
      </c>
      <c r="J312" s="17">
        <v>20.776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399959</v>
      </c>
      <c r="B313" s="20" t="s">
        <v>384</v>
      </c>
      <c r="C313" s="20">
        <v>1520.901</v>
      </c>
      <c r="D313" s="20">
        <v>1854.406</v>
      </c>
      <c r="E313" s="20">
        <v>0</v>
      </c>
      <c r="F313" s="20">
        <v>0</v>
      </c>
      <c r="G313" s="20">
        <v>0</v>
      </c>
      <c r="H313" s="20">
        <v>1</v>
      </c>
      <c r="I313" s="17">
        <v>9.749</v>
      </c>
      <c r="J313" s="17">
        <v>25.98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399967</v>
      </c>
      <c r="B314" s="20" t="s">
        <v>385</v>
      </c>
      <c r="C314" s="20">
        <v>11635.724</v>
      </c>
      <c r="D314" s="20">
        <v>14114.798</v>
      </c>
      <c r="E314" s="20">
        <v>0</v>
      </c>
      <c r="F314" s="20">
        <v>0</v>
      </c>
      <c r="G314" s="20">
        <v>0</v>
      </c>
      <c r="H314" s="20">
        <v>1</v>
      </c>
      <c r="I314" s="17">
        <v>8.012</v>
      </c>
      <c r="J314" s="17">
        <v>24.168</v>
      </c>
      <c r="K314" s="21">
        <v>4</v>
      </c>
      <c r="L314" s="21">
        <v>1</v>
      </c>
      <c r="M314" s="21">
        <v>0</v>
      </c>
      <c r="N314" s="21">
        <v>1</v>
      </c>
      <c r="O314" s="21">
        <v>0</v>
      </c>
      <c r="P314" s="21">
        <v>-1.113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399971</v>
      </c>
      <c r="B315" s="20" t="s">
        <v>386</v>
      </c>
      <c r="C315" s="20">
        <v>1376.313</v>
      </c>
      <c r="D315" s="20">
        <v>1681.226</v>
      </c>
      <c r="E315" s="20">
        <v>0</v>
      </c>
      <c r="F315" s="20">
        <v>0</v>
      </c>
      <c r="G315" s="20">
        <v>0</v>
      </c>
      <c r="H315" s="20">
        <v>1</v>
      </c>
      <c r="I315" s="17">
        <v>4.126</v>
      </c>
      <c r="J315" s="17">
        <v>21.514</v>
      </c>
      <c r="K315" s="21">
        <v>4</v>
      </c>
      <c r="L315" s="21">
        <v>2</v>
      </c>
      <c r="M315" s="21">
        <v>0</v>
      </c>
      <c r="N315" s="21">
        <v>1</v>
      </c>
      <c r="O315" s="21">
        <v>0</v>
      </c>
      <c r="P315" s="21">
        <v>-2.912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399973</v>
      </c>
      <c r="B316" s="20" t="s">
        <v>387</v>
      </c>
      <c r="C316" s="20">
        <v>1556.915</v>
      </c>
      <c r="D316" s="20">
        <v>1901.86</v>
      </c>
      <c r="E316" s="20">
        <v>0</v>
      </c>
      <c r="F316" s="20">
        <v>0</v>
      </c>
      <c r="G316" s="20">
        <v>0</v>
      </c>
      <c r="H316" s="20">
        <v>1</v>
      </c>
      <c r="I316" s="17">
        <v>9.549</v>
      </c>
      <c r="J316" s="17">
        <v>25.954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-6.012</v>
      </c>
      <c r="Q316" s="21">
        <v>0</v>
      </c>
      <c r="R316" s="21">
        <v>1</v>
      </c>
      <c r="S316" s="22"/>
      <c r="T316" s="22"/>
      <c r="U316" s="22"/>
      <c r="V316" s="22"/>
      <c r="W316" s="22"/>
    </row>
    <row r="317" ht="16.5" spans="1:23">
      <c r="A317" s="20">
        <v>399974</v>
      </c>
      <c r="B317" s="20" t="s">
        <v>388</v>
      </c>
      <c r="C317" s="20">
        <v>1806.19</v>
      </c>
      <c r="D317" s="20">
        <v>1972.718</v>
      </c>
      <c r="E317" s="20">
        <v>0</v>
      </c>
      <c r="F317" s="20">
        <v>0</v>
      </c>
      <c r="G317" s="20">
        <v>0</v>
      </c>
      <c r="H317" s="20">
        <v>1</v>
      </c>
      <c r="I317" s="17">
        <v>1.514</v>
      </c>
      <c r="J317" s="17">
        <v>9.828</v>
      </c>
      <c r="K317" s="21">
        <v>4</v>
      </c>
      <c r="L317" s="21">
        <v>2</v>
      </c>
      <c r="M317" s="21">
        <v>-1</v>
      </c>
      <c r="N317" s="21">
        <v>1</v>
      </c>
      <c r="O317" s="21">
        <v>0</v>
      </c>
      <c r="P317" s="21">
        <v>-0.837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399982</v>
      </c>
      <c r="B318" s="20" t="s">
        <v>206</v>
      </c>
      <c r="C318" s="20">
        <v>8273.784</v>
      </c>
      <c r="D318" s="20">
        <v>9327.457</v>
      </c>
      <c r="E318" s="20">
        <v>0</v>
      </c>
      <c r="F318" s="20">
        <v>0</v>
      </c>
      <c r="G318" s="20">
        <v>0</v>
      </c>
      <c r="H318" s="20">
        <v>1</v>
      </c>
      <c r="I318" s="17">
        <v>7.901</v>
      </c>
      <c r="J318" s="17">
        <v>18.305</v>
      </c>
      <c r="K318" s="21">
        <v>4</v>
      </c>
      <c r="L318" s="21">
        <v>1</v>
      </c>
      <c r="M318" s="21">
        <v>0</v>
      </c>
      <c r="N318" s="21">
        <v>0</v>
      </c>
      <c r="O318" s="21">
        <v>0</v>
      </c>
      <c r="P318" s="21">
        <v>-2.113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399991</v>
      </c>
      <c r="B319" s="20" t="s">
        <v>389</v>
      </c>
      <c r="C319" s="20">
        <v>2570.197</v>
      </c>
      <c r="D319" s="20">
        <v>2983.729</v>
      </c>
      <c r="E319" s="20">
        <v>0</v>
      </c>
      <c r="F319" s="20">
        <v>0</v>
      </c>
      <c r="G319" s="20">
        <v>0</v>
      </c>
      <c r="H319" s="20">
        <v>1</v>
      </c>
      <c r="I319" s="17">
        <v>8.685</v>
      </c>
      <c r="J319" s="17">
        <v>21.341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399992</v>
      </c>
      <c r="B320" s="20" t="s">
        <v>390</v>
      </c>
      <c r="C320" s="20">
        <v>1965.827</v>
      </c>
      <c r="D320" s="20">
        <v>2224.51</v>
      </c>
      <c r="E320" s="20">
        <v>0</v>
      </c>
      <c r="F320" s="20">
        <v>0</v>
      </c>
      <c r="G320" s="20">
        <v>0</v>
      </c>
      <c r="H320" s="20">
        <v>1</v>
      </c>
      <c r="I320" s="17">
        <v>4.323</v>
      </c>
      <c r="J320" s="17">
        <v>15.449</v>
      </c>
      <c r="K320" s="21">
        <v>4</v>
      </c>
      <c r="L320" s="21">
        <v>2</v>
      </c>
      <c r="M320" s="21">
        <v>0</v>
      </c>
      <c r="N320" s="21">
        <v>0</v>
      </c>
      <c r="O320" s="21">
        <v>0</v>
      </c>
      <c r="P320" s="21">
        <v>-11.158</v>
      </c>
      <c r="Q320" s="21">
        <v>0</v>
      </c>
      <c r="R320" s="21">
        <v>1</v>
      </c>
      <c r="S320" s="22"/>
      <c r="T320" s="22"/>
      <c r="U320" s="22"/>
      <c r="V320" s="22"/>
      <c r="W320" s="22"/>
    </row>
    <row r="321" ht="16.5" spans="1:23">
      <c r="A321" s="20">
        <v>399995</v>
      </c>
      <c r="B321" s="20" t="s">
        <v>391</v>
      </c>
      <c r="C321" s="20">
        <v>3754.991</v>
      </c>
      <c r="D321" s="20">
        <v>4106.478</v>
      </c>
      <c r="E321" s="20">
        <v>0</v>
      </c>
      <c r="F321" s="20">
        <v>0</v>
      </c>
      <c r="G321" s="20">
        <v>0</v>
      </c>
      <c r="H321" s="20">
        <v>1</v>
      </c>
      <c r="I321" s="17">
        <v>1.843</v>
      </c>
      <c r="J321" s="17">
        <v>10.245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-13.527</v>
      </c>
      <c r="Q321" s="21">
        <v>0</v>
      </c>
      <c r="R321" s="21">
        <v>1</v>
      </c>
      <c r="S321" s="22"/>
      <c r="T321" s="22"/>
      <c r="U321" s="22"/>
      <c r="V321" s="22"/>
      <c r="W321" s="22"/>
    </row>
    <row r="322" ht="16.5" spans="1:23">
      <c r="A322" s="20">
        <v>399996</v>
      </c>
      <c r="B322" s="20" t="s">
        <v>392</v>
      </c>
      <c r="C322" s="20">
        <v>4090.138</v>
      </c>
      <c r="D322" s="20">
        <v>4854.441</v>
      </c>
      <c r="E322" s="20">
        <v>0</v>
      </c>
      <c r="F322" s="20">
        <v>0</v>
      </c>
      <c r="G322" s="20">
        <v>0</v>
      </c>
      <c r="H322" s="20">
        <v>1</v>
      </c>
      <c r="I322" s="17">
        <v>1.439</v>
      </c>
      <c r="J322" s="17">
        <v>16.957</v>
      </c>
      <c r="K322" s="21">
        <v>3</v>
      </c>
      <c r="L322" s="21">
        <v>2</v>
      </c>
      <c r="M322" s="21">
        <v>0</v>
      </c>
      <c r="N322" s="21">
        <v>0</v>
      </c>
      <c r="O322" s="21">
        <v>0</v>
      </c>
      <c r="P322" s="21">
        <v>-7.688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980017</v>
      </c>
      <c r="B323" s="20" t="s">
        <v>393</v>
      </c>
      <c r="C323" s="20">
        <v>11160.759</v>
      </c>
      <c r="D323" s="20">
        <v>14670.923</v>
      </c>
      <c r="E323" s="20">
        <v>0</v>
      </c>
      <c r="F323" s="20">
        <v>0</v>
      </c>
      <c r="G323" s="20">
        <v>0</v>
      </c>
      <c r="H323" s="20">
        <v>1</v>
      </c>
      <c r="I323" s="17">
        <v>0.116</v>
      </c>
      <c r="J323" s="17">
        <v>24.014</v>
      </c>
      <c r="K323" s="21">
        <v>4</v>
      </c>
      <c r="L323" s="21">
        <v>2</v>
      </c>
      <c r="M323" s="21">
        <v>0</v>
      </c>
      <c r="N323" s="21">
        <v>0</v>
      </c>
      <c r="O323" s="21">
        <v>0</v>
      </c>
      <c r="P323" s="21">
        <v>-12.929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980018</v>
      </c>
      <c r="B324" s="20" t="s">
        <v>394</v>
      </c>
      <c r="C324" s="20">
        <v>3467.113</v>
      </c>
      <c r="D324" s="20">
        <v>4979.372</v>
      </c>
      <c r="E324" s="20">
        <v>0</v>
      </c>
      <c r="F324" s="20">
        <v>0</v>
      </c>
      <c r="G324" s="20">
        <v>0</v>
      </c>
      <c r="H324" s="20">
        <v>1</v>
      </c>
      <c r="I324" s="17">
        <v>21.147</v>
      </c>
      <c r="J324" s="17">
        <v>45.095</v>
      </c>
      <c r="K324" s="21">
        <v>4</v>
      </c>
      <c r="L324" s="21">
        <v>2</v>
      </c>
      <c r="M324" s="21">
        <v>0</v>
      </c>
      <c r="N324" s="21">
        <v>0</v>
      </c>
      <c r="O324" s="21">
        <v>0</v>
      </c>
      <c r="P324" s="21">
        <v>-7.672</v>
      </c>
      <c r="Q324" s="21">
        <v>0</v>
      </c>
      <c r="R324" s="21">
        <v>-1</v>
      </c>
      <c r="S324" s="22"/>
      <c r="T324" s="22"/>
      <c r="U324" s="22"/>
      <c r="V324" s="22"/>
      <c r="W324" s="22"/>
    </row>
    <row r="325" ht="16.5" spans="1:23">
      <c r="A325" s="20">
        <v>980035</v>
      </c>
      <c r="B325" s="20" t="s">
        <v>395</v>
      </c>
      <c r="C325" s="20">
        <v>1924.549</v>
      </c>
      <c r="D325" s="20">
        <v>2353.665</v>
      </c>
      <c r="E325" s="20">
        <v>0</v>
      </c>
      <c r="F325" s="20">
        <v>0</v>
      </c>
      <c r="G325" s="20">
        <v>0</v>
      </c>
      <c r="H325" s="20">
        <v>1</v>
      </c>
      <c r="I325" s="17">
        <v>11.463</v>
      </c>
      <c r="J325" s="17">
        <v>27.605</v>
      </c>
      <c r="K325" s="21">
        <v>4</v>
      </c>
      <c r="L325" s="21">
        <v>1</v>
      </c>
      <c r="M325" s="21">
        <v>0</v>
      </c>
      <c r="N325" s="21">
        <v>0</v>
      </c>
      <c r="O325" s="21">
        <v>0</v>
      </c>
      <c r="P325" s="21">
        <v>-6.414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980068</v>
      </c>
      <c r="B326" s="20" t="s">
        <v>396</v>
      </c>
      <c r="C326" s="20">
        <v>3401.011</v>
      </c>
      <c r="D326" s="20">
        <v>3799.882</v>
      </c>
      <c r="E326" s="20">
        <v>0</v>
      </c>
      <c r="F326" s="20">
        <v>0</v>
      </c>
      <c r="G326" s="20">
        <v>0</v>
      </c>
      <c r="H326" s="20">
        <v>1</v>
      </c>
      <c r="I326" s="17">
        <v>6.09</v>
      </c>
      <c r="J326" s="17">
        <v>15.948</v>
      </c>
      <c r="K326" s="21">
        <v>4</v>
      </c>
      <c r="L326" s="21">
        <v>1</v>
      </c>
      <c r="M326" s="21">
        <v>0</v>
      </c>
      <c r="N326" s="21">
        <v>0</v>
      </c>
      <c r="O326" s="21">
        <v>0</v>
      </c>
      <c r="P326" s="21">
        <v>-5.854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980076</v>
      </c>
      <c r="B327" s="20" t="s">
        <v>397</v>
      </c>
      <c r="C327" s="20">
        <v>3078.059</v>
      </c>
      <c r="D327" s="20">
        <v>3759.114</v>
      </c>
      <c r="E327" s="20">
        <v>0</v>
      </c>
      <c r="F327" s="20">
        <v>0</v>
      </c>
      <c r="G327" s="20">
        <v>0</v>
      </c>
      <c r="H327" s="20">
        <v>1</v>
      </c>
      <c r="I327" s="17">
        <v>7.254</v>
      </c>
      <c r="J327" s="17">
        <v>24.057</v>
      </c>
      <c r="K327" s="21">
        <v>4</v>
      </c>
      <c r="L327" s="21">
        <v>0</v>
      </c>
      <c r="M327" s="21">
        <v>0</v>
      </c>
      <c r="N327" s="21">
        <v>0</v>
      </c>
      <c r="O327" s="21">
        <v>0</v>
      </c>
      <c r="P327" s="21">
        <v>0.669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980092</v>
      </c>
      <c r="B328" s="20" t="s">
        <v>398</v>
      </c>
      <c r="C328" s="20">
        <v>4957.828</v>
      </c>
      <c r="D328" s="20">
        <v>5522.317</v>
      </c>
      <c r="E328" s="20">
        <v>0</v>
      </c>
      <c r="F328" s="20">
        <v>0</v>
      </c>
      <c r="G328" s="20">
        <v>0</v>
      </c>
      <c r="H328" s="20">
        <v>1</v>
      </c>
      <c r="I328" s="17">
        <v>5.411</v>
      </c>
      <c r="J328" s="17">
        <v>15.08</v>
      </c>
      <c r="K328" s="21">
        <v>4</v>
      </c>
      <c r="L328" s="21">
        <v>2</v>
      </c>
      <c r="M328" s="21">
        <v>0</v>
      </c>
      <c r="N328" s="21">
        <v>1</v>
      </c>
      <c r="O328" s="21">
        <v>0</v>
      </c>
      <c r="P328" s="21">
        <v>-12.914</v>
      </c>
      <c r="Q328" s="21">
        <v>0</v>
      </c>
      <c r="R328" s="21">
        <v>1</v>
      </c>
      <c r="S328" s="22"/>
      <c r="T328" s="22"/>
      <c r="U328" s="22"/>
      <c r="V328" s="22"/>
      <c r="W328" s="22"/>
    </row>
    <row r="329" ht="16.5" spans="1:23">
      <c r="A329" s="20">
        <v>988006</v>
      </c>
      <c r="B329" s="20" t="s">
        <v>399</v>
      </c>
      <c r="C329" s="20">
        <v>2706.026</v>
      </c>
      <c r="D329" s="20">
        <v>3235.915</v>
      </c>
      <c r="E329" s="20">
        <v>0</v>
      </c>
      <c r="F329" s="20">
        <v>0</v>
      </c>
      <c r="G329" s="20">
        <v>0</v>
      </c>
      <c r="H329" s="20">
        <v>1</v>
      </c>
      <c r="I329" s="17">
        <v>0.804</v>
      </c>
      <c r="J329" s="17">
        <v>17.047</v>
      </c>
      <c r="K329" s="21">
        <v>3</v>
      </c>
      <c r="L329" s="21">
        <v>2</v>
      </c>
      <c r="M329" s="21">
        <v>-1</v>
      </c>
      <c r="N329" s="21">
        <v>1</v>
      </c>
      <c r="O329" s="21">
        <v>0</v>
      </c>
      <c r="P329" s="21">
        <v>-8.76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988007</v>
      </c>
      <c r="B330" s="20" t="s">
        <v>400</v>
      </c>
      <c r="C330" s="20">
        <v>2705.085</v>
      </c>
      <c r="D330" s="20">
        <v>3239.578</v>
      </c>
      <c r="E330" s="20">
        <v>0</v>
      </c>
      <c r="F330" s="20">
        <v>0</v>
      </c>
      <c r="G330" s="20">
        <v>0</v>
      </c>
      <c r="H330" s="20">
        <v>1</v>
      </c>
      <c r="I330" s="17">
        <v>0.578</v>
      </c>
      <c r="J330" s="17">
        <v>16.981</v>
      </c>
      <c r="K330" s="21">
        <v>3</v>
      </c>
      <c r="L330" s="21">
        <v>2</v>
      </c>
      <c r="M330" s="21">
        <v>-1</v>
      </c>
      <c r="N330" s="21">
        <v>1</v>
      </c>
      <c r="O330" s="21">
        <v>0</v>
      </c>
      <c r="P330" s="21">
        <v>-8.227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988106</v>
      </c>
      <c r="B331" s="20" t="s">
        <v>401</v>
      </c>
      <c r="C331" s="20">
        <v>2998.381</v>
      </c>
      <c r="D331" s="20">
        <v>3586.146</v>
      </c>
      <c r="E331" s="20">
        <v>0</v>
      </c>
      <c r="F331" s="20">
        <v>0</v>
      </c>
      <c r="G331" s="20">
        <v>0</v>
      </c>
      <c r="H331" s="20">
        <v>1</v>
      </c>
      <c r="I331" s="17">
        <v>0.845</v>
      </c>
      <c r="J331" s="17">
        <v>17.097</v>
      </c>
      <c r="K331" s="21">
        <v>4</v>
      </c>
      <c r="L331" s="21">
        <v>2</v>
      </c>
      <c r="M331" s="21">
        <v>0</v>
      </c>
      <c r="N331" s="21">
        <v>0</v>
      </c>
      <c r="O331" s="21">
        <v>0</v>
      </c>
      <c r="P331" s="21">
        <v>-21.442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988107</v>
      </c>
      <c r="B332" s="20" t="s">
        <v>402</v>
      </c>
      <c r="C332" s="20">
        <v>2997.333</v>
      </c>
      <c r="D332" s="20">
        <v>3590.191</v>
      </c>
      <c r="E332" s="20">
        <v>0</v>
      </c>
      <c r="F332" s="20">
        <v>0</v>
      </c>
      <c r="G332" s="20">
        <v>0</v>
      </c>
      <c r="H332" s="20">
        <v>1</v>
      </c>
      <c r="I332" s="17">
        <v>0.619</v>
      </c>
      <c r="J332" s="17">
        <v>17.03</v>
      </c>
      <c r="K332" s="21">
        <v>4</v>
      </c>
      <c r="L332" s="21">
        <v>1</v>
      </c>
      <c r="M332" s="21">
        <v>0</v>
      </c>
      <c r="N332" s="21">
        <v>0</v>
      </c>
      <c r="O332" s="21">
        <v>0</v>
      </c>
      <c r="P332" s="21">
        <v>-12.306</v>
      </c>
      <c r="Q332" s="21">
        <v>0</v>
      </c>
      <c r="R332" s="21">
        <v>-1</v>
      </c>
      <c r="S332" s="22"/>
      <c r="T332" s="22"/>
      <c r="U332" s="22"/>
      <c r="V332" s="22"/>
      <c r="W332" s="22"/>
    </row>
    <row r="333" ht="16.5" spans="1:23">
      <c r="A333" s="23">
        <v>25</v>
      </c>
      <c r="B333" s="23" t="s">
        <v>403</v>
      </c>
      <c r="C333" s="23">
        <v>1763.166</v>
      </c>
      <c r="D333" s="23">
        <v>1874.705</v>
      </c>
      <c r="E333" s="23">
        <v>0</v>
      </c>
      <c r="F333" s="23">
        <v>0</v>
      </c>
      <c r="G333" s="23">
        <v>1</v>
      </c>
      <c r="H333" s="17">
        <v>0</v>
      </c>
      <c r="I333" s="17">
        <v>0</v>
      </c>
      <c r="J333" s="17">
        <v>0</v>
      </c>
      <c r="K333" s="21">
        <v>4</v>
      </c>
      <c r="L333" s="21">
        <v>1</v>
      </c>
      <c r="M333" s="21">
        <v>0</v>
      </c>
      <c r="N333" s="21">
        <v>0</v>
      </c>
      <c r="O333" s="21">
        <v>0</v>
      </c>
      <c r="P333" s="21">
        <v>0.945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3">
        <v>36</v>
      </c>
      <c r="B334" s="23" t="s">
        <v>404</v>
      </c>
      <c r="C334" s="23">
        <v>10864.605</v>
      </c>
      <c r="D334" s="23">
        <v>11767.139</v>
      </c>
      <c r="E334" s="23">
        <v>0</v>
      </c>
      <c r="F334" s="23">
        <v>0</v>
      </c>
      <c r="G334" s="23">
        <v>1</v>
      </c>
      <c r="H334" s="17">
        <v>0</v>
      </c>
      <c r="I334" s="17">
        <v>0</v>
      </c>
      <c r="J334" s="17">
        <v>0</v>
      </c>
      <c r="K334" s="21">
        <v>4</v>
      </c>
      <c r="L334" s="21">
        <v>1</v>
      </c>
      <c r="M334" s="21">
        <v>0</v>
      </c>
      <c r="N334" s="21">
        <v>0</v>
      </c>
      <c r="O334" s="21">
        <v>0</v>
      </c>
      <c r="P334" s="21">
        <v>-24.643</v>
      </c>
      <c r="Q334" s="21">
        <v>0</v>
      </c>
      <c r="R334" s="21">
        <v>1</v>
      </c>
      <c r="S334" s="22"/>
      <c r="T334" s="22"/>
      <c r="U334" s="22"/>
      <c r="V334" s="22"/>
      <c r="W334" s="22"/>
    </row>
    <row r="335" ht="16.5" spans="1:23">
      <c r="A335" s="23">
        <v>125</v>
      </c>
      <c r="B335" s="23" t="s">
        <v>405</v>
      </c>
      <c r="C335" s="23">
        <v>11548.577</v>
      </c>
      <c r="D335" s="23">
        <v>12234.569</v>
      </c>
      <c r="E335" s="23">
        <v>0</v>
      </c>
      <c r="F335" s="23">
        <v>0</v>
      </c>
      <c r="G335" s="23">
        <v>1</v>
      </c>
      <c r="H335" s="17">
        <v>0</v>
      </c>
      <c r="I335" s="17">
        <v>0</v>
      </c>
      <c r="J335" s="17">
        <v>0</v>
      </c>
      <c r="K335" s="21">
        <v>4</v>
      </c>
      <c r="L335" s="21">
        <v>0</v>
      </c>
      <c r="M335" s="21">
        <v>0</v>
      </c>
      <c r="N335" s="21">
        <v>0</v>
      </c>
      <c r="O335" s="21">
        <v>0</v>
      </c>
      <c r="P335" s="21">
        <v>-1.207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3">
        <v>134</v>
      </c>
      <c r="B336" s="23" t="s">
        <v>406</v>
      </c>
      <c r="C336" s="23">
        <v>980.752</v>
      </c>
      <c r="D336" s="23">
        <v>1089.547</v>
      </c>
      <c r="E336" s="23">
        <v>0</v>
      </c>
      <c r="F336" s="23">
        <v>0</v>
      </c>
      <c r="G336" s="23">
        <v>1</v>
      </c>
      <c r="H336" s="17">
        <v>0</v>
      </c>
      <c r="I336" s="17">
        <v>0</v>
      </c>
      <c r="J336" s="17">
        <v>0</v>
      </c>
      <c r="K336" s="21">
        <v>4</v>
      </c>
      <c r="L336" s="21">
        <v>2</v>
      </c>
      <c r="M336" s="21">
        <v>0</v>
      </c>
      <c r="N336" s="21">
        <v>1</v>
      </c>
      <c r="O336" s="21">
        <v>0</v>
      </c>
      <c r="P336" s="21">
        <v>-3.832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3">
        <v>147</v>
      </c>
      <c r="B337" s="23" t="s">
        <v>407</v>
      </c>
      <c r="C337" s="23">
        <v>6782.066</v>
      </c>
      <c r="D337" s="23">
        <v>7453.196</v>
      </c>
      <c r="E337" s="23">
        <v>0</v>
      </c>
      <c r="F337" s="23">
        <v>0</v>
      </c>
      <c r="G337" s="23">
        <v>1</v>
      </c>
      <c r="H337" s="17">
        <v>0</v>
      </c>
      <c r="I337" s="17">
        <v>0</v>
      </c>
      <c r="J337" s="17">
        <v>0</v>
      </c>
      <c r="K337" s="21">
        <v>4</v>
      </c>
      <c r="L337" s="21">
        <v>2</v>
      </c>
      <c r="M337" s="21">
        <v>0</v>
      </c>
      <c r="N337" s="21">
        <v>0</v>
      </c>
      <c r="O337" s="21">
        <v>0</v>
      </c>
      <c r="P337" s="21">
        <v>-15.985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3">
        <v>807</v>
      </c>
      <c r="B338" s="23" t="s">
        <v>34</v>
      </c>
      <c r="C338" s="23">
        <v>18539.832</v>
      </c>
      <c r="D338" s="23">
        <v>20267.707</v>
      </c>
      <c r="E338" s="23">
        <v>0</v>
      </c>
      <c r="F338" s="23">
        <v>0</v>
      </c>
      <c r="G338" s="23">
        <v>1</v>
      </c>
      <c r="H338" s="17">
        <v>0</v>
      </c>
      <c r="I338" s="17">
        <v>0</v>
      </c>
      <c r="J338" s="17">
        <v>0</v>
      </c>
      <c r="K338" s="21">
        <v>3</v>
      </c>
      <c r="L338" s="21">
        <v>0</v>
      </c>
      <c r="M338" s="21">
        <v>0</v>
      </c>
      <c r="N338" s="21">
        <v>0</v>
      </c>
      <c r="O338" s="21">
        <v>0</v>
      </c>
      <c r="P338" s="21">
        <v>4.459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3">
        <v>815</v>
      </c>
      <c r="B339" s="23" t="s">
        <v>408</v>
      </c>
      <c r="C339" s="23">
        <v>19016.49</v>
      </c>
      <c r="D339" s="23">
        <v>20899.826</v>
      </c>
      <c r="E339" s="23">
        <v>0</v>
      </c>
      <c r="F339" s="23">
        <v>0</v>
      </c>
      <c r="G339" s="23">
        <v>1</v>
      </c>
      <c r="H339" s="17">
        <v>0</v>
      </c>
      <c r="I339" s="17">
        <v>0</v>
      </c>
      <c r="J339" s="17">
        <v>0</v>
      </c>
      <c r="K339" s="21">
        <v>4</v>
      </c>
      <c r="L339" s="21">
        <v>2</v>
      </c>
      <c r="M339" s="21">
        <v>0</v>
      </c>
      <c r="N339" s="21">
        <v>1</v>
      </c>
      <c r="O339" s="21">
        <v>0</v>
      </c>
      <c r="P339" s="21">
        <v>-13.732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3">
        <v>912</v>
      </c>
      <c r="B340" s="23" t="s">
        <v>409</v>
      </c>
      <c r="C340" s="23">
        <v>20978.51</v>
      </c>
      <c r="D340" s="23">
        <v>23014.527</v>
      </c>
      <c r="E340" s="23">
        <v>0</v>
      </c>
      <c r="F340" s="23">
        <v>0</v>
      </c>
      <c r="G340" s="23">
        <v>1</v>
      </c>
      <c r="H340" s="17">
        <v>0</v>
      </c>
      <c r="I340" s="17">
        <v>0</v>
      </c>
      <c r="J340" s="17">
        <v>0</v>
      </c>
      <c r="K340" s="21">
        <v>4</v>
      </c>
      <c r="L340" s="21">
        <v>1</v>
      </c>
      <c r="M340" s="21">
        <v>0</v>
      </c>
      <c r="N340" s="21">
        <v>0</v>
      </c>
      <c r="O340" s="21">
        <v>0</v>
      </c>
      <c r="P340" s="21">
        <v>-19.107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3">
        <v>917</v>
      </c>
      <c r="B341" s="23" t="s">
        <v>410</v>
      </c>
      <c r="C341" s="23">
        <v>2445.468</v>
      </c>
      <c r="D341" s="23">
        <v>2636.064</v>
      </c>
      <c r="E341" s="23">
        <v>0</v>
      </c>
      <c r="F341" s="23">
        <v>0</v>
      </c>
      <c r="G341" s="23">
        <v>1</v>
      </c>
      <c r="H341" s="17">
        <v>0</v>
      </c>
      <c r="I341" s="17">
        <v>0</v>
      </c>
      <c r="J341" s="17">
        <v>0</v>
      </c>
      <c r="K341" s="21">
        <v>4</v>
      </c>
      <c r="L341" s="21">
        <v>1</v>
      </c>
      <c r="M341" s="21">
        <v>0</v>
      </c>
      <c r="N341" s="21">
        <v>1</v>
      </c>
      <c r="O341" s="21">
        <v>0</v>
      </c>
      <c r="P341" s="21">
        <v>-18.477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3">
        <v>925</v>
      </c>
      <c r="B342" s="23" t="s">
        <v>411</v>
      </c>
      <c r="C342" s="23">
        <v>4506.236</v>
      </c>
      <c r="D342" s="23">
        <v>4803.635</v>
      </c>
      <c r="E342" s="23">
        <v>0</v>
      </c>
      <c r="F342" s="23">
        <v>0</v>
      </c>
      <c r="G342" s="23">
        <v>1</v>
      </c>
      <c r="H342" s="17">
        <v>0</v>
      </c>
      <c r="I342" s="17">
        <v>0</v>
      </c>
      <c r="J342" s="17">
        <v>0</v>
      </c>
      <c r="K342" s="21">
        <v>4</v>
      </c>
      <c r="L342" s="21">
        <v>1</v>
      </c>
      <c r="M342" s="21">
        <v>0</v>
      </c>
      <c r="N342" s="21">
        <v>0</v>
      </c>
      <c r="O342" s="21">
        <v>0</v>
      </c>
      <c r="P342" s="21">
        <v>-13.472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3">
        <v>932</v>
      </c>
      <c r="B343" s="23" t="s">
        <v>412</v>
      </c>
      <c r="C343" s="23">
        <v>15410.55</v>
      </c>
      <c r="D343" s="23">
        <v>16965.594</v>
      </c>
      <c r="E343" s="23">
        <v>0</v>
      </c>
      <c r="F343" s="23">
        <v>0</v>
      </c>
      <c r="G343" s="23">
        <v>1</v>
      </c>
      <c r="H343" s="17">
        <v>0</v>
      </c>
      <c r="I343" s="17">
        <v>0</v>
      </c>
      <c r="J343" s="17">
        <v>0</v>
      </c>
      <c r="K343" s="21">
        <v>4</v>
      </c>
      <c r="L343" s="21">
        <v>1</v>
      </c>
      <c r="M343" s="21">
        <v>0</v>
      </c>
      <c r="N343" s="21">
        <v>1</v>
      </c>
      <c r="O343" s="21">
        <v>0</v>
      </c>
      <c r="P343" s="21">
        <v>-14.656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3">
        <v>942</v>
      </c>
      <c r="B344" s="23" t="s">
        <v>413</v>
      </c>
      <c r="C344" s="23">
        <v>10162.331</v>
      </c>
      <c r="D344" s="23">
        <v>10867.136</v>
      </c>
      <c r="E344" s="23">
        <v>0</v>
      </c>
      <c r="F344" s="23">
        <v>0</v>
      </c>
      <c r="G344" s="23">
        <v>1</v>
      </c>
      <c r="H344" s="17">
        <v>0</v>
      </c>
      <c r="I344" s="17">
        <v>0</v>
      </c>
      <c r="J344" s="17">
        <v>0</v>
      </c>
      <c r="K344" s="21">
        <v>4</v>
      </c>
      <c r="L344" s="21">
        <v>2</v>
      </c>
      <c r="M344" s="21">
        <v>0</v>
      </c>
      <c r="N344" s="21">
        <v>0</v>
      </c>
      <c r="O344" s="21">
        <v>0</v>
      </c>
      <c r="P344" s="21">
        <v>-15.824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3">
        <v>990</v>
      </c>
      <c r="B345" s="23" t="s">
        <v>414</v>
      </c>
      <c r="C345" s="23">
        <v>12869.571</v>
      </c>
      <c r="D345" s="23">
        <v>14162.732</v>
      </c>
      <c r="E345" s="23">
        <v>0</v>
      </c>
      <c r="F345" s="23">
        <v>0</v>
      </c>
      <c r="G345" s="23">
        <v>1</v>
      </c>
      <c r="H345" s="17">
        <v>0</v>
      </c>
      <c r="I345" s="17">
        <v>0</v>
      </c>
      <c r="J345" s="17">
        <v>0</v>
      </c>
      <c r="K345" s="21">
        <v>0</v>
      </c>
      <c r="L345" s="21">
        <v>0</v>
      </c>
      <c r="M345" s="21">
        <v>1</v>
      </c>
      <c r="N345" s="21">
        <v>-1</v>
      </c>
      <c r="O345" s="21">
        <v>0</v>
      </c>
      <c r="P345" s="21">
        <v>-0.009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3">
        <v>399003</v>
      </c>
      <c r="B346" s="23" t="s">
        <v>25</v>
      </c>
      <c r="C346" s="23">
        <v>8311.928</v>
      </c>
      <c r="D346" s="23">
        <v>9034.538</v>
      </c>
      <c r="E346" s="23">
        <v>0</v>
      </c>
      <c r="F346" s="23">
        <v>0</v>
      </c>
      <c r="G346" s="23">
        <v>1</v>
      </c>
      <c r="H346" s="17">
        <v>0</v>
      </c>
      <c r="I346" s="17">
        <v>0</v>
      </c>
      <c r="J346" s="17">
        <v>0</v>
      </c>
      <c r="K346" s="21">
        <v>4</v>
      </c>
      <c r="L346" s="21">
        <v>2</v>
      </c>
      <c r="M346" s="21">
        <v>0</v>
      </c>
      <c r="N346" s="21">
        <v>1</v>
      </c>
      <c r="O346" s="21">
        <v>0</v>
      </c>
      <c r="P346" s="21">
        <v>-0.255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3">
        <v>399108</v>
      </c>
      <c r="B347" s="23" t="s">
        <v>415</v>
      </c>
      <c r="C347" s="23">
        <v>1266.465</v>
      </c>
      <c r="D347" s="23">
        <v>1359.396</v>
      </c>
      <c r="E347" s="23">
        <v>0</v>
      </c>
      <c r="F347" s="23">
        <v>0</v>
      </c>
      <c r="G347" s="23">
        <v>1</v>
      </c>
      <c r="H347" s="17">
        <v>0</v>
      </c>
      <c r="I347" s="17">
        <v>0</v>
      </c>
      <c r="J347" s="17">
        <v>0</v>
      </c>
      <c r="K347" s="21">
        <v>4</v>
      </c>
      <c r="L347" s="21">
        <v>1</v>
      </c>
      <c r="M347" s="21">
        <v>0</v>
      </c>
      <c r="N347" s="21">
        <v>0</v>
      </c>
      <c r="O347" s="21">
        <v>0</v>
      </c>
      <c r="P347" s="21">
        <v>-21.471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3">
        <v>399231</v>
      </c>
      <c r="B348" s="23" t="s">
        <v>416</v>
      </c>
      <c r="C348" s="23">
        <v>1357.364</v>
      </c>
      <c r="D348" s="23">
        <v>1496.642</v>
      </c>
      <c r="E348" s="23">
        <v>0</v>
      </c>
      <c r="F348" s="23">
        <v>0</v>
      </c>
      <c r="G348" s="23">
        <v>1</v>
      </c>
      <c r="H348" s="17">
        <v>0</v>
      </c>
      <c r="I348" s="17">
        <v>0</v>
      </c>
      <c r="J348" s="17">
        <v>0</v>
      </c>
      <c r="K348" s="21">
        <v>4</v>
      </c>
      <c r="L348" s="21">
        <v>1</v>
      </c>
      <c r="M348" s="21">
        <v>-1</v>
      </c>
      <c r="N348" s="21">
        <v>1</v>
      </c>
      <c r="O348" s="21">
        <v>0</v>
      </c>
      <c r="P348" s="21">
        <v>-2.787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3">
        <v>399359</v>
      </c>
      <c r="B349" s="23" t="s">
        <v>29</v>
      </c>
      <c r="C349" s="23">
        <v>2619.215</v>
      </c>
      <c r="D349" s="23">
        <v>2783.216</v>
      </c>
      <c r="E349" s="23">
        <v>0</v>
      </c>
      <c r="F349" s="23">
        <v>0</v>
      </c>
      <c r="G349" s="23">
        <v>1</v>
      </c>
      <c r="H349" s="17">
        <v>0</v>
      </c>
      <c r="I349" s="17">
        <v>0</v>
      </c>
      <c r="J349" s="17">
        <v>0</v>
      </c>
      <c r="K349" s="21">
        <v>3</v>
      </c>
      <c r="L349" s="21">
        <v>1</v>
      </c>
      <c r="M349" s="21">
        <v>0</v>
      </c>
      <c r="N349" s="21">
        <v>0</v>
      </c>
      <c r="O349" s="21">
        <v>0</v>
      </c>
      <c r="P349" s="21">
        <v>-10.636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3">
        <v>399385</v>
      </c>
      <c r="B350" s="23" t="s">
        <v>417</v>
      </c>
      <c r="C350" s="23">
        <v>9403.631</v>
      </c>
      <c r="D350" s="23">
        <v>10324.789</v>
      </c>
      <c r="E350" s="23">
        <v>0</v>
      </c>
      <c r="F350" s="23">
        <v>0</v>
      </c>
      <c r="G350" s="23">
        <v>1</v>
      </c>
      <c r="H350" s="17">
        <v>0</v>
      </c>
      <c r="I350" s="17">
        <v>0</v>
      </c>
      <c r="J350" s="17">
        <v>0</v>
      </c>
      <c r="K350" s="21">
        <v>3</v>
      </c>
      <c r="L350" s="21">
        <v>2</v>
      </c>
      <c r="M350" s="21">
        <v>0</v>
      </c>
      <c r="N350" s="21">
        <v>0</v>
      </c>
      <c r="O350" s="21">
        <v>0</v>
      </c>
      <c r="P350" s="21">
        <v>-6.337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3">
        <v>399396</v>
      </c>
      <c r="B351" s="23" t="s">
        <v>418</v>
      </c>
      <c r="C351" s="23">
        <v>17720.551</v>
      </c>
      <c r="D351" s="23">
        <v>19452.25</v>
      </c>
      <c r="E351" s="23">
        <v>0</v>
      </c>
      <c r="F351" s="23">
        <v>0</v>
      </c>
      <c r="G351" s="23">
        <v>1</v>
      </c>
      <c r="H351" s="17">
        <v>0</v>
      </c>
      <c r="I351" s="17">
        <v>0</v>
      </c>
      <c r="J351" s="17">
        <v>0</v>
      </c>
      <c r="K351" s="21">
        <v>4</v>
      </c>
      <c r="L351" s="21">
        <v>1</v>
      </c>
      <c r="M351" s="21">
        <v>0</v>
      </c>
      <c r="N351" s="21">
        <v>0</v>
      </c>
      <c r="O351" s="21">
        <v>0</v>
      </c>
      <c r="P351" s="21">
        <v>-16.803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3">
        <v>399431</v>
      </c>
      <c r="B352" s="23" t="s">
        <v>419</v>
      </c>
      <c r="C352" s="23">
        <v>7563.182</v>
      </c>
      <c r="D352" s="23">
        <v>8374.35</v>
      </c>
      <c r="E352" s="23">
        <v>0</v>
      </c>
      <c r="F352" s="23">
        <v>0</v>
      </c>
      <c r="G352" s="23">
        <v>1</v>
      </c>
      <c r="H352" s="17">
        <v>0</v>
      </c>
      <c r="I352" s="17">
        <v>0</v>
      </c>
      <c r="J352" s="17">
        <v>0</v>
      </c>
      <c r="K352" s="21">
        <v>4</v>
      </c>
      <c r="L352" s="21">
        <v>1</v>
      </c>
      <c r="M352" s="21">
        <v>0</v>
      </c>
      <c r="N352" s="21">
        <v>0</v>
      </c>
      <c r="O352" s="21">
        <v>0</v>
      </c>
      <c r="P352" s="21">
        <v>-9.326</v>
      </c>
      <c r="Q352" s="21">
        <v>0</v>
      </c>
      <c r="R352" s="21">
        <v>-1</v>
      </c>
      <c r="S352" s="22"/>
      <c r="T352" s="22"/>
      <c r="U352" s="22"/>
      <c r="V352" s="22"/>
      <c r="W352" s="22"/>
    </row>
    <row r="353" ht="16.5" spans="1:23">
      <c r="A353" s="23">
        <v>399481</v>
      </c>
      <c r="B353" s="23" t="s">
        <v>99</v>
      </c>
      <c r="C353" s="23">
        <v>127.737</v>
      </c>
      <c r="D353" s="23">
        <v>127.922</v>
      </c>
      <c r="E353" s="23">
        <v>0</v>
      </c>
      <c r="F353" s="23">
        <v>0</v>
      </c>
      <c r="G353" s="23">
        <v>1</v>
      </c>
      <c r="H353" s="17">
        <v>0</v>
      </c>
      <c r="I353" s="17">
        <v>0</v>
      </c>
      <c r="J353" s="17">
        <v>0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-8.109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3">
        <v>399617</v>
      </c>
      <c r="B354" s="23" t="s">
        <v>420</v>
      </c>
      <c r="C354" s="23">
        <v>9331.171</v>
      </c>
      <c r="D354" s="23">
        <v>10491.417</v>
      </c>
      <c r="E354" s="23">
        <v>0</v>
      </c>
      <c r="F354" s="23">
        <v>0</v>
      </c>
      <c r="G354" s="23">
        <v>1</v>
      </c>
      <c r="H354" s="17">
        <v>0</v>
      </c>
      <c r="I354" s="17">
        <v>0</v>
      </c>
      <c r="J354" s="17">
        <v>0</v>
      </c>
      <c r="K354" s="21">
        <v>1</v>
      </c>
      <c r="L354" s="21">
        <v>0</v>
      </c>
      <c r="M354" s="21">
        <v>0</v>
      </c>
      <c r="N354" s="21">
        <v>1</v>
      </c>
      <c r="O354" s="21">
        <v>0</v>
      </c>
      <c r="P354" s="21">
        <v>0.004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3">
        <v>399684</v>
      </c>
      <c r="B355" s="23" t="s">
        <v>421</v>
      </c>
      <c r="C355" s="23">
        <v>1818.73</v>
      </c>
      <c r="D355" s="23">
        <v>2041.377</v>
      </c>
      <c r="E355" s="23">
        <v>0</v>
      </c>
      <c r="F355" s="23">
        <v>0</v>
      </c>
      <c r="G355" s="23">
        <v>1</v>
      </c>
      <c r="H355" s="17">
        <v>0</v>
      </c>
      <c r="I355" s="17">
        <v>0</v>
      </c>
      <c r="J355" s="17">
        <v>0</v>
      </c>
      <c r="K355" s="21">
        <v>2</v>
      </c>
      <c r="L355" s="21">
        <v>0</v>
      </c>
      <c r="M355" s="21">
        <v>-1</v>
      </c>
      <c r="N355" s="21">
        <v>1</v>
      </c>
      <c r="O355" s="21">
        <v>0</v>
      </c>
      <c r="P355" s="21">
        <v>0.004</v>
      </c>
      <c r="Q355" s="21">
        <v>1</v>
      </c>
      <c r="R355" s="21">
        <v>0</v>
      </c>
      <c r="S355" s="22"/>
      <c r="T355" s="22"/>
      <c r="U355" s="22"/>
      <c r="V355" s="22"/>
      <c r="W355" s="22"/>
    </row>
    <row r="356" ht="16.5" spans="1:23">
      <c r="A356" s="23">
        <v>399932</v>
      </c>
      <c r="B356" s="23" t="s">
        <v>412</v>
      </c>
      <c r="C356" s="23">
        <v>15410.549</v>
      </c>
      <c r="D356" s="23">
        <v>16965.594</v>
      </c>
      <c r="E356" s="23">
        <v>0</v>
      </c>
      <c r="F356" s="23">
        <v>0</v>
      </c>
      <c r="G356" s="23">
        <v>1</v>
      </c>
      <c r="H356" s="17">
        <v>0</v>
      </c>
      <c r="I356" s="17">
        <v>0</v>
      </c>
      <c r="J356" s="17">
        <v>0</v>
      </c>
      <c r="K356" s="21">
        <v>3</v>
      </c>
      <c r="L356" s="21">
        <v>2</v>
      </c>
      <c r="M356" s="21">
        <v>1</v>
      </c>
      <c r="N356" s="21">
        <v>-1</v>
      </c>
      <c r="O356" s="21">
        <v>0</v>
      </c>
      <c r="P356" s="21">
        <v>-3.917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3">
        <v>399986</v>
      </c>
      <c r="B357" s="23" t="s">
        <v>422</v>
      </c>
      <c r="C357" s="23">
        <v>7193.93</v>
      </c>
      <c r="D357" s="23">
        <v>7957.435</v>
      </c>
      <c r="E357" s="23">
        <v>0</v>
      </c>
      <c r="F357" s="23">
        <v>0</v>
      </c>
      <c r="G357" s="23">
        <v>1</v>
      </c>
      <c r="H357" s="17">
        <v>0</v>
      </c>
      <c r="I357" s="17">
        <v>0</v>
      </c>
      <c r="J357" s="17">
        <v>0</v>
      </c>
      <c r="K357" s="21">
        <v>1</v>
      </c>
      <c r="L357" s="21">
        <v>0</v>
      </c>
      <c r="M357" s="21">
        <v>0</v>
      </c>
      <c r="N357" s="21">
        <v>1</v>
      </c>
      <c r="O357" s="21">
        <v>0</v>
      </c>
      <c r="P357" s="21">
        <v>0.004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3">
        <v>399987</v>
      </c>
      <c r="B358" s="23" t="s">
        <v>423</v>
      </c>
      <c r="C358" s="23">
        <v>5165.778</v>
      </c>
      <c r="D358" s="23">
        <v>5854.296</v>
      </c>
      <c r="E358" s="23">
        <v>0</v>
      </c>
      <c r="F358" s="23">
        <v>0</v>
      </c>
      <c r="G358" s="23">
        <v>1</v>
      </c>
      <c r="H358" s="17">
        <v>0</v>
      </c>
      <c r="I358" s="17">
        <v>0</v>
      </c>
      <c r="J358" s="17">
        <v>0</v>
      </c>
      <c r="K358" s="21">
        <v>1</v>
      </c>
      <c r="L358" s="21">
        <v>0</v>
      </c>
      <c r="M358" s="21">
        <v>-1</v>
      </c>
      <c r="N358" s="21">
        <v>1</v>
      </c>
      <c r="O358" s="21">
        <v>0</v>
      </c>
      <c r="P358" s="21">
        <v>0.008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3">
        <v>399997</v>
      </c>
      <c r="B359" s="23" t="s">
        <v>424</v>
      </c>
      <c r="C359" s="23">
        <v>9059.794</v>
      </c>
      <c r="D359" s="23">
        <v>10380.002</v>
      </c>
      <c r="E359" s="23">
        <v>0</v>
      </c>
      <c r="F359" s="23">
        <v>0</v>
      </c>
      <c r="G359" s="23">
        <v>1</v>
      </c>
      <c r="H359" s="17">
        <v>0</v>
      </c>
      <c r="I359" s="17">
        <v>0</v>
      </c>
      <c r="J359" s="17">
        <v>0</v>
      </c>
      <c r="K359" s="21">
        <v>4</v>
      </c>
      <c r="L359" s="21">
        <v>2</v>
      </c>
      <c r="M359" s="21">
        <v>-1</v>
      </c>
      <c r="N359" s="21">
        <v>1</v>
      </c>
      <c r="O359" s="21">
        <v>0</v>
      </c>
      <c r="P359" s="21">
        <v>-25.591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5"/>
      <c r="I360" s="25"/>
      <c r="J360" s="25"/>
      <c r="K360" s="27"/>
      <c r="L360" s="27"/>
      <c r="M360" s="27"/>
      <c r="N360" s="27"/>
      <c r="O360" s="27"/>
      <c r="P360" s="27"/>
      <c r="Q360" s="27"/>
      <c r="R360" s="27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5"/>
      <c r="I361" s="25"/>
      <c r="J361" s="25"/>
      <c r="K361" s="27"/>
      <c r="L361" s="27"/>
      <c r="M361" s="27"/>
      <c r="N361" s="27"/>
      <c r="O361" s="27"/>
      <c r="P361" s="27"/>
      <c r="Q361" s="27"/>
      <c r="R361" s="27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5"/>
      <c r="I362" s="25"/>
      <c r="J362" s="25"/>
      <c r="K362" s="27"/>
      <c r="L362" s="27"/>
      <c r="M362" s="27"/>
      <c r="N362" s="27"/>
      <c r="O362" s="27"/>
      <c r="P362" s="27"/>
      <c r="Q362" s="27"/>
      <c r="R362" s="27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5"/>
      <c r="I363" s="25"/>
      <c r="J363" s="25"/>
      <c r="K363" s="27"/>
      <c r="L363" s="27"/>
      <c r="M363" s="27"/>
      <c r="N363" s="27"/>
      <c r="O363" s="27"/>
      <c r="P363" s="27"/>
      <c r="Q363" s="27"/>
      <c r="R363" s="27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5"/>
      <c r="I364" s="25"/>
      <c r="J364" s="25"/>
      <c r="K364" s="27"/>
      <c r="L364" s="27"/>
      <c r="M364" s="27"/>
      <c r="N364" s="27"/>
      <c r="O364" s="27"/>
      <c r="P364" s="27"/>
      <c r="Q364" s="27"/>
      <c r="R364" s="27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5"/>
      <c r="I365" s="25"/>
      <c r="J365" s="25"/>
      <c r="K365" s="27"/>
      <c r="L365" s="27"/>
      <c r="M365" s="27"/>
      <c r="N365" s="27"/>
      <c r="O365" s="27"/>
      <c r="P365" s="27"/>
      <c r="Q365" s="27"/>
      <c r="R365" s="27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5"/>
      <c r="I366" s="25"/>
      <c r="J366" s="25"/>
      <c r="K366" s="27"/>
      <c r="L366" s="27"/>
      <c r="M366" s="27"/>
      <c r="N366" s="27"/>
      <c r="O366" s="27"/>
      <c r="P366" s="27"/>
      <c r="Q366" s="27"/>
      <c r="R366" s="27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5"/>
      <c r="I367" s="25"/>
      <c r="J367" s="25"/>
      <c r="K367" s="27"/>
      <c r="L367" s="27"/>
      <c r="M367" s="27"/>
      <c r="N367" s="27"/>
      <c r="O367" s="27"/>
      <c r="P367" s="27"/>
      <c r="Q367" s="27"/>
      <c r="R367" s="27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5"/>
      <c r="I368" s="25"/>
      <c r="J368" s="25"/>
      <c r="K368" s="27"/>
      <c r="L368" s="27"/>
      <c r="M368" s="27"/>
      <c r="N368" s="27"/>
      <c r="O368" s="27"/>
      <c r="P368" s="27"/>
      <c r="Q368" s="27"/>
      <c r="R368" s="27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5"/>
      <c r="I369" s="25"/>
      <c r="J369" s="25"/>
      <c r="K369" s="27"/>
      <c r="L369" s="27"/>
      <c r="M369" s="27"/>
      <c r="N369" s="27"/>
      <c r="O369" s="27"/>
      <c r="P369" s="27"/>
      <c r="Q369" s="27"/>
      <c r="R369" s="27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5"/>
      <c r="I370" s="25"/>
      <c r="J370" s="25"/>
      <c r="K370" s="27"/>
      <c r="L370" s="27"/>
      <c r="M370" s="27"/>
      <c r="N370" s="27"/>
      <c r="O370" s="27"/>
      <c r="P370" s="27"/>
      <c r="Q370" s="27"/>
      <c r="R370" s="27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5"/>
      <c r="I371" s="25"/>
      <c r="J371" s="25"/>
      <c r="K371" s="27"/>
      <c r="L371" s="27"/>
      <c r="M371" s="27"/>
      <c r="N371" s="27"/>
      <c r="O371" s="27"/>
      <c r="P371" s="27"/>
      <c r="Q371" s="27"/>
      <c r="R371" s="27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5"/>
      <c r="I372" s="25"/>
      <c r="J372" s="25"/>
      <c r="K372" s="27"/>
      <c r="L372" s="27"/>
      <c r="M372" s="27"/>
      <c r="N372" s="27"/>
      <c r="O372" s="27"/>
      <c r="P372" s="27"/>
      <c r="Q372" s="27"/>
      <c r="R372" s="27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5"/>
      <c r="I373" s="25"/>
      <c r="J373" s="25"/>
      <c r="K373" s="27"/>
      <c r="L373" s="27"/>
      <c r="M373" s="27"/>
      <c r="N373" s="27"/>
      <c r="O373" s="27"/>
      <c r="P373" s="27"/>
      <c r="Q373" s="27"/>
      <c r="R373" s="27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5"/>
      <c r="I374" s="25"/>
      <c r="J374" s="25"/>
      <c r="K374" s="27"/>
      <c r="L374" s="27"/>
      <c r="M374" s="27"/>
      <c r="N374" s="27"/>
      <c r="O374" s="27"/>
      <c r="P374" s="27"/>
      <c r="Q374" s="27"/>
      <c r="R374" s="27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5"/>
      <c r="I375" s="25"/>
      <c r="J375" s="25"/>
      <c r="K375" s="27"/>
      <c r="L375" s="27"/>
      <c r="M375" s="27"/>
      <c r="N375" s="27"/>
      <c r="O375" s="27"/>
      <c r="P375" s="27"/>
      <c r="Q375" s="27"/>
      <c r="R375" s="27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5"/>
      <c r="I376" s="25"/>
      <c r="J376" s="25"/>
      <c r="K376" s="27"/>
      <c r="L376" s="27"/>
      <c r="M376" s="27"/>
      <c r="N376" s="27"/>
      <c r="O376" s="27"/>
      <c r="P376" s="27"/>
      <c r="Q376" s="27"/>
      <c r="R376" s="27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5"/>
      <c r="I377" s="25"/>
      <c r="J377" s="25"/>
      <c r="K377" s="27"/>
      <c r="L377" s="27"/>
      <c r="M377" s="27"/>
      <c r="N377" s="27"/>
      <c r="O377" s="27"/>
      <c r="P377" s="27"/>
      <c r="Q377" s="27"/>
      <c r="R377" s="27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5"/>
      <c r="I378" s="25"/>
      <c r="J378" s="25"/>
      <c r="K378" s="27"/>
      <c r="L378" s="27"/>
      <c r="M378" s="27"/>
      <c r="N378" s="27"/>
      <c r="O378" s="27"/>
      <c r="P378" s="27"/>
      <c r="Q378" s="27"/>
      <c r="R378" s="27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2"/>
      <c r="L652" s="12"/>
      <c r="M652" s="12"/>
      <c r="N652" s="12"/>
      <c r="O652" s="12"/>
      <c r="P652" s="12"/>
      <c r="Q652" s="12"/>
      <c r="R652" s="12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2"/>
      <c r="L653" s="12"/>
      <c r="M653" s="12"/>
      <c r="N653" s="12"/>
      <c r="O653" s="12"/>
      <c r="P653" s="12"/>
      <c r="Q653" s="12"/>
      <c r="R653" s="12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2"/>
      <c r="L654" s="12"/>
      <c r="M654" s="12"/>
      <c r="N654" s="12"/>
      <c r="O654" s="12"/>
      <c r="P654" s="12"/>
      <c r="Q654" s="12"/>
      <c r="R654" s="12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2"/>
      <c r="L655" s="12"/>
      <c r="M655" s="12"/>
      <c r="N655" s="12"/>
      <c r="O655" s="12"/>
      <c r="P655" s="12"/>
      <c r="Q655" s="12"/>
      <c r="R655" s="12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2"/>
      <c r="L656" s="12"/>
      <c r="M656" s="12"/>
      <c r="N656" s="12"/>
      <c r="O656" s="12"/>
      <c r="P656" s="12"/>
      <c r="Q656" s="12"/>
      <c r="R656" s="12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2"/>
      <c r="L657" s="12"/>
      <c r="M657" s="12"/>
      <c r="N657" s="12"/>
      <c r="O657" s="12"/>
      <c r="P657" s="12"/>
      <c r="Q657" s="12"/>
      <c r="R657" s="12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2"/>
      <c r="L658" s="12"/>
      <c r="M658" s="12"/>
      <c r="N658" s="12"/>
      <c r="O658" s="12"/>
      <c r="P658" s="12"/>
      <c r="Q658" s="12"/>
      <c r="R658" s="12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2"/>
      <c r="L659" s="12"/>
      <c r="M659" s="12"/>
      <c r="N659" s="12"/>
      <c r="O659" s="12"/>
      <c r="P659" s="12"/>
      <c r="Q659" s="12"/>
      <c r="R659" s="12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2"/>
      <c r="L660" s="12"/>
      <c r="M660" s="12"/>
      <c r="N660" s="12"/>
      <c r="O660" s="12"/>
      <c r="P660" s="12"/>
      <c r="Q660" s="12"/>
      <c r="R660" s="12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2"/>
      <c r="L661" s="12"/>
      <c r="M661" s="12"/>
      <c r="N661" s="12"/>
      <c r="O661" s="12"/>
      <c r="P661" s="12"/>
      <c r="Q661" s="12"/>
      <c r="R661" s="12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2"/>
      <c r="L662" s="12"/>
      <c r="M662" s="12"/>
      <c r="N662" s="12"/>
      <c r="O662" s="12"/>
      <c r="P662" s="12"/>
      <c r="Q662" s="12"/>
      <c r="R662" s="12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2"/>
      <c r="L663" s="12"/>
      <c r="M663" s="12"/>
      <c r="N663" s="12"/>
      <c r="O663" s="12"/>
      <c r="P663" s="12"/>
      <c r="Q663" s="12"/>
      <c r="R663" s="12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2"/>
      <c r="L664" s="12"/>
      <c r="M664" s="12"/>
      <c r="N664" s="12"/>
      <c r="O664" s="12"/>
      <c r="P664" s="12"/>
      <c r="Q664" s="12"/>
      <c r="R664" s="12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2"/>
      <c r="L665" s="12"/>
      <c r="M665" s="12"/>
      <c r="N665" s="12"/>
      <c r="O665" s="12"/>
      <c r="P665" s="12"/>
      <c r="Q665" s="12"/>
      <c r="R665" s="12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2"/>
      <c r="L666" s="12"/>
      <c r="M666" s="12"/>
      <c r="N666" s="12"/>
      <c r="O666" s="12"/>
      <c r="P666" s="12"/>
      <c r="Q666" s="12"/>
      <c r="R666" s="12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2"/>
      <c r="L667" s="12"/>
      <c r="M667" s="12"/>
      <c r="N667" s="12"/>
      <c r="O667" s="12"/>
      <c r="P667" s="12"/>
      <c r="Q667" s="12"/>
      <c r="R667" s="12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2"/>
      <c r="L668" s="12"/>
      <c r="M668" s="12"/>
      <c r="N668" s="12"/>
      <c r="O668" s="12"/>
      <c r="P668" s="12"/>
      <c r="Q668" s="12"/>
      <c r="R668" s="12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2"/>
      <c r="L669" s="12"/>
      <c r="M669" s="12"/>
      <c r="N669" s="12"/>
      <c r="O669" s="12"/>
      <c r="P669" s="12"/>
      <c r="Q669" s="12"/>
      <c r="R669" s="12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2"/>
      <c r="L670" s="12"/>
      <c r="M670" s="12"/>
      <c r="N670" s="12"/>
      <c r="O670" s="12"/>
      <c r="P670" s="12"/>
      <c r="Q670" s="12"/>
      <c r="R670" s="12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2"/>
      <c r="L671" s="12"/>
      <c r="M671" s="12"/>
      <c r="N671" s="12"/>
      <c r="O671" s="12"/>
      <c r="P671" s="12"/>
      <c r="Q671" s="12"/>
      <c r="R671" s="12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2"/>
      <c r="L672" s="12"/>
      <c r="M672" s="12"/>
      <c r="N672" s="12"/>
      <c r="O672" s="12"/>
      <c r="P672" s="12"/>
      <c r="Q672" s="12"/>
      <c r="R672" s="12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2"/>
      <c r="L673" s="12"/>
      <c r="M673" s="12"/>
      <c r="N673" s="12"/>
      <c r="O673" s="12"/>
      <c r="P673" s="12"/>
      <c r="Q673" s="12"/>
      <c r="R673" s="12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2"/>
      <c r="L674" s="12"/>
      <c r="M674" s="12"/>
      <c r="N674" s="12"/>
      <c r="O674" s="12"/>
      <c r="P674" s="12"/>
      <c r="Q674" s="12"/>
      <c r="R674" s="12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2"/>
      <c r="L675" s="12"/>
      <c r="M675" s="12"/>
      <c r="N675" s="12"/>
      <c r="O675" s="12"/>
      <c r="P675" s="12"/>
      <c r="Q675" s="12"/>
      <c r="R675" s="12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2"/>
      <c r="L676" s="12"/>
      <c r="M676" s="12"/>
      <c r="N676" s="12"/>
      <c r="O676" s="12"/>
      <c r="P676" s="12"/>
      <c r="Q676" s="12"/>
      <c r="R676" s="12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2"/>
      <c r="L677" s="12"/>
      <c r="M677" s="12"/>
      <c r="N677" s="12"/>
      <c r="O677" s="12"/>
      <c r="P677" s="12"/>
      <c r="Q677" s="12"/>
      <c r="R677" s="12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2"/>
      <c r="L678" s="12"/>
      <c r="M678" s="12"/>
      <c r="N678" s="12"/>
      <c r="O678" s="12"/>
      <c r="P678" s="12"/>
      <c r="Q678" s="12"/>
      <c r="R678" s="12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2"/>
      <c r="L679" s="12"/>
      <c r="M679" s="12"/>
      <c r="N679" s="12"/>
      <c r="O679" s="12"/>
      <c r="P679" s="12"/>
      <c r="Q679" s="12"/>
      <c r="R679" s="12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2"/>
      <c r="L680" s="12"/>
      <c r="M680" s="12"/>
      <c r="N680" s="12"/>
      <c r="O680" s="12"/>
      <c r="P680" s="12"/>
      <c r="Q680" s="12"/>
      <c r="R680" s="12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2"/>
      <c r="L681" s="12"/>
      <c r="M681" s="12"/>
      <c r="N681" s="12"/>
      <c r="O681" s="12"/>
      <c r="P681" s="12"/>
      <c r="Q681" s="12"/>
      <c r="R681" s="12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2"/>
      <c r="L682" s="12"/>
      <c r="M682" s="12"/>
      <c r="N682" s="12"/>
      <c r="O682" s="12"/>
      <c r="P682" s="12"/>
      <c r="Q682" s="12"/>
      <c r="R682" s="12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2"/>
      <c r="L683" s="12"/>
      <c r="M683" s="12"/>
      <c r="N683" s="12"/>
      <c r="O683" s="12"/>
      <c r="P683" s="12"/>
      <c r="Q683" s="12"/>
      <c r="R683" s="12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2"/>
      <c r="L684" s="12"/>
      <c r="M684" s="12"/>
      <c r="N684" s="12"/>
      <c r="O684" s="12"/>
      <c r="P684" s="12"/>
      <c r="Q684" s="12"/>
      <c r="R684" s="12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2"/>
      <c r="L685" s="12"/>
      <c r="M685" s="12"/>
      <c r="N685" s="12"/>
      <c r="O685" s="12"/>
      <c r="P685" s="12"/>
      <c r="Q685" s="12"/>
      <c r="R685" s="12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2"/>
      <c r="L686" s="12"/>
      <c r="M686" s="12"/>
      <c r="N686" s="12"/>
      <c r="O686" s="12"/>
      <c r="P686" s="12"/>
      <c r="Q686" s="12"/>
      <c r="R686" s="12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2"/>
      <c r="L687" s="12"/>
      <c r="M687" s="12"/>
      <c r="N687" s="12"/>
      <c r="O687" s="12"/>
      <c r="P687" s="12"/>
      <c r="Q687" s="12"/>
      <c r="R687" s="12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2"/>
      <c r="L688" s="12"/>
      <c r="M688" s="12"/>
      <c r="N688" s="12"/>
      <c r="O688" s="12"/>
      <c r="P688" s="12"/>
      <c r="Q688" s="12"/>
      <c r="R688" s="12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2"/>
      <c r="L689" s="12"/>
      <c r="M689" s="12"/>
      <c r="N689" s="12"/>
      <c r="O689" s="12"/>
      <c r="P689" s="12"/>
      <c r="Q689" s="12"/>
      <c r="R689" s="12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2"/>
      <c r="L690" s="12"/>
      <c r="M690" s="12"/>
      <c r="N690" s="12"/>
      <c r="O690" s="12"/>
      <c r="P690" s="12"/>
      <c r="Q690" s="12"/>
      <c r="R690" s="12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2"/>
      <c r="L691" s="12"/>
      <c r="M691" s="12"/>
      <c r="N691" s="12"/>
      <c r="O691" s="12"/>
      <c r="P691" s="12"/>
      <c r="Q691" s="12"/>
      <c r="R691" s="12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2"/>
      <c r="L692" s="12"/>
      <c r="M692" s="12"/>
      <c r="N692" s="12"/>
      <c r="O692" s="12"/>
      <c r="P692" s="12"/>
      <c r="Q692" s="12"/>
      <c r="R692" s="12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2"/>
      <c r="L693" s="12"/>
      <c r="M693" s="12"/>
      <c r="N693" s="12"/>
      <c r="O693" s="12"/>
      <c r="P693" s="12"/>
      <c r="Q693" s="12"/>
      <c r="R693" s="12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2"/>
      <c r="L694" s="12"/>
      <c r="M694" s="12"/>
      <c r="N694" s="12"/>
      <c r="O694" s="12"/>
      <c r="P694" s="12"/>
      <c r="Q694" s="12"/>
      <c r="R694" s="12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2"/>
      <c r="L695" s="12"/>
      <c r="M695" s="12"/>
      <c r="N695" s="12"/>
      <c r="O695" s="12"/>
      <c r="P695" s="12"/>
      <c r="Q695" s="12"/>
      <c r="R695" s="12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2"/>
      <c r="L696" s="12"/>
      <c r="M696" s="12"/>
      <c r="N696" s="12"/>
      <c r="O696" s="12"/>
      <c r="P696" s="12"/>
      <c r="Q696" s="12"/>
      <c r="R696" s="12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2"/>
      <c r="L697" s="12"/>
      <c r="M697" s="12"/>
      <c r="N697" s="12"/>
      <c r="O697" s="12"/>
      <c r="P697" s="12"/>
      <c r="Q697" s="12"/>
      <c r="R697" s="12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2"/>
      <c r="L698" s="12"/>
      <c r="M698" s="12"/>
      <c r="N698" s="12"/>
      <c r="O698" s="12"/>
      <c r="P698" s="12"/>
      <c r="Q698" s="12"/>
      <c r="R698" s="12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2"/>
      <c r="L699" s="12"/>
      <c r="M699" s="12"/>
      <c r="N699" s="12"/>
      <c r="O699" s="12"/>
      <c r="P699" s="12"/>
      <c r="Q699" s="12"/>
      <c r="R699" s="12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2"/>
      <c r="L700" s="12"/>
      <c r="M700" s="12"/>
      <c r="N700" s="12"/>
      <c r="O700" s="12"/>
      <c r="P700" s="12"/>
      <c r="Q700" s="12"/>
      <c r="R700" s="12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2"/>
      <c r="L701" s="12"/>
      <c r="M701" s="12"/>
      <c r="N701" s="12"/>
      <c r="O701" s="12"/>
      <c r="P701" s="12"/>
      <c r="Q701" s="12"/>
      <c r="R701" s="12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2"/>
      <c r="L702" s="12"/>
      <c r="M702" s="12"/>
      <c r="N702" s="12"/>
      <c r="O702" s="12"/>
      <c r="P702" s="12"/>
      <c r="Q702" s="12"/>
      <c r="R702" s="12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2"/>
      <c r="L703" s="12"/>
      <c r="M703" s="12"/>
      <c r="N703" s="12"/>
      <c r="O703" s="12"/>
      <c r="P703" s="12"/>
      <c r="Q703" s="12"/>
      <c r="R703" s="12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2"/>
      <c r="L704" s="12"/>
      <c r="M704" s="12"/>
      <c r="N704" s="12"/>
      <c r="O704" s="12"/>
      <c r="P704" s="12"/>
      <c r="Q704" s="12"/>
      <c r="R704" s="12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2"/>
      <c r="L705" s="12"/>
      <c r="M705" s="12"/>
      <c r="N705" s="12"/>
      <c r="O705" s="12"/>
      <c r="P705" s="12"/>
      <c r="Q705" s="12"/>
      <c r="R705" s="12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2"/>
      <c r="L706" s="12"/>
      <c r="M706" s="12"/>
      <c r="N706" s="12"/>
      <c r="O706" s="12"/>
      <c r="P706" s="12"/>
      <c r="Q706" s="12"/>
      <c r="R706" s="12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2"/>
      <c r="L707" s="12"/>
      <c r="M707" s="12"/>
      <c r="N707" s="12"/>
      <c r="O707" s="12"/>
      <c r="P707" s="12"/>
      <c r="Q707" s="12"/>
      <c r="R707" s="12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2"/>
      <c r="L708" s="12"/>
      <c r="M708" s="12"/>
      <c r="N708" s="12"/>
      <c r="O708" s="12"/>
      <c r="P708" s="12"/>
      <c r="Q708" s="12"/>
      <c r="R708" s="12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2"/>
      <c r="L709" s="12"/>
      <c r="M709" s="12"/>
      <c r="N709" s="12"/>
      <c r="O709" s="12"/>
      <c r="P709" s="12"/>
      <c r="Q709" s="12"/>
      <c r="R709" s="12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2"/>
      <c r="L710" s="12"/>
      <c r="M710" s="12"/>
      <c r="N710" s="12"/>
      <c r="O710" s="12"/>
      <c r="P710" s="12"/>
      <c r="Q710" s="12"/>
      <c r="R710" s="12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2"/>
      <c r="L711" s="12"/>
      <c r="M711" s="12"/>
      <c r="N711" s="12"/>
      <c r="O711" s="12"/>
      <c r="P711" s="12"/>
      <c r="Q711" s="12"/>
      <c r="R711" s="12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2"/>
      <c r="L712" s="12"/>
      <c r="M712" s="12"/>
      <c r="N712" s="12"/>
      <c r="O712" s="12"/>
      <c r="P712" s="12"/>
      <c r="Q712" s="12"/>
      <c r="R712" s="12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2"/>
      <c r="L713" s="12"/>
      <c r="M713" s="12"/>
      <c r="N713" s="12"/>
      <c r="O713" s="12"/>
      <c r="P713" s="12"/>
      <c r="Q713" s="12"/>
      <c r="R713" s="12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2"/>
      <c r="L714" s="12"/>
      <c r="M714" s="12"/>
      <c r="N714" s="12"/>
      <c r="O714" s="12"/>
      <c r="P714" s="12"/>
      <c r="Q714" s="12"/>
      <c r="R714" s="12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2"/>
      <c r="L715" s="12"/>
      <c r="M715" s="12"/>
      <c r="N715" s="12"/>
      <c r="O715" s="12"/>
      <c r="P715" s="12"/>
      <c r="Q715" s="12"/>
      <c r="R715" s="12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2"/>
      <c r="L716" s="12"/>
      <c r="M716" s="12"/>
      <c r="N716" s="12"/>
      <c r="O716" s="12"/>
      <c r="P716" s="12"/>
      <c r="Q716" s="12"/>
      <c r="R716" s="12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2"/>
      <c r="L717" s="12"/>
      <c r="M717" s="12"/>
      <c r="N717" s="12"/>
      <c r="O717" s="12"/>
      <c r="P717" s="12"/>
      <c r="Q717" s="12"/>
      <c r="R717" s="12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2"/>
      <c r="L718" s="12"/>
      <c r="M718" s="12"/>
      <c r="N718" s="12"/>
      <c r="O718" s="12"/>
      <c r="P718" s="12"/>
      <c r="Q718" s="12"/>
      <c r="R718" s="12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2"/>
      <c r="L719" s="12"/>
      <c r="M719" s="12"/>
      <c r="N719" s="12"/>
      <c r="O719" s="12"/>
      <c r="P719" s="12"/>
      <c r="Q719" s="12"/>
      <c r="R719" s="12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2"/>
      <c r="L720" s="12"/>
      <c r="M720" s="12"/>
      <c r="N720" s="12"/>
      <c r="O720" s="12"/>
      <c r="P720" s="12"/>
      <c r="Q720" s="12"/>
      <c r="R720" s="12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2"/>
      <c r="L721" s="12"/>
      <c r="M721" s="12"/>
      <c r="N721" s="12"/>
      <c r="O721" s="12"/>
      <c r="P721" s="12"/>
      <c r="Q721" s="12"/>
      <c r="R721" s="12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2"/>
      <c r="L722" s="12"/>
      <c r="M722" s="12"/>
      <c r="N722" s="12"/>
      <c r="O722" s="12"/>
      <c r="P722" s="12"/>
      <c r="Q722" s="12"/>
      <c r="R722" s="12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2"/>
      <c r="L723" s="12"/>
      <c r="M723" s="12"/>
      <c r="N723" s="12"/>
      <c r="O723" s="12"/>
      <c r="P723" s="12"/>
      <c r="Q723" s="12"/>
      <c r="R723" s="12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2"/>
      <c r="L724" s="12"/>
      <c r="M724" s="12"/>
      <c r="N724" s="12"/>
      <c r="O724" s="12"/>
      <c r="P724" s="12"/>
      <c r="Q724" s="12"/>
      <c r="R724" s="12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2"/>
      <c r="L725" s="12"/>
      <c r="M725" s="12"/>
      <c r="N725" s="12"/>
      <c r="O725" s="12"/>
      <c r="P725" s="12"/>
      <c r="Q725" s="12"/>
      <c r="R725" s="12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2"/>
      <c r="L726" s="12"/>
      <c r="M726" s="12"/>
      <c r="N726" s="12"/>
      <c r="O726" s="12"/>
      <c r="P726" s="12"/>
      <c r="Q726" s="12"/>
      <c r="R726" s="12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2"/>
      <c r="L727" s="12"/>
      <c r="M727" s="12"/>
      <c r="N727" s="12"/>
      <c r="O727" s="12"/>
      <c r="P727" s="12"/>
      <c r="Q727" s="12"/>
      <c r="R727" s="12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2"/>
      <c r="L728" s="12"/>
      <c r="M728" s="12"/>
      <c r="N728" s="12"/>
      <c r="O728" s="12"/>
      <c r="P728" s="12"/>
      <c r="Q728" s="12"/>
      <c r="R728" s="12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2"/>
      <c r="L729" s="12"/>
      <c r="M729" s="12"/>
      <c r="N729" s="12"/>
      <c r="O729" s="12"/>
      <c r="P729" s="12"/>
      <c r="Q729" s="12"/>
      <c r="R729" s="12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2"/>
      <c r="L730" s="12"/>
      <c r="M730" s="12"/>
      <c r="N730" s="12"/>
      <c r="O730" s="12"/>
      <c r="P730" s="12"/>
      <c r="Q730" s="12"/>
      <c r="R730" s="12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2"/>
      <c r="L731" s="12"/>
      <c r="M731" s="12"/>
      <c r="N731" s="12"/>
      <c r="O731" s="12"/>
      <c r="P731" s="12"/>
      <c r="Q731" s="12"/>
      <c r="R731" s="12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2"/>
      <c r="L732" s="12"/>
      <c r="M732" s="12"/>
      <c r="N732" s="12"/>
      <c r="O732" s="12"/>
      <c r="P732" s="12"/>
      <c r="Q732" s="12"/>
      <c r="R732" s="12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2"/>
      <c r="L733" s="12"/>
      <c r="M733" s="12"/>
      <c r="N733" s="12"/>
      <c r="O733" s="12"/>
      <c r="P733" s="12"/>
      <c r="Q733" s="12"/>
      <c r="R733" s="12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2"/>
      <c r="L734" s="12"/>
      <c r="M734" s="12"/>
      <c r="N734" s="12"/>
      <c r="O734" s="12"/>
      <c r="P734" s="12"/>
      <c r="Q734" s="12"/>
      <c r="R734" s="12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2"/>
      <c r="L735" s="12"/>
      <c r="M735" s="12"/>
      <c r="N735" s="12"/>
      <c r="O735" s="12"/>
      <c r="P735" s="12"/>
      <c r="Q735" s="12"/>
      <c r="R735" s="12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2"/>
      <c r="L736" s="12"/>
      <c r="M736" s="12"/>
      <c r="N736" s="12"/>
      <c r="O736" s="12"/>
      <c r="P736" s="12"/>
      <c r="Q736" s="12"/>
      <c r="R736" s="12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2"/>
      <c r="L737" s="12"/>
      <c r="M737" s="12"/>
      <c r="N737" s="12"/>
      <c r="O737" s="12"/>
      <c r="P737" s="12"/>
      <c r="Q737" s="12"/>
      <c r="R737" s="12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2"/>
      <c r="L738" s="12"/>
      <c r="M738" s="12"/>
      <c r="N738" s="12"/>
      <c r="O738" s="12"/>
      <c r="P738" s="12"/>
      <c r="Q738" s="12"/>
      <c r="R738" s="12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2"/>
      <c r="L739" s="12"/>
      <c r="M739" s="12"/>
      <c r="N739" s="12"/>
      <c r="O739" s="12"/>
      <c r="P739" s="12"/>
      <c r="Q739" s="12"/>
      <c r="R739" s="12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2"/>
      <c r="L740" s="12"/>
      <c r="M740" s="12"/>
      <c r="N740" s="12"/>
      <c r="O740" s="12"/>
      <c r="P740" s="12"/>
      <c r="Q740" s="12"/>
      <c r="R740" s="12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2"/>
      <c r="L741" s="12"/>
      <c r="M741" s="12"/>
      <c r="N741" s="12"/>
      <c r="O741" s="12"/>
      <c r="P741" s="12"/>
      <c r="Q741" s="12"/>
      <c r="R741" s="12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2"/>
      <c r="L742" s="12"/>
      <c r="M742" s="12"/>
      <c r="N742" s="12"/>
      <c r="O742" s="12"/>
      <c r="P742" s="12"/>
      <c r="Q742" s="12"/>
      <c r="R742" s="12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2"/>
      <c r="L743" s="12"/>
      <c r="M743" s="12"/>
      <c r="N743" s="12"/>
      <c r="O743" s="12"/>
      <c r="P743" s="12"/>
      <c r="Q743" s="12"/>
      <c r="R743" s="12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2"/>
      <c r="L744" s="12"/>
      <c r="M744" s="12"/>
      <c r="N744" s="12"/>
      <c r="O744" s="12"/>
      <c r="P744" s="12"/>
      <c r="Q744" s="12"/>
      <c r="R744" s="12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2"/>
      <c r="L745" s="12"/>
      <c r="M745" s="12"/>
      <c r="N745" s="12"/>
      <c r="O745" s="12"/>
      <c r="P745" s="12"/>
      <c r="Q745" s="12"/>
      <c r="R745" s="12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2"/>
      <c r="L746" s="12"/>
      <c r="M746" s="12"/>
      <c r="N746" s="12"/>
      <c r="O746" s="12"/>
      <c r="P746" s="12"/>
      <c r="Q746" s="12"/>
      <c r="R746" s="12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2"/>
      <c r="L747" s="12"/>
      <c r="M747" s="12"/>
      <c r="N747" s="12"/>
      <c r="O747" s="12"/>
      <c r="P747" s="12"/>
      <c r="Q747" s="12"/>
      <c r="R747" s="12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2"/>
      <c r="L748" s="12"/>
      <c r="M748" s="12"/>
      <c r="N748" s="12"/>
      <c r="O748" s="12"/>
      <c r="P748" s="12"/>
      <c r="Q748" s="12"/>
      <c r="R748" s="12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2"/>
      <c r="L749" s="12"/>
      <c r="M749" s="12"/>
      <c r="N749" s="12"/>
      <c r="O749" s="12"/>
      <c r="P749" s="12"/>
      <c r="Q749" s="12"/>
      <c r="R749" s="12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2"/>
      <c r="L750" s="12"/>
      <c r="M750" s="12"/>
      <c r="N750" s="12"/>
      <c r="O750" s="12"/>
      <c r="P750" s="12"/>
      <c r="Q750" s="12"/>
      <c r="R750" s="12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2"/>
      <c r="L751" s="12"/>
      <c r="M751" s="12"/>
      <c r="N751" s="12"/>
      <c r="O751" s="12"/>
      <c r="P751" s="12"/>
      <c r="Q751" s="12"/>
      <c r="R751" s="12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2"/>
      <c r="L752" s="12"/>
      <c r="M752" s="12"/>
      <c r="N752" s="12"/>
      <c r="O752" s="12"/>
      <c r="P752" s="12"/>
      <c r="Q752" s="12"/>
      <c r="R752" s="12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2"/>
      <c r="L753" s="12"/>
      <c r="M753" s="12"/>
      <c r="N753" s="12"/>
      <c r="O753" s="12"/>
      <c r="P753" s="12"/>
      <c r="Q753" s="12"/>
      <c r="R753" s="12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2"/>
      <c r="L754" s="12"/>
      <c r="M754" s="12"/>
      <c r="N754" s="12"/>
      <c r="O754" s="12"/>
      <c r="P754" s="12"/>
      <c r="Q754" s="12"/>
      <c r="R754" s="12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2"/>
      <c r="L755" s="12"/>
      <c r="M755" s="12"/>
      <c r="N755" s="12"/>
      <c r="O755" s="12"/>
      <c r="P755" s="12"/>
      <c r="Q755" s="12"/>
      <c r="R755" s="12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2"/>
      <c r="L756" s="12"/>
      <c r="M756" s="12"/>
      <c r="N756" s="12"/>
      <c r="O756" s="12"/>
      <c r="P756" s="12"/>
      <c r="Q756" s="12"/>
      <c r="R756" s="12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2"/>
      <c r="L757" s="12"/>
      <c r="M757" s="12"/>
      <c r="N757" s="12"/>
      <c r="O757" s="12"/>
      <c r="P757" s="12"/>
      <c r="Q757" s="12"/>
      <c r="R757" s="12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2"/>
      <c r="L758" s="12"/>
      <c r="M758" s="12"/>
      <c r="N758" s="12"/>
      <c r="O758" s="12"/>
      <c r="P758" s="12"/>
      <c r="Q758" s="12"/>
      <c r="R758" s="12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2"/>
      <c r="L759" s="12"/>
      <c r="M759" s="12"/>
      <c r="N759" s="12"/>
      <c r="O759" s="12"/>
      <c r="P759" s="12"/>
      <c r="Q759" s="12"/>
      <c r="R759" s="12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2"/>
      <c r="L760" s="12"/>
      <c r="M760" s="12"/>
      <c r="N760" s="12"/>
      <c r="O760" s="12"/>
      <c r="P760" s="12"/>
      <c r="Q760" s="12"/>
      <c r="R760" s="12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2"/>
      <c r="L761" s="12"/>
      <c r="M761" s="12"/>
      <c r="N761" s="12"/>
      <c r="O761" s="12"/>
      <c r="P761" s="12"/>
      <c r="Q761" s="12"/>
      <c r="R761" s="12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2"/>
      <c r="L762" s="12"/>
      <c r="M762" s="12"/>
      <c r="N762" s="12"/>
      <c r="O762" s="12"/>
      <c r="P762" s="12"/>
      <c r="Q762" s="12"/>
      <c r="R762" s="12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2"/>
      <c r="L763" s="12"/>
      <c r="M763" s="12"/>
      <c r="N763" s="12"/>
      <c r="O763" s="12"/>
      <c r="P763" s="12"/>
      <c r="Q763" s="12"/>
      <c r="R763" s="12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2"/>
      <c r="L764" s="12"/>
      <c r="M764" s="12"/>
      <c r="N764" s="12"/>
      <c r="O764" s="12"/>
      <c r="P764" s="12"/>
      <c r="Q764" s="12"/>
      <c r="R764" s="12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2"/>
      <c r="L765" s="12"/>
      <c r="M765" s="12"/>
      <c r="N765" s="12"/>
      <c r="O765" s="12"/>
      <c r="P765" s="12"/>
      <c r="Q765" s="12"/>
      <c r="R765" s="12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2"/>
      <c r="L766" s="12"/>
      <c r="M766" s="12"/>
      <c r="N766" s="12"/>
      <c r="O766" s="12"/>
      <c r="P766" s="12"/>
      <c r="Q766" s="12"/>
      <c r="R766" s="12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2"/>
      <c r="L767" s="12"/>
      <c r="M767" s="12"/>
      <c r="N767" s="12"/>
      <c r="O767" s="12"/>
      <c r="P767" s="12"/>
      <c r="Q767" s="12"/>
      <c r="R767" s="12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2"/>
      <c r="L768" s="12"/>
      <c r="M768" s="12"/>
      <c r="N768" s="12"/>
      <c r="O768" s="12"/>
      <c r="P768" s="12"/>
      <c r="Q768" s="12"/>
      <c r="R768" s="12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2"/>
      <c r="L769" s="12"/>
      <c r="M769" s="12"/>
      <c r="N769" s="12"/>
      <c r="O769" s="12"/>
      <c r="P769" s="12"/>
      <c r="Q769" s="12"/>
      <c r="R769" s="12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2"/>
      <c r="L770" s="12"/>
      <c r="M770" s="12"/>
      <c r="N770" s="12"/>
      <c r="O770" s="12"/>
      <c r="P770" s="12"/>
      <c r="Q770" s="12"/>
      <c r="R770" s="12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2"/>
      <c r="L771" s="12"/>
      <c r="M771" s="12"/>
      <c r="N771" s="12"/>
      <c r="O771" s="12"/>
      <c r="P771" s="12"/>
      <c r="Q771" s="12"/>
      <c r="R771" s="12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2"/>
      <c r="L772" s="12"/>
      <c r="M772" s="12"/>
      <c r="N772" s="12"/>
      <c r="O772" s="12"/>
      <c r="P772" s="12"/>
      <c r="Q772" s="12"/>
      <c r="R772" s="12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2"/>
      <c r="L773" s="12"/>
      <c r="M773" s="12"/>
      <c r="N773" s="12"/>
      <c r="O773" s="12"/>
      <c r="P773" s="12"/>
      <c r="Q773" s="12"/>
      <c r="R773" s="12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2"/>
      <c r="L774" s="12"/>
      <c r="M774" s="12"/>
      <c r="N774" s="12"/>
      <c r="O774" s="12"/>
      <c r="P774" s="12"/>
      <c r="Q774" s="12"/>
      <c r="R774" s="12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2"/>
      <c r="L775" s="12"/>
      <c r="M775" s="12"/>
      <c r="N775" s="12"/>
      <c r="O775" s="12"/>
      <c r="P775" s="12"/>
      <c r="Q775" s="12"/>
      <c r="R775" s="12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2"/>
      <c r="L776" s="12"/>
      <c r="M776" s="12"/>
      <c r="N776" s="12"/>
      <c r="O776" s="12"/>
      <c r="P776" s="12"/>
      <c r="Q776" s="12"/>
      <c r="R776" s="12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2"/>
      <c r="L777" s="12"/>
      <c r="M777" s="12"/>
      <c r="N777" s="12"/>
      <c r="O777" s="12"/>
      <c r="P777" s="12"/>
      <c r="Q777" s="12"/>
      <c r="R777" s="12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2"/>
      <c r="L778" s="12"/>
      <c r="M778" s="12"/>
      <c r="N778" s="12"/>
      <c r="O778" s="12"/>
      <c r="P778" s="12"/>
      <c r="Q778" s="12"/>
      <c r="R778" s="12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2"/>
      <c r="L779" s="12"/>
      <c r="M779" s="12"/>
      <c r="N779" s="12"/>
      <c r="O779" s="12"/>
      <c r="P779" s="12"/>
      <c r="Q779" s="12"/>
      <c r="R779" s="12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2"/>
      <c r="L780" s="12"/>
      <c r="M780" s="12"/>
      <c r="N780" s="12"/>
      <c r="O780" s="12"/>
      <c r="P780" s="12"/>
      <c r="Q780" s="12"/>
      <c r="R780" s="12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2"/>
      <c r="L781" s="12"/>
      <c r="M781" s="12"/>
      <c r="N781" s="12"/>
      <c r="O781" s="12"/>
      <c r="P781" s="12"/>
      <c r="Q781" s="12"/>
      <c r="R781" s="12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2"/>
      <c r="L782" s="12"/>
      <c r="M782" s="12"/>
      <c r="N782" s="12"/>
      <c r="O782" s="12"/>
      <c r="P782" s="12"/>
      <c r="Q782" s="12"/>
      <c r="R782" s="12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2"/>
      <c r="L783" s="12"/>
      <c r="M783" s="12"/>
      <c r="N783" s="12"/>
      <c r="O783" s="12"/>
      <c r="P783" s="12"/>
      <c r="Q783" s="12"/>
      <c r="R783" s="12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2"/>
      <c r="L784" s="12"/>
      <c r="M784" s="12"/>
      <c r="N784" s="12"/>
      <c r="O784" s="12"/>
      <c r="P784" s="12"/>
      <c r="Q784" s="12"/>
      <c r="R784" s="12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2"/>
      <c r="L785" s="12"/>
      <c r="M785" s="12"/>
      <c r="N785" s="12"/>
      <c r="O785" s="12"/>
      <c r="P785" s="12"/>
      <c r="Q785" s="12"/>
      <c r="R785" s="12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2"/>
      <c r="L786" s="12"/>
      <c r="M786" s="12"/>
      <c r="N786" s="12"/>
      <c r="O786" s="12"/>
      <c r="P786" s="12"/>
      <c r="Q786" s="12"/>
      <c r="R786" s="12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2"/>
      <c r="L787" s="12"/>
      <c r="M787" s="12"/>
      <c r="N787" s="12"/>
      <c r="O787" s="12"/>
      <c r="P787" s="12"/>
      <c r="Q787" s="12"/>
      <c r="R787" s="12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2"/>
      <c r="L788" s="12"/>
      <c r="M788" s="12"/>
      <c r="N788" s="12"/>
      <c r="O788" s="12"/>
      <c r="P788" s="12"/>
      <c r="Q788" s="12"/>
      <c r="R788" s="12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2"/>
      <c r="L789" s="12"/>
      <c r="M789" s="12"/>
      <c r="N789" s="12"/>
      <c r="O789" s="12"/>
      <c r="P789" s="12"/>
      <c r="Q789" s="12"/>
      <c r="R789" s="12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2"/>
      <c r="L790" s="12"/>
      <c r="M790" s="12"/>
      <c r="N790" s="12"/>
      <c r="O790" s="12"/>
      <c r="P790" s="12"/>
      <c r="Q790" s="12"/>
      <c r="R790" s="12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2"/>
      <c r="L791" s="12"/>
      <c r="M791" s="12"/>
      <c r="N791" s="12"/>
      <c r="O791" s="12"/>
      <c r="P791" s="12"/>
      <c r="Q791" s="12"/>
      <c r="R791" s="12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2"/>
      <c r="L792" s="12"/>
      <c r="M792" s="12"/>
      <c r="N792" s="12"/>
      <c r="O792" s="12"/>
      <c r="P792" s="12"/>
      <c r="Q792" s="12"/>
      <c r="R792" s="12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2"/>
      <c r="L793" s="12"/>
      <c r="M793" s="12"/>
      <c r="N793" s="12"/>
      <c r="O793" s="12"/>
      <c r="P793" s="12"/>
      <c r="Q793" s="12"/>
      <c r="R793" s="12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2"/>
      <c r="L794" s="12"/>
      <c r="M794" s="12"/>
      <c r="N794" s="12"/>
      <c r="O794" s="12"/>
      <c r="P794" s="12"/>
      <c r="Q794" s="12"/>
      <c r="R794" s="12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2"/>
      <c r="L795" s="12"/>
      <c r="M795" s="12"/>
      <c r="N795" s="12"/>
      <c r="O795" s="12"/>
      <c r="P795" s="12"/>
      <c r="Q795" s="12"/>
      <c r="R795" s="12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2"/>
      <c r="L796" s="12"/>
      <c r="M796" s="12"/>
      <c r="N796" s="12"/>
      <c r="O796" s="12"/>
      <c r="P796" s="12"/>
      <c r="Q796" s="12"/>
      <c r="R796" s="12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2"/>
      <c r="L797" s="12"/>
      <c r="M797" s="12"/>
      <c r="N797" s="12"/>
      <c r="O797" s="12"/>
      <c r="P797" s="12"/>
      <c r="Q797" s="12"/>
      <c r="R797" s="12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2"/>
      <c r="L798" s="12"/>
      <c r="M798" s="12"/>
      <c r="N798" s="12"/>
      <c r="O798" s="12"/>
      <c r="P798" s="12"/>
      <c r="Q798" s="12"/>
      <c r="R798" s="12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2"/>
      <c r="L799" s="12"/>
      <c r="M799" s="12"/>
      <c r="N799" s="12"/>
      <c r="O799" s="12"/>
      <c r="P799" s="12"/>
      <c r="Q799" s="12"/>
      <c r="R799" s="12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2"/>
      <c r="L800" s="12"/>
      <c r="M800" s="12"/>
      <c r="N800" s="12"/>
      <c r="O800" s="12"/>
      <c r="P800" s="12"/>
      <c r="Q800" s="12"/>
      <c r="R800" s="12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2"/>
      <c r="L801" s="12"/>
      <c r="M801" s="12"/>
      <c r="N801" s="12"/>
      <c r="O801" s="12"/>
      <c r="P801" s="12"/>
      <c r="Q801" s="12"/>
      <c r="R801" s="12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2"/>
      <c r="L802" s="12"/>
      <c r="M802" s="12"/>
      <c r="N802" s="12"/>
      <c r="O802" s="12"/>
      <c r="P802" s="12"/>
      <c r="Q802" s="12"/>
      <c r="R802" s="12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2"/>
      <c r="L803" s="12"/>
      <c r="M803" s="12"/>
      <c r="N803" s="12"/>
      <c r="O803" s="12"/>
      <c r="P803" s="12"/>
      <c r="Q803" s="12"/>
      <c r="R803" s="12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2"/>
      <c r="L804" s="12"/>
      <c r="M804" s="12"/>
      <c r="N804" s="12"/>
      <c r="O804" s="12"/>
      <c r="P804" s="12"/>
      <c r="Q804" s="12"/>
      <c r="R804" s="12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2"/>
      <c r="L805" s="12"/>
      <c r="M805" s="12"/>
      <c r="N805" s="12"/>
      <c r="O805" s="12"/>
      <c r="P805" s="12"/>
      <c r="Q805" s="12"/>
      <c r="R805" s="12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2"/>
      <c r="L806" s="12"/>
      <c r="M806" s="12"/>
      <c r="N806" s="12"/>
      <c r="O806" s="12"/>
      <c r="P806" s="12"/>
      <c r="Q806" s="12"/>
      <c r="R806" s="12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2"/>
      <c r="L807" s="12"/>
      <c r="M807" s="12"/>
      <c r="N807" s="12"/>
      <c r="O807" s="12"/>
      <c r="P807" s="12"/>
      <c r="Q807" s="12"/>
      <c r="R807" s="12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2"/>
      <c r="L808" s="12"/>
      <c r="M808" s="12"/>
      <c r="N808" s="12"/>
      <c r="O808" s="12"/>
      <c r="P808" s="12"/>
      <c r="Q808" s="12"/>
      <c r="R808" s="12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2"/>
      <c r="L809" s="12"/>
      <c r="M809" s="12"/>
      <c r="N809" s="12"/>
      <c r="O809" s="12"/>
      <c r="P809" s="12"/>
      <c r="Q809" s="12"/>
      <c r="R809" s="12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2"/>
      <c r="L810" s="12"/>
      <c r="M810" s="12"/>
      <c r="N810" s="12"/>
      <c r="O810" s="12"/>
      <c r="P810" s="12"/>
      <c r="Q810" s="12"/>
      <c r="R810" s="12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2"/>
      <c r="L811" s="12"/>
      <c r="M811" s="12"/>
      <c r="N811" s="12"/>
      <c r="O811" s="12"/>
      <c r="P811" s="12"/>
      <c r="Q811" s="12"/>
      <c r="R811" s="12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2"/>
      <c r="L812" s="12"/>
      <c r="M812" s="12"/>
      <c r="N812" s="12"/>
      <c r="O812" s="12"/>
      <c r="P812" s="12"/>
      <c r="Q812" s="12"/>
      <c r="R812" s="12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2"/>
      <c r="L813" s="12"/>
      <c r="M813" s="12"/>
      <c r="N813" s="12"/>
      <c r="O813" s="12"/>
      <c r="P813" s="12"/>
      <c r="Q813" s="12"/>
      <c r="R813" s="12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2"/>
      <c r="L814" s="12"/>
      <c r="M814" s="12"/>
      <c r="N814" s="12"/>
      <c r="O814" s="12"/>
      <c r="P814" s="12"/>
      <c r="Q814" s="12"/>
      <c r="R814" s="12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2"/>
      <c r="L815" s="12"/>
      <c r="M815" s="12"/>
      <c r="N815" s="12"/>
      <c r="O815" s="12"/>
      <c r="P815" s="12"/>
      <c r="Q815" s="12"/>
      <c r="R815" s="12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2"/>
      <c r="L816" s="12"/>
      <c r="M816" s="12"/>
      <c r="N816" s="12"/>
      <c r="O816" s="12"/>
      <c r="P816" s="12"/>
      <c r="Q816" s="12"/>
      <c r="R816" s="12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2"/>
      <c r="L817" s="12"/>
      <c r="M817" s="12"/>
      <c r="N817" s="12"/>
      <c r="O817" s="12"/>
      <c r="P817" s="12"/>
      <c r="Q817" s="12"/>
      <c r="R817" s="12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2"/>
      <c r="L818" s="12"/>
      <c r="M818" s="12"/>
      <c r="N818" s="12"/>
      <c r="O818" s="12"/>
      <c r="P818" s="12"/>
      <c r="Q818" s="12"/>
      <c r="R818" s="12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2"/>
      <c r="L819" s="12"/>
      <c r="M819" s="12"/>
      <c r="N819" s="12"/>
      <c r="O819" s="12"/>
      <c r="P819" s="12"/>
      <c r="Q819" s="12"/>
      <c r="R819" s="12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2"/>
      <c r="L820" s="12"/>
      <c r="M820" s="12"/>
      <c r="N820" s="12"/>
      <c r="O820" s="12"/>
      <c r="P820" s="12"/>
      <c r="Q820" s="12"/>
      <c r="R820" s="12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2"/>
      <c r="L821" s="12"/>
      <c r="M821" s="12"/>
      <c r="N821" s="12"/>
      <c r="O821" s="12"/>
      <c r="P821" s="12"/>
      <c r="Q821" s="12"/>
      <c r="R821" s="12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2"/>
      <c r="L822" s="12"/>
      <c r="M822" s="12"/>
      <c r="N822" s="12"/>
      <c r="O822" s="12"/>
      <c r="P822" s="12"/>
      <c r="Q822" s="12"/>
      <c r="R822" s="12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2"/>
      <c r="L823" s="12"/>
      <c r="M823" s="12"/>
      <c r="N823" s="12"/>
      <c r="O823" s="12"/>
      <c r="P823" s="12"/>
      <c r="Q823" s="12"/>
      <c r="R823" s="12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2"/>
      <c r="L824" s="12"/>
      <c r="M824" s="12"/>
      <c r="N824" s="12"/>
      <c r="O824" s="12"/>
      <c r="P824" s="12"/>
      <c r="Q824" s="12"/>
      <c r="R824" s="12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2"/>
      <c r="L825" s="12"/>
      <c r="M825" s="12"/>
      <c r="N825" s="12"/>
      <c r="O825" s="12"/>
      <c r="P825" s="12"/>
      <c r="Q825" s="12"/>
      <c r="R825" s="12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2"/>
      <c r="L826" s="12"/>
      <c r="M826" s="12"/>
      <c r="N826" s="12"/>
      <c r="O826" s="12"/>
      <c r="P826" s="12"/>
      <c r="Q826" s="12"/>
      <c r="R826" s="12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2"/>
      <c r="L827" s="12"/>
      <c r="M827" s="12"/>
      <c r="N827" s="12"/>
      <c r="O827" s="12"/>
      <c r="P827" s="12"/>
      <c r="Q827" s="12"/>
      <c r="R827" s="12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2"/>
      <c r="L828" s="12"/>
      <c r="M828" s="12"/>
      <c r="N828" s="12"/>
      <c r="O828" s="12"/>
      <c r="P828" s="12"/>
      <c r="Q828" s="12"/>
      <c r="R828" s="12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2"/>
      <c r="L829" s="12"/>
      <c r="M829" s="12"/>
      <c r="N829" s="12"/>
      <c r="O829" s="12"/>
      <c r="P829" s="12"/>
      <c r="Q829" s="12"/>
      <c r="R829" s="12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2"/>
      <c r="L830" s="12"/>
      <c r="M830" s="12"/>
      <c r="N830" s="12"/>
      <c r="O830" s="12"/>
      <c r="P830" s="12"/>
      <c r="Q830" s="12"/>
      <c r="R830" s="12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2"/>
      <c r="L831" s="12"/>
      <c r="M831" s="12"/>
      <c r="N831" s="12"/>
      <c r="O831" s="12"/>
      <c r="P831" s="12"/>
      <c r="Q831" s="12"/>
      <c r="R831" s="12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2"/>
      <c r="L832" s="12"/>
      <c r="M832" s="12"/>
      <c r="N832" s="12"/>
      <c r="O832" s="12"/>
      <c r="P832" s="12"/>
      <c r="Q832" s="12"/>
      <c r="R832" s="12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2"/>
      <c r="L833" s="12"/>
      <c r="M833" s="12"/>
      <c r="N833" s="12"/>
      <c r="O833" s="12"/>
      <c r="P833" s="12"/>
      <c r="Q833" s="12"/>
      <c r="R833" s="12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2"/>
      <c r="L834" s="12"/>
      <c r="M834" s="12"/>
      <c r="N834" s="12"/>
      <c r="O834" s="12"/>
      <c r="P834" s="12"/>
      <c r="Q834" s="12"/>
      <c r="R834" s="12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2"/>
      <c r="L835" s="12"/>
      <c r="M835" s="12"/>
      <c r="N835" s="12"/>
      <c r="O835" s="12"/>
      <c r="P835" s="12"/>
      <c r="Q835" s="12"/>
      <c r="R835" s="12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2"/>
      <c r="L836" s="12"/>
      <c r="M836" s="12"/>
      <c r="N836" s="12"/>
      <c r="O836" s="12"/>
      <c r="P836" s="12"/>
      <c r="Q836" s="12"/>
      <c r="R836" s="12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2"/>
      <c r="L837" s="12"/>
      <c r="M837" s="12"/>
      <c r="N837" s="12"/>
      <c r="O837" s="12"/>
      <c r="P837" s="12"/>
      <c r="Q837" s="12"/>
      <c r="R837" s="12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2"/>
      <c r="L838" s="12"/>
      <c r="M838" s="12"/>
      <c r="N838" s="12"/>
      <c r="O838" s="12"/>
      <c r="P838" s="12"/>
      <c r="Q838" s="12"/>
      <c r="R838" s="12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2"/>
      <c r="L839" s="12"/>
      <c r="M839" s="12"/>
      <c r="N839" s="12"/>
      <c r="O839" s="12"/>
      <c r="P839" s="12"/>
      <c r="Q839" s="12"/>
      <c r="R839" s="12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2"/>
      <c r="L840" s="12"/>
      <c r="M840" s="12"/>
      <c r="N840" s="12"/>
      <c r="O840" s="12"/>
      <c r="P840" s="12"/>
      <c r="Q840" s="12"/>
      <c r="R840" s="12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2"/>
      <c r="L841" s="12"/>
      <c r="M841" s="12"/>
      <c r="N841" s="12"/>
      <c r="O841" s="12"/>
      <c r="P841" s="12"/>
      <c r="Q841" s="12"/>
      <c r="R841" s="12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2"/>
      <c r="L842" s="12"/>
      <c r="M842" s="12"/>
      <c r="N842" s="12"/>
      <c r="O842" s="12"/>
      <c r="P842" s="12"/>
      <c r="Q842" s="12"/>
      <c r="R842" s="12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2"/>
      <c r="L843" s="12"/>
      <c r="M843" s="12"/>
      <c r="N843" s="12"/>
      <c r="O843" s="12"/>
      <c r="P843" s="12"/>
      <c r="Q843" s="12"/>
      <c r="R843" s="12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2"/>
      <c r="L844" s="12"/>
      <c r="M844" s="12"/>
      <c r="N844" s="12"/>
      <c r="O844" s="12"/>
      <c r="P844" s="12"/>
      <c r="Q844" s="12"/>
      <c r="R844" s="12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2"/>
      <c r="L845" s="12"/>
      <c r="M845" s="12"/>
      <c r="N845" s="12"/>
      <c r="O845" s="12"/>
      <c r="P845" s="12"/>
      <c r="Q845" s="12"/>
      <c r="R845" s="12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2"/>
      <c r="L846" s="12"/>
      <c r="M846" s="12"/>
      <c r="N846" s="12"/>
      <c r="O846" s="12"/>
      <c r="P846" s="12"/>
      <c r="Q846" s="12"/>
      <c r="R846" s="12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2"/>
      <c r="L847" s="12"/>
      <c r="M847" s="12"/>
      <c r="N847" s="12"/>
      <c r="O847" s="12"/>
      <c r="P847" s="12"/>
      <c r="Q847" s="12"/>
      <c r="R847" s="12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2"/>
      <c r="L848" s="12"/>
      <c r="M848" s="12"/>
      <c r="N848" s="12"/>
      <c r="O848" s="12"/>
      <c r="P848" s="12"/>
      <c r="Q848" s="12"/>
      <c r="R848" s="12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2"/>
      <c r="L849" s="12"/>
      <c r="M849" s="12"/>
      <c r="N849" s="12"/>
      <c r="O849" s="12"/>
      <c r="P849" s="12"/>
      <c r="Q849" s="12"/>
      <c r="R849" s="12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2"/>
      <c r="L850" s="12"/>
      <c r="M850" s="12"/>
      <c r="N850" s="12"/>
      <c r="O850" s="12"/>
      <c r="P850" s="12"/>
      <c r="Q850" s="12"/>
      <c r="R850" s="12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2"/>
      <c r="L851" s="12"/>
      <c r="M851" s="12"/>
      <c r="N851" s="12"/>
      <c r="O851" s="12"/>
      <c r="P851" s="12"/>
      <c r="Q851" s="12"/>
      <c r="R851" s="12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2"/>
      <c r="L852" s="12"/>
      <c r="M852" s="12"/>
      <c r="N852" s="12"/>
      <c r="O852" s="12"/>
      <c r="P852" s="12"/>
      <c r="Q852" s="12"/>
      <c r="R852" s="12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2"/>
      <c r="L853" s="12"/>
      <c r="M853" s="12"/>
      <c r="N853" s="12"/>
      <c r="O853" s="12"/>
      <c r="P853" s="12"/>
      <c r="Q853" s="12"/>
      <c r="R853" s="12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2"/>
      <c r="L854" s="12"/>
      <c r="M854" s="12"/>
      <c r="N854" s="12"/>
      <c r="O854" s="12"/>
      <c r="P854" s="12"/>
      <c r="Q854" s="12"/>
      <c r="R854" s="12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2"/>
      <c r="L855" s="12"/>
      <c r="M855" s="12"/>
      <c r="N855" s="12"/>
      <c r="O855" s="12"/>
      <c r="P855" s="12"/>
      <c r="Q855" s="12"/>
      <c r="R855" s="12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2"/>
      <c r="L856" s="12"/>
      <c r="M856" s="12"/>
      <c r="N856" s="12"/>
      <c r="O856" s="12"/>
      <c r="P856" s="12"/>
      <c r="Q856" s="12"/>
      <c r="R856" s="12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2"/>
      <c r="L857" s="12"/>
      <c r="M857" s="12"/>
      <c r="N857" s="12"/>
      <c r="O857" s="12"/>
      <c r="P857" s="12"/>
      <c r="Q857" s="12"/>
      <c r="R857" s="12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2"/>
      <c r="L858" s="12"/>
      <c r="M858" s="12"/>
      <c r="N858" s="12"/>
      <c r="O858" s="12"/>
      <c r="P858" s="12"/>
      <c r="Q858" s="12"/>
      <c r="R858" s="12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2"/>
      <c r="L859" s="12"/>
      <c r="M859" s="12"/>
      <c r="N859" s="12"/>
      <c r="O859" s="12"/>
      <c r="P859" s="12"/>
      <c r="Q859" s="12"/>
      <c r="R859" s="12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2"/>
      <c r="L860" s="12"/>
      <c r="M860" s="12"/>
      <c r="N860" s="12"/>
      <c r="O860" s="12"/>
      <c r="P860" s="12"/>
      <c r="Q860" s="12"/>
      <c r="R860" s="12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2"/>
      <c r="L861" s="12"/>
      <c r="M861" s="12"/>
      <c r="N861" s="12"/>
      <c r="O861" s="12"/>
      <c r="P861" s="12"/>
      <c r="Q861" s="12"/>
      <c r="R861" s="12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2"/>
      <c r="L862" s="12"/>
      <c r="M862" s="12"/>
      <c r="N862" s="12"/>
      <c r="O862" s="12"/>
      <c r="P862" s="12"/>
      <c r="Q862" s="12"/>
      <c r="R862" s="12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2"/>
      <c r="L863" s="12"/>
      <c r="M863" s="12"/>
      <c r="N863" s="12"/>
      <c r="O863" s="12"/>
      <c r="P863" s="12"/>
      <c r="Q863" s="12"/>
      <c r="R863" s="12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2"/>
      <c r="L864" s="12"/>
      <c r="M864" s="12"/>
      <c r="N864" s="12"/>
      <c r="O864" s="12"/>
      <c r="P864" s="12"/>
      <c r="Q864" s="12"/>
      <c r="R864" s="12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2"/>
      <c r="L865" s="12"/>
      <c r="M865" s="12"/>
      <c r="N865" s="12"/>
      <c r="O865" s="12"/>
      <c r="P865" s="12"/>
      <c r="Q865" s="12"/>
      <c r="R865" s="12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2"/>
      <c r="L866" s="12"/>
      <c r="M866" s="12"/>
      <c r="N866" s="12"/>
      <c r="O866" s="12"/>
      <c r="P866" s="12"/>
      <c r="Q866" s="12"/>
      <c r="R866" s="12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2"/>
      <c r="L867" s="12"/>
      <c r="M867" s="12"/>
      <c r="N867" s="12"/>
      <c r="O867" s="12"/>
      <c r="P867" s="12"/>
      <c r="Q867" s="12"/>
      <c r="R867" s="12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2"/>
      <c r="L868" s="12"/>
      <c r="M868" s="12"/>
      <c r="N868" s="12"/>
      <c r="O868" s="12"/>
      <c r="P868" s="12"/>
      <c r="Q868" s="12"/>
      <c r="R868" s="12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2"/>
      <c r="L869" s="12"/>
      <c r="M869" s="12"/>
      <c r="N869" s="12"/>
      <c r="O869" s="12"/>
      <c r="P869" s="12"/>
      <c r="Q869" s="12"/>
      <c r="R869" s="12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2"/>
      <c r="L870" s="12"/>
      <c r="M870" s="12"/>
      <c r="N870" s="12"/>
      <c r="O870" s="12"/>
      <c r="P870" s="12"/>
      <c r="Q870" s="12"/>
      <c r="R870" s="12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2"/>
      <c r="L871" s="12"/>
      <c r="M871" s="12"/>
      <c r="N871" s="12"/>
      <c r="O871" s="12"/>
      <c r="P871" s="12"/>
      <c r="Q871" s="12"/>
      <c r="R871" s="12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2"/>
      <c r="L872" s="12"/>
      <c r="M872" s="12"/>
      <c r="N872" s="12"/>
      <c r="O872" s="12"/>
      <c r="P872" s="12"/>
      <c r="Q872" s="12"/>
      <c r="R872" s="12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2"/>
      <c r="L873" s="12"/>
      <c r="M873" s="12"/>
      <c r="N873" s="12"/>
      <c r="O873" s="12"/>
      <c r="P873" s="12"/>
      <c r="Q873" s="12"/>
      <c r="R873" s="12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2"/>
      <c r="L874" s="12"/>
      <c r="M874" s="12"/>
      <c r="N874" s="12"/>
      <c r="O874" s="12"/>
      <c r="P874" s="12"/>
      <c r="Q874" s="12"/>
      <c r="R874" s="12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2"/>
      <c r="L875" s="12"/>
      <c r="M875" s="12"/>
      <c r="N875" s="12"/>
      <c r="O875" s="12"/>
      <c r="P875" s="12"/>
      <c r="Q875" s="12"/>
      <c r="R875" s="12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2"/>
      <c r="L876" s="12"/>
      <c r="M876" s="12"/>
      <c r="N876" s="12"/>
      <c r="O876" s="12"/>
      <c r="P876" s="12"/>
      <c r="Q876" s="12"/>
      <c r="R876" s="12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2"/>
      <c r="L877" s="12"/>
      <c r="M877" s="12"/>
      <c r="N877" s="12"/>
      <c r="O877" s="12"/>
      <c r="P877" s="12"/>
      <c r="Q877" s="12"/>
      <c r="R877" s="12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2"/>
      <c r="L878" s="12"/>
      <c r="M878" s="12"/>
      <c r="N878" s="12"/>
      <c r="O878" s="12"/>
      <c r="P878" s="12"/>
      <c r="Q878" s="12"/>
      <c r="R878" s="12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2"/>
      <c r="L879" s="12"/>
      <c r="M879" s="12"/>
      <c r="N879" s="12"/>
      <c r="O879" s="12"/>
      <c r="P879" s="12"/>
      <c r="Q879" s="12"/>
      <c r="R879" s="12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2"/>
      <c r="L880" s="12"/>
      <c r="M880" s="12"/>
      <c r="N880" s="12"/>
      <c r="O880" s="12"/>
      <c r="P880" s="12"/>
      <c r="Q880" s="12"/>
      <c r="R880" s="12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2"/>
      <c r="L881" s="12"/>
      <c r="M881" s="12"/>
      <c r="N881" s="12"/>
      <c r="O881" s="12"/>
      <c r="P881" s="12"/>
      <c r="Q881" s="12"/>
      <c r="R881" s="12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2"/>
      <c r="L882" s="12"/>
      <c r="M882" s="12"/>
      <c r="N882" s="12"/>
      <c r="O882" s="12"/>
      <c r="P882" s="12"/>
      <c r="Q882" s="12"/>
      <c r="R882" s="12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2"/>
      <c r="L883" s="12"/>
      <c r="M883" s="12"/>
      <c r="N883" s="12"/>
      <c r="O883" s="12"/>
      <c r="P883" s="12"/>
      <c r="Q883" s="12"/>
      <c r="R883" s="12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2"/>
      <c r="L884" s="12"/>
      <c r="M884" s="12"/>
      <c r="N884" s="12"/>
      <c r="O884" s="12"/>
      <c r="P884" s="12"/>
      <c r="Q884" s="12"/>
      <c r="R884" s="12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2"/>
      <c r="L885" s="12"/>
      <c r="M885" s="12"/>
      <c r="N885" s="12"/>
      <c r="O885" s="12"/>
      <c r="P885" s="12"/>
      <c r="Q885" s="12"/>
      <c r="R885" s="12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2"/>
      <c r="L886" s="12"/>
      <c r="M886" s="12"/>
      <c r="N886" s="12"/>
      <c r="O886" s="12"/>
      <c r="P886" s="12"/>
      <c r="Q886" s="12"/>
      <c r="R886" s="12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2"/>
      <c r="L887" s="12"/>
      <c r="M887" s="12"/>
      <c r="N887" s="12"/>
      <c r="O887" s="12"/>
      <c r="P887" s="12"/>
      <c r="Q887" s="12"/>
      <c r="R887" s="12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2"/>
      <c r="L888" s="12"/>
      <c r="M888" s="12"/>
      <c r="N888" s="12"/>
      <c r="O888" s="12"/>
      <c r="P888" s="12"/>
      <c r="Q888" s="12"/>
      <c r="R888" s="12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2"/>
      <c r="L889" s="12"/>
      <c r="M889" s="12"/>
      <c r="N889" s="12"/>
      <c r="O889" s="12"/>
      <c r="P889" s="12"/>
      <c r="Q889" s="12"/>
      <c r="R889" s="12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2"/>
      <c r="L890" s="12"/>
      <c r="M890" s="12"/>
      <c r="N890" s="12"/>
      <c r="O890" s="12"/>
      <c r="P890" s="12"/>
      <c r="Q890" s="12"/>
      <c r="R890" s="12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2"/>
      <c r="L891" s="12"/>
      <c r="M891" s="12"/>
      <c r="N891" s="12"/>
      <c r="O891" s="12"/>
      <c r="P891" s="12"/>
      <c r="Q891" s="12"/>
      <c r="R891" s="12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2"/>
      <c r="L892" s="12"/>
      <c r="M892" s="12"/>
      <c r="N892" s="12"/>
      <c r="O892" s="12"/>
      <c r="P892" s="12"/>
      <c r="Q892" s="12"/>
      <c r="R892" s="12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2"/>
      <c r="L893" s="12"/>
      <c r="M893" s="12"/>
      <c r="N893" s="12"/>
      <c r="O893" s="12"/>
      <c r="P893" s="12"/>
      <c r="Q893" s="12"/>
      <c r="R893" s="12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2"/>
      <c r="L894" s="12"/>
      <c r="M894" s="12"/>
      <c r="N894" s="12"/>
      <c r="O894" s="12"/>
      <c r="P894" s="12"/>
      <c r="Q894" s="12"/>
      <c r="R894" s="12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2"/>
      <c r="L895" s="12"/>
      <c r="M895" s="12"/>
      <c r="N895" s="12"/>
      <c r="O895" s="12"/>
      <c r="P895" s="12"/>
      <c r="Q895" s="12"/>
      <c r="R895" s="12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2"/>
      <c r="L896" s="12"/>
      <c r="M896" s="12"/>
      <c r="N896" s="12"/>
      <c r="O896" s="12"/>
      <c r="P896" s="12"/>
      <c r="Q896" s="12"/>
      <c r="R896" s="12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2"/>
      <c r="L897" s="12"/>
      <c r="M897" s="12"/>
      <c r="N897" s="12"/>
      <c r="O897" s="12"/>
      <c r="P897" s="12"/>
      <c r="Q897" s="12"/>
      <c r="R897" s="12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2"/>
      <c r="L898" s="12"/>
      <c r="M898" s="12"/>
      <c r="N898" s="12"/>
      <c r="O898" s="12"/>
      <c r="P898" s="12"/>
      <c r="Q898" s="12"/>
      <c r="R898" s="12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2"/>
      <c r="L899" s="12"/>
      <c r="M899" s="12"/>
      <c r="N899" s="12"/>
      <c r="O899" s="12"/>
      <c r="P899" s="12"/>
      <c r="Q899" s="12"/>
      <c r="R899" s="12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2"/>
      <c r="L900" s="12"/>
      <c r="M900" s="12"/>
      <c r="N900" s="12"/>
      <c r="O900" s="12"/>
      <c r="P900" s="12"/>
      <c r="Q900" s="12"/>
      <c r="R900" s="12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2"/>
      <c r="L901" s="12"/>
      <c r="M901" s="12"/>
      <c r="N901" s="12"/>
      <c r="O901" s="12"/>
      <c r="P901" s="12"/>
      <c r="Q901" s="12"/>
      <c r="R901" s="12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2"/>
      <c r="L902" s="12"/>
      <c r="M902" s="12"/>
      <c r="N902" s="12"/>
      <c r="O902" s="12"/>
      <c r="P902" s="12"/>
      <c r="Q902" s="12"/>
      <c r="R902" s="12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2"/>
      <c r="L903" s="12"/>
      <c r="M903" s="12"/>
      <c r="N903" s="12"/>
      <c r="O903" s="12"/>
      <c r="P903" s="12"/>
      <c r="Q903" s="12"/>
      <c r="R903" s="12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2"/>
      <c r="L904" s="12"/>
      <c r="M904" s="12"/>
      <c r="N904" s="12"/>
      <c r="O904" s="12"/>
      <c r="P904" s="12"/>
      <c r="Q904" s="12"/>
      <c r="R904" s="12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2"/>
      <c r="L905" s="12"/>
      <c r="M905" s="12"/>
      <c r="N905" s="12"/>
      <c r="O905" s="12"/>
      <c r="P905" s="12"/>
      <c r="Q905" s="12"/>
      <c r="R905" s="12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2"/>
      <c r="L906" s="12"/>
      <c r="M906" s="12"/>
      <c r="N906" s="12"/>
      <c r="O906" s="12"/>
      <c r="P906" s="12"/>
      <c r="Q906" s="12"/>
      <c r="R906" s="12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2"/>
      <c r="L907" s="12"/>
      <c r="M907" s="12"/>
      <c r="N907" s="12"/>
      <c r="O907" s="12"/>
      <c r="P907" s="12"/>
      <c r="Q907" s="12"/>
      <c r="R907" s="12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2"/>
      <c r="L908" s="12"/>
      <c r="M908" s="12"/>
      <c r="N908" s="12"/>
      <c r="O908" s="12"/>
      <c r="P908" s="12"/>
      <c r="Q908" s="12"/>
      <c r="R908" s="12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2"/>
      <c r="L909" s="12"/>
      <c r="M909" s="12"/>
      <c r="N909" s="12"/>
      <c r="O909" s="12"/>
      <c r="P909" s="12"/>
      <c r="Q909" s="12"/>
      <c r="R909" s="12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2"/>
      <c r="L910" s="12"/>
      <c r="M910" s="12"/>
      <c r="N910" s="12"/>
      <c r="O910" s="12"/>
      <c r="P910" s="12"/>
      <c r="Q910" s="12"/>
      <c r="R910" s="12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2"/>
      <c r="L911" s="12"/>
      <c r="M911" s="12"/>
      <c r="N911" s="12"/>
      <c r="O911" s="12"/>
      <c r="P911" s="12"/>
      <c r="Q911" s="12"/>
      <c r="R911" s="12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2"/>
      <c r="L912" s="12"/>
      <c r="M912" s="12"/>
      <c r="N912" s="12"/>
      <c r="O912" s="12"/>
      <c r="P912" s="12"/>
      <c r="Q912" s="12"/>
      <c r="R912" s="12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2"/>
      <c r="L913" s="12"/>
      <c r="M913" s="12"/>
      <c r="N913" s="12"/>
      <c r="O913" s="12"/>
      <c r="P913" s="12"/>
      <c r="Q913" s="12"/>
      <c r="R913" s="12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2"/>
      <c r="L914" s="12"/>
      <c r="M914" s="12"/>
      <c r="N914" s="12"/>
      <c r="O914" s="12"/>
      <c r="P914" s="12"/>
      <c r="Q914" s="12"/>
      <c r="R914" s="12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2"/>
      <c r="L915" s="12"/>
      <c r="M915" s="12"/>
      <c r="N915" s="12"/>
      <c r="O915" s="12"/>
      <c r="P915" s="12"/>
      <c r="Q915" s="12"/>
      <c r="R915" s="12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2"/>
      <c r="L916" s="12"/>
      <c r="M916" s="12"/>
      <c r="N916" s="12"/>
      <c r="O916" s="12"/>
      <c r="P916" s="12"/>
      <c r="Q916" s="12"/>
      <c r="R916" s="12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2"/>
      <c r="L917" s="12"/>
      <c r="M917" s="12"/>
      <c r="N917" s="12"/>
      <c r="O917" s="12"/>
      <c r="P917" s="12"/>
      <c r="Q917" s="12"/>
      <c r="R917" s="12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2"/>
      <c r="L918" s="12"/>
      <c r="M918" s="12"/>
      <c r="N918" s="12"/>
      <c r="O918" s="12"/>
      <c r="P918" s="12"/>
      <c r="Q918" s="12"/>
      <c r="R918" s="12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2"/>
      <c r="L919" s="12"/>
      <c r="M919" s="12"/>
      <c r="N919" s="12"/>
      <c r="O919" s="12"/>
      <c r="P919" s="12"/>
      <c r="Q919" s="12"/>
      <c r="R919" s="12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2"/>
      <c r="L920" s="12"/>
      <c r="M920" s="12"/>
      <c r="N920" s="12"/>
      <c r="O920" s="12"/>
      <c r="P920" s="12"/>
      <c r="Q920" s="12"/>
      <c r="R920" s="12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2"/>
      <c r="L921" s="12"/>
      <c r="M921" s="12"/>
      <c r="N921" s="12"/>
      <c r="O921" s="12"/>
      <c r="P921" s="12"/>
      <c r="Q921" s="12"/>
      <c r="R921" s="12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2"/>
      <c r="L922" s="12"/>
      <c r="M922" s="12"/>
      <c r="N922" s="12"/>
      <c r="O922" s="12"/>
      <c r="P922" s="12"/>
      <c r="Q922" s="12"/>
      <c r="R922" s="12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2"/>
      <c r="L923" s="12"/>
      <c r="M923" s="12"/>
      <c r="N923" s="12"/>
      <c r="O923" s="12"/>
      <c r="P923" s="12"/>
      <c r="Q923" s="12"/>
      <c r="R923" s="12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2"/>
      <c r="L924" s="12"/>
      <c r="M924" s="12"/>
      <c r="N924" s="12"/>
      <c r="O924" s="12"/>
      <c r="P924" s="12"/>
      <c r="Q924" s="12"/>
      <c r="R924" s="12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2"/>
      <c r="L925" s="12"/>
      <c r="M925" s="12"/>
      <c r="N925" s="12"/>
      <c r="O925" s="12"/>
      <c r="P925" s="12"/>
      <c r="Q925" s="12"/>
      <c r="R925" s="12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2"/>
      <c r="L926" s="12"/>
      <c r="M926" s="12"/>
      <c r="N926" s="12"/>
      <c r="O926" s="12"/>
      <c r="P926" s="12"/>
      <c r="Q926" s="12"/>
      <c r="R926" s="12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2"/>
      <c r="L927" s="12"/>
      <c r="M927" s="12"/>
      <c r="N927" s="12"/>
      <c r="O927" s="12"/>
      <c r="P927" s="12"/>
      <c r="Q927" s="12"/>
      <c r="R927" s="12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2"/>
      <c r="L928" s="12"/>
      <c r="M928" s="12"/>
      <c r="N928" s="12"/>
      <c r="O928" s="12"/>
      <c r="P928" s="12"/>
      <c r="Q928" s="12"/>
      <c r="R928" s="12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2"/>
      <c r="L929" s="12"/>
      <c r="M929" s="12"/>
      <c r="N929" s="12"/>
      <c r="O929" s="12"/>
      <c r="P929" s="12"/>
      <c r="Q929" s="12"/>
      <c r="R929" s="12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2"/>
      <c r="L930" s="12"/>
      <c r="M930" s="12"/>
      <c r="N930" s="12"/>
      <c r="O930" s="12"/>
      <c r="P930" s="12"/>
      <c r="Q930" s="12"/>
      <c r="R930" s="12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2"/>
      <c r="L931" s="12"/>
      <c r="M931" s="12"/>
      <c r="N931" s="12"/>
      <c r="O931" s="12"/>
      <c r="P931" s="12"/>
      <c r="Q931" s="12"/>
      <c r="R931" s="12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2"/>
      <c r="L932" s="12"/>
      <c r="M932" s="12"/>
      <c r="N932" s="12"/>
      <c r="O932" s="12"/>
      <c r="P932" s="12"/>
      <c r="Q932" s="12"/>
      <c r="R932" s="12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2"/>
      <c r="L933" s="12"/>
      <c r="M933" s="12"/>
      <c r="N933" s="12"/>
      <c r="O933" s="12"/>
      <c r="P933" s="12"/>
      <c r="Q933" s="12"/>
      <c r="R933" s="12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2"/>
      <c r="L934" s="12"/>
      <c r="M934" s="12"/>
      <c r="N934" s="12"/>
      <c r="O934" s="12"/>
      <c r="P934" s="12"/>
      <c r="Q934" s="12"/>
      <c r="R934" s="12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2"/>
      <c r="L935" s="12"/>
      <c r="M935" s="12"/>
      <c r="N935" s="12"/>
      <c r="O935" s="12"/>
      <c r="P935" s="12"/>
      <c r="Q935" s="12"/>
      <c r="R935" s="12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2"/>
      <c r="L936" s="12"/>
      <c r="M936" s="12"/>
      <c r="N936" s="12"/>
      <c r="O936" s="12"/>
      <c r="P936" s="12"/>
      <c r="Q936" s="12"/>
      <c r="R936" s="12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2"/>
      <c r="L937" s="12"/>
      <c r="M937" s="12"/>
      <c r="N937" s="12"/>
      <c r="O937" s="12"/>
      <c r="P937" s="12"/>
      <c r="Q937" s="12"/>
      <c r="R937" s="12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2"/>
      <c r="L938" s="12"/>
      <c r="M938" s="12"/>
      <c r="N938" s="12"/>
      <c r="O938" s="12"/>
      <c r="P938" s="12"/>
      <c r="Q938" s="12"/>
      <c r="R938" s="12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2"/>
      <c r="L939" s="12"/>
      <c r="M939" s="12"/>
      <c r="N939" s="12"/>
      <c r="O939" s="12"/>
      <c r="P939" s="12"/>
      <c r="Q939" s="12"/>
      <c r="R939" s="12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2"/>
      <c r="L940" s="12"/>
      <c r="M940" s="12"/>
      <c r="N940" s="12"/>
      <c r="O940" s="12"/>
      <c r="P940" s="12"/>
      <c r="Q940" s="12"/>
      <c r="R940" s="12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2"/>
      <c r="L941" s="12"/>
      <c r="M941" s="12"/>
      <c r="N941" s="12"/>
      <c r="O941" s="12"/>
      <c r="P941" s="12"/>
      <c r="Q941" s="12"/>
      <c r="R941" s="12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2"/>
      <c r="L942" s="12"/>
      <c r="M942" s="12"/>
      <c r="N942" s="12"/>
      <c r="O942" s="12"/>
      <c r="P942" s="12"/>
      <c r="Q942" s="12"/>
      <c r="R942" s="12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2"/>
      <c r="L943" s="12"/>
      <c r="M943" s="12"/>
      <c r="N943" s="12"/>
      <c r="O943" s="12"/>
      <c r="P943" s="12"/>
      <c r="Q943" s="12"/>
      <c r="R943" s="12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2"/>
      <c r="L944" s="12"/>
      <c r="M944" s="12"/>
      <c r="N944" s="12"/>
      <c r="O944" s="12"/>
      <c r="P944" s="12"/>
      <c r="Q944" s="12"/>
      <c r="R944" s="12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2"/>
      <c r="L945" s="12"/>
      <c r="M945" s="12"/>
      <c r="N945" s="12"/>
      <c r="O945" s="12"/>
      <c r="P945" s="12"/>
      <c r="Q945" s="12"/>
      <c r="R945" s="12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2"/>
      <c r="L946" s="12"/>
      <c r="M946" s="12"/>
      <c r="N946" s="12"/>
      <c r="O946" s="12"/>
      <c r="P946" s="12"/>
      <c r="Q946" s="12"/>
      <c r="R946" s="12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2"/>
      <c r="L947" s="12"/>
      <c r="M947" s="12"/>
      <c r="N947" s="12"/>
      <c r="O947" s="12"/>
      <c r="P947" s="12"/>
      <c r="Q947" s="12"/>
      <c r="R947" s="12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2"/>
      <c r="L948" s="12"/>
      <c r="M948" s="12"/>
      <c r="N948" s="12"/>
      <c r="O948" s="12"/>
      <c r="P948" s="12"/>
      <c r="Q948" s="12"/>
      <c r="R948" s="12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2"/>
      <c r="L949" s="12"/>
      <c r="M949" s="12"/>
      <c r="N949" s="12"/>
      <c r="O949" s="12"/>
      <c r="P949" s="12"/>
      <c r="Q949" s="12"/>
      <c r="R949" s="12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2"/>
      <c r="L950" s="12"/>
      <c r="M950" s="12"/>
      <c r="N950" s="12"/>
      <c r="O950" s="12"/>
      <c r="P950" s="12"/>
      <c r="Q950" s="12"/>
      <c r="R950" s="12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2"/>
      <c r="L951" s="12"/>
      <c r="M951" s="12"/>
      <c r="N951" s="12"/>
      <c r="O951" s="12"/>
      <c r="P951" s="12"/>
      <c r="Q951" s="12"/>
      <c r="R951" s="12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2"/>
      <c r="L952" s="12"/>
      <c r="M952" s="12"/>
      <c r="N952" s="12"/>
      <c r="O952" s="12"/>
      <c r="P952" s="12"/>
      <c r="Q952" s="12"/>
      <c r="R952" s="12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2"/>
      <c r="L953" s="12"/>
      <c r="M953" s="12"/>
      <c r="N953" s="12"/>
      <c r="O953" s="12"/>
      <c r="P953" s="12"/>
      <c r="Q953" s="12"/>
      <c r="R953" s="12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2"/>
      <c r="L954" s="12"/>
      <c r="M954" s="12"/>
      <c r="N954" s="12"/>
      <c r="O954" s="12"/>
      <c r="P954" s="12"/>
      <c r="Q954" s="12"/>
      <c r="R954" s="12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2"/>
      <c r="L955" s="12"/>
      <c r="M955" s="12"/>
      <c r="N955" s="12"/>
      <c r="O955" s="12"/>
      <c r="P955" s="12"/>
      <c r="Q955" s="12"/>
      <c r="R955" s="12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2"/>
      <c r="L956" s="12"/>
      <c r="M956" s="12"/>
      <c r="N956" s="12"/>
      <c r="O956" s="12"/>
      <c r="P956" s="12"/>
      <c r="Q956" s="12"/>
      <c r="R956" s="12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2"/>
      <c r="L957" s="12"/>
      <c r="M957" s="12"/>
      <c r="N957" s="12"/>
      <c r="O957" s="12"/>
      <c r="P957" s="12"/>
      <c r="Q957" s="12"/>
      <c r="R957" s="12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2"/>
      <c r="L958" s="12"/>
      <c r="M958" s="12"/>
      <c r="N958" s="12"/>
      <c r="O958" s="12"/>
      <c r="P958" s="12"/>
      <c r="Q958" s="12"/>
      <c r="R958" s="12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2"/>
      <c r="L959" s="12"/>
      <c r="M959" s="12"/>
      <c r="N959" s="12"/>
      <c r="O959" s="12"/>
      <c r="P959" s="12"/>
      <c r="Q959" s="12"/>
      <c r="R959" s="12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2"/>
      <c r="L960" s="12"/>
      <c r="M960" s="12"/>
      <c r="N960" s="12"/>
      <c r="O960" s="12"/>
      <c r="P960" s="12"/>
      <c r="Q960" s="12"/>
      <c r="R960" s="12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2"/>
      <c r="L961" s="12"/>
      <c r="M961" s="12"/>
      <c r="N961" s="12"/>
      <c r="O961" s="12"/>
      <c r="P961" s="12"/>
      <c r="Q961" s="12"/>
      <c r="R961" s="12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2"/>
      <c r="L962" s="12"/>
      <c r="M962" s="12"/>
      <c r="N962" s="12"/>
      <c r="O962" s="12"/>
      <c r="P962" s="12"/>
      <c r="Q962" s="12"/>
      <c r="R962" s="12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2"/>
      <c r="L963" s="12"/>
      <c r="M963" s="12"/>
      <c r="N963" s="12"/>
      <c r="O963" s="12"/>
      <c r="P963" s="12"/>
      <c r="Q963" s="12"/>
      <c r="R963" s="12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2"/>
      <c r="L964" s="12"/>
      <c r="M964" s="12"/>
      <c r="N964" s="12"/>
      <c r="O964" s="12"/>
      <c r="P964" s="12"/>
      <c r="Q964" s="12"/>
      <c r="R964" s="12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2"/>
      <c r="L965" s="12"/>
      <c r="M965" s="12"/>
      <c r="N965" s="12"/>
      <c r="O965" s="12"/>
      <c r="P965" s="12"/>
      <c r="Q965" s="12"/>
      <c r="R965" s="12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2"/>
      <c r="L966" s="12"/>
      <c r="M966" s="12"/>
      <c r="N966" s="12"/>
      <c r="O966" s="12"/>
      <c r="P966" s="12"/>
      <c r="Q966" s="12"/>
      <c r="R966" s="12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2"/>
      <c r="L967" s="12"/>
      <c r="M967" s="12"/>
      <c r="N967" s="12"/>
      <c r="O967" s="12"/>
      <c r="P967" s="12"/>
      <c r="Q967" s="12"/>
      <c r="R967" s="12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2"/>
      <c r="L968" s="12"/>
      <c r="M968" s="12"/>
      <c r="N968" s="12"/>
      <c r="O968" s="12"/>
      <c r="P968" s="12"/>
      <c r="Q968" s="12"/>
      <c r="R968" s="12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2"/>
      <c r="L969" s="12"/>
      <c r="M969" s="12"/>
      <c r="N969" s="12"/>
      <c r="O969" s="12"/>
      <c r="P969" s="12"/>
      <c r="Q969" s="12"/>
      <c r="R969" s="12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2"/>
      <c r="L970" s="12"/>
      <c r="M970" s="12"/>
      <c r="N970" s="12"/>
      <c r="O970" s="12"/>
      <c r="P970" s="12"/>
      <c r="Q970" s="12"/>
      <c r="R970" s="12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2"/>
      <c r="L971" s="12"/>
      <c r="M971" s="12"/>
      <c r="N971" s="12"/>
      <c r="O971" s="12"/>
      <c r="P971" s="12"/>
      <c r="Q971" s="12"/>
      <c r="R971" s="12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2"/>
      <c r="L972" s="12"/>
      <c r="M972" s="12"/>
      <c r="N972" s="12"/>
      <c r="O972" s="12"/>
      <c r="P972" s="12"/>
      <c r="Q972" s="12"/>
      <c r="R972" s="12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2"/>
      <c r="L973" s="12"/>
      <c r="M973" s="12"/>
      <c r="N973" s="12"/>
      <c r="O973" s="12"/>
      <c r="P973" s="12"/>
      <c r="Q973" s="12"/>
      <c r="R973" s="12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2"/>
      <c r="L974" s="12"/>
      <c r="M974" s="12"/>
      <c r="N974" s="12"/>
      <c r="O974" s="12"/>
      <c r="P974" s="12"/>
      <c r="Q974" s="12"/>
      <c r="R974" s="12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2"/>
      <c r="L975" s="12"/>
      <c r="M975" s="12"/>
      <c r="N975" s="12"/>
      <c r="O975" s="12"/>
      <c r="P975" s="12"/>
      <c r="Q975" s="12"/>
      <c r="R975" s="12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2"/>
      <c r="L976" s="12"/>
      <c r="M976" s="12"/>
      <c r="N976" s="12"/>
      <c r="O976" s="12"/>
      <c r="P976" s="12"/>
      <c r="Q976" s="12"/>
      <c r="R976" s="12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2"/>
      <c r="L977" s="12"/>
      <c r="M977" s="12"/>
      <c r="N977" s="12"/>
      <c r="O977" s="12"/>
      <c r="P977" s="12"/>
      <c r="Q977" s="12"/>
      <c r="R977" s="12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2"/>
      <c r="L978" s="12"/>
      <c r="M978" s="12"/>
      <c r="N978" s="12"/>
      <c r="O978" s="12"/>
      <c r="P978" s="12"/>
      <c r="Q978" s="12"/>
      <c r="R978" s="12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2"/>
      <c r="L979" s="12"/>
      <c r="M979" s="12"/>
      <c r="N979" s="12"/>
      <c r="O979" s="12"/>
      <c r="P979" s="12"/>
      <c r="Q979" s="12"/>
      <c r="R979" s="12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2"/>
      <c r="L980" s="12"/>
      <c r="M980" s="12"/>
      <c r="N980" s="12"/>
      <c r="O980" s="12"/>
      <c r="P980" s="12"/>
      <c r="Q980" s="12"/>
      <c r="R980" s="12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2"/>
      <c r="L981" s="12"/>
      <c r="M981" s="12"/>
      <c r="N981" s="12"/>
      <c r="O981" s="12"/>
      <c r="P981" s="12"/>
      <c r="Q981" s="12"/>
      <c r="R981" s="12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2"/>
      <c r="L982" s="12"/>
      <c r="M982" s="12"/>
      <c r="N982" s="12"/>
      <c r="O982" s="12"/>
      <c r="P982" s="12"/>
      <c r="Q982" s="12"/>
      <c r="R982" s="12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2"/>
      <c r="L983" s="12"/>
      <c r="M983" s="12"/>
      <c r="N983" s="12"/>
      <c r="O983" s="12"/>
      <c r="P983" s="12"/>
      <c r="Q983" s="12"/>
      <c r="R983" s="12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2"/>
      <c r="L984" s="12"/>
      <c r="M984" s="12"/>
      <c r="N984" s="12"/>
      <c r="O984" s="12"/>
      <c r="P984" s="12"/>
      <c r="Q984" s="12"/>
      <c r="R984" s="12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2"/>
      <c r="L985" s="12"/>
      <c r="M985" s="12"/>
      <c r="N985" s="12"/>
      <c r="O985" s="12"/>
      <c r="P985" s="12"/>
      <c r="Q985" s="12"/>
      <c r="R985" s="12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2"/>
      <c r="L986" s="12"/>
      <c r="M986" s="12"/>
      <c r="N986" s="12"/>
      <c r="O986" s="12"/>
      <c r="P986" s="12"/>
      <c r="Q986" s="12"/>
      <c r="R986" s="12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2"/>
      <c r="L987" s="12"/>
      <c r="M987" s="12"/>
      <c r="N987" s="12"/>
      <c r="O987" s="12"/>
      <c r="P987" s="12"/>
      <c r="Q987" s="12"/>
      <c r="R987" s="12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2"/>
      <c r="L988" s="12"/>
      <c r="M988" s="12"/>
      <c r="N988" s="12"/>
      <c r="O988" s="12"/>
      <c r="P988" s="12"/>
      <c r="Q988" s="12"/>
      <c r="R988" s="12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2"/>
      <c r="L989" s="12"/>
      <c r="M989" s="12"/>
      <c r="N989" s="12"/>
      <c r="O989" s="12"/>
      <c r="P989" s="12"/>
      <c r="Q989" s="12"/>
      <c r="R989" s="12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2"/>
      <c r="L990" s="12"/>
      <c r="M990" s="12"/>
      <c r="N990" s="12"/>
      <c r="O990" s="12"/>
      <c r="P990" s="12"/>
      <c r="Q990" s="12"/>
      <c r="R990" s="12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2"/>
      <c r="L991" s="12"/>
      <c r="M991" s="12"/>
      <c r="N991" s="12"/>
      <c r="O991" s="12"/>
      <c r="P991" s="12"/>
      <c r="Q991" s="12"/>
      <c r="R991" s="12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2"/>
      <c r="L992" s="12"/>
      <c r="M992" s="12"/>
      <c r="N992" s="12"/>
      <c r="O992" s="12"/>
      <c r="P992" s="12"/>
      <c r="Q992" s="12"/>
      <c r="R992" s="12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2"/>
      <c r="L993" s="12"/>
      <c r="M993" s="12"/>
      <c r="N993" s="12"/>
      <c r="O993" s="12"/>
      <c r="P993" s="12"/>
      <c r="Q993" s="12"/>
      <c r="R993" s="12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2"/>
      <c r="L994" s="12"/>
      <c r="M994" s="12"/>
      <c r="N994" s="12"/>
      <c r="O994" s="12"/>
      <c r="P994" s="12"/>
      <c r="Q994" s="12"/>
      <c r="R994" s="12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2"/>
      <c r="L995" s="12"/>
      <c r="M995" s="12"/>
      <c r="N995" s="12"/>
      <c r="O995" s="12"/>
      <c r="P995" s="12"/>
      <c r="Q995" s="12"/>
      <c r="R995" s="12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2"/>
      <c r="L996" s="12"/>
      <c r="M996" s="12"/>
      <c r="N996" s="12"/>
      <c r="O996" s="12"/>
      <c r="P996" s="12"/>
      <c r="Q996" s="12"/>
      <c r="R996" s="12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2"/>
      <c r="L997" s="12"/>
      <c r="M997" s="12"/>
      <c r="N997" s="12"/>
      <c r="O997" s="12"/>
      <c r="P997" s="12"/>
      <c r="Q997" s="12"/>
      <c r="R997" s="12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2"/>
      <c r="L998" s="12"/>
      <c r="M998" s="12"/>
      <c r="N998" s="12"/>
      <c r="O998" s="12"/>
      <c r="P998" s="12"/>
      <c r="Q998" s="12"/>
      <c r="R998" s="12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2"/>
      <c r="L999" s="12"/>
      <c r="M999" s="12"/>
      <c r="N999" s="12"/>
      <c r="O999" s="12"/>
      <c r="P999" s="12"/>
      <c r="Q999" s="12"/>
      <c r="R999" s="12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2"/>
      <c r="L1000" s="12"/>
      <c r="M1000" s="12"/>
      <c r="N1000" s="12"/>
      <c r="O1000" s="12"/>
      <c r="P1000" s="12"/>
      <c r="Q1000" s="12"/>
      <c r="R1000" s="12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2"/>
      <c r="L1001" s="12"/>
      <c r="M1001" s="12"/>
      <c r="N1001" s="12"/>
      <c r="O1001" s="12"/>
      <c r="P1001" s="12"/>
      <c r="Q1001" s="12"/>
      <c r="R1001" s="12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2"/>
      <c r="L1002" s="12"/>
      <c r="M1002" s="12"/>
      <c r="N1002" s="12"/>
      <c r="O1002" s="12"/>
      <c r="P1002" s="12"/>
      <c r="Q1002" s="12"/>
      <c r="R1002" s="12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2"/>
      <c r="L1003" s="12"/>
      <c r="M1003" s="12"/>
      <c r="N1003" s="12"/>
      <c r="O1003" s="12"/>
      <c r="P1003" s="12"/>
      <c r="Q1003" s="12"/>
      <c r="R1003" s="12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2"/>
      <c r="L1004" s="12"/>
      <c r="M1004" s="12"/>
      <c r="N1004" s="12"/>
      <c r="O1004" s="12"/>
      <c r="P1004" s="12"/>
      <c r="Q1004" s="12"/>
      <c r="R1004" s="12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2"/>
      <c r="L1005" s="12"/>
      <c r="M1005" s="12"/>
      <c r="N1005" s="12"/>
      <c r="O1005" s="12"/>
      <c r="P1005" s="12"/>
      <c r="Q1005" s="12"/>
      <c r="R1005" s="12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2"/>
      <c r="L1006" s="12"/>
      <c r="M1006" s="12"/>
      <c r="N1006" s="12"/>
      <c r="O1006" s="12"/>
      <c r="P1006" s="12"/>
      <c r="Q1006" s="12"/>
      <c r="R1006" s="12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2"/>
      <c r="L1007" s="12"/>
      <c r="M1007" s="12"/>
      <c r="N1007" s="12"/>
      <c r="O1007" s="12"/>
      <c r="P1007" s="12"/>
      <c r="Q1007" s="12"/>
      <c r="R1007" s="12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2"/>
      <c r="L1008" s="12"/>
      <c r="M1008" s="12"/>
      <c r="N1008" s="12"/>
      <c r="O1008" s="12"/>
      <c r="P1008" s="12"/>
      <c r="Q1008" s="12"/>
      <c r="R1008" s="12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2"/>
      <c r="L1009" s="12"/>
      <c r="M1009" s="12"/>
      <c r="N1009" s="12"/>
      <c r="O1009" s="12"/>
      <c r="P1009" s="12"/>
      <c r="Q1009" s="12"/>
      <c r="R1009" s="12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2"/>
      <c r="L1010" s="12"/>
      <c r="M1010" s="12"/>
      <c r="N1010" s="12"/>
      <c r="O1010" s="12"/>
      <c r="P1010" s="12"/>
      <c r="Q1010" s="12"/>
      <c r="R1010" s="12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2"/>
      <c r="L1011" s="12"/>
      <c r="M1011" s="12"/>
      <c r="N1011" s="12"/>
      <c r="O1011" s="12"/>
      <c r="P1011" s="12"/>
      <c r="Q1011" s="12"/>
      <c r="R1011" s="12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2"/>
      <c r="L1012" s="12"/>
      <c r="M1012" s="12"/>
      <c r="N1012" s="12"/>
      <c r="O1012" s="12"/>
      <c r="P1012" s="12"/>
      <c r="Q1012" s="12"/>
      <c r="R1012" s="12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2"/>
      <c r="L1013" s="12"/>
      <c r="M1013" s="12"/>
      <c r="N1013" s="12"/>
      <c r="O1013" s="12"/>
      <c r="P1013" s="12"/>
      <c r="Q1013" s="12"/>
      <c r="R1013" s="12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2"/>
      <c r="L1014" s="12"/>
      <c r="M1014" s="12"/>
      <c r="N1014" s="12"/>
      <c r="O1014" s="12"/>
      <c r="P1014" s="12"/>
      <c r="Q1014" s="12"/>
      <c r="R1014" s="12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2"/>
      <c r="L1015" s="12"/>
      <c r="M1015" s="12"/>
      <c r="N1015" s="12"/>
      <c r="O1015" s="12"/>
      <c r="P1015" s="12"/>
      <c r="Q1015" s="12"/>
      <c r="R1015" s="12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2"/>
      <c r="L1016" s="12"/>
      <c r="M1016" s="12"/>
      <c r="N1016" s="12"/>
      <c r="O1016" s="12"/>
      <c r="P1016" s="12"/>
      <c r="Q1016" s="12"/>
      <c r="R1016" s="12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2"/>
      <c r="L1017" s="12"/>
      <c r="M1017" s="12"/>
      <c r="N1017" s="12"/>
      <c r="O1017" s="12"/>
      <c r="P1017" s="12"/>
      <c r="Q1017" s="12"/>
      <c r="R1017" s="12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2"/>
      <c r="L1018" s="12"/>
      <c r="M1018" s="12"/>
      <c r="N1018" s="12"/>
      <c r="O1018" s="12"/>
      <c r="P1018" s="12"/>
      <c r="Q1018" s="12"/>
      <c r="R1018" s="12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2"/>
      <c r="L1019" s="12"/>
      <c r="M1019" s="12"/>
      <c r="N1019" s="12"/>
      <c r="O1019" s="12"/>
      <c r="P1019" s="12"/>
      <c r="Q1019" s="12"/>
      <c r="R1019" s="12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2"/>
      <c r="L1020" s="12"/>
      <c r="M1020" s="12"/>
      <c r="N1020" s="12"/>
      <c r="O1020" s="12"/>
      <c r="P1020" s="12"/>
      <c r="Q1020" s="12"/>
      <c r="R1020" s="12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2"/>
      <c r="L1021" s="12"/>
      <c r="M1021" s="12"/>
      <c r="N1021" s="12"/>
      <c r="O1021" s="12"/>
      <c r="P1021" s="12"/>
      <c r="Q1021" s="12"/>
      <c r="R1021" s="12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2"/>
      <c r="L1022" s="12"/>
      <c r="M1022" s="12"/>
      <c r="N1022" s="12"/>
      <c r="O1022" s="12"/>
      <c r="P1022" s="12"/>
      <c r="Q1022" s="12"/>
      <c r="R1022" s="12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2"/>
      <c r="L1023" s="12"/>
      <c r="M1023" s="12"/>
      <c r="N1023" s="12"/>
      <c r="O1023" s="12"/>
      <c r="P1023" s="12"/>
      <c r="Q1023" s="12"/>
      <c r="R1023" s="12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2"/>
      <c r="L1024" s="12"/>
      <c r="M1024" s="12"/>
      <c r="N1024" s="12"/>
      <c r="O1024" s="12"/>
      <c r="P1024" s="12"/>
      <c r="Q1024" s="12"/>
      <c r="R1024" s="12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2"/>
      <c r="L1025" s="12"/>
      <c r="M1025" s="12"/>
      <c r="N1025" s="12"/>
      <c r="O1025" s="12"/>
      <c r="P1025" s="12"/>
      <c r="Q1025" s="12"/>
      <c r="R1025" s="12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2"/>
      <c r="L1026" s="12"/>
      <c r="M1026" s="12"/>
      <c r="N1026" s="12"/>
      <c r="O1026" s="12"/>
      <c r="P1026" s="12"/>
      <c r="Q1026" s="12"/>
      <c r="R1026" s="12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2"/>
      <c r="L1027" s="12"/>
      <c r="M1027" s="12"/>
      <c r="N1027" s="12"/>
      <c r="O1027" s="12"/>
      <c r="P1027" s="12"/>
      <c r="Q1027" s="12"/>
      <c r="R1027" s="12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2"/>
      <c r="L1028" s="12"/>
      <c r="M1028" s="12"/>
      <c r="N1028" s="12"/>
      <c r="O1028" s="12"/>
      <c r="P1028" s="12"/>
      <c r="Q1028" s="12"/>
      <c r="R1028" s="12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2"/>
      <c r="L1029" s="12"/>
      <c r="M1029" s="12"/>
      <c r="N1029" s="12"/>
      <c r="O1029" s="12"/>
      <c r="P1029" s="12"/>
      <c r="Q1029" s="12"/>
      <c r="R1029" s="12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2"/>
      <c r="L1030" s="12"/>
      <c r="M1030" s="12"/>
      <c r="N1030" s="12"/>
      <c r="O1030" s="12"/>
      <c r="P1030" s="12"/>
      <c r="Q1030" s="12"/>
      <c r="R1030" s="12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2"/>
      <c r="L1031" s="12"/>
      <c r="M1031" s="12"/>
      <c r="N1031" s="12"/>
      <c r="O1031" s="12"/>
      <c r="P1031" s="12"/>
      <c r="Q1031" s="12"/>
      <c r="R1031" s="12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2"/>
      <c r="L1032" s="12"/>
      <c r="M1032" s="12"/>
      <c r="N1032" s="12"/>
      <c r="O1032" s="12"/>
      <c r="P1032" s="12"/>
      <c r="Q1032" s="12"/>
      <c r="R1032" s="12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2"/>
      <c r="L1033" s="12"/>
      <c r="M1033" s="12"/>
      <c r="N1033" s="12"/>
      <c r="O1033" s="12"/>
      <c r="P1033" s="12"/>
      <c r="Q1033" s="12"/>
      <c r="R1033" s="12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2"/>
      <c r="L1034" s="12"/>
      <c r="M1034" s="12"/>
      <c r="N1034" s="12"/>
      <c r="O1034" s="12"/>
      <c r="P1034" s="12"/>
      <c r="Q1034" s="12"/>
      <c r="R1034" s="12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2"/>
      <c r="L1035" s="12"/>
      <c r="M1035" s="12"/>
      <c r="N1035" s="12"/>
      <c r="O1035" s="12"/>
      <c r="P1035" s="12"/>
      <c r="Q1035" s="12"/>
      <c r="R1035" s="12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2"/>
      <c r="L1036" s="12"/>
      <c r="M1036" s="12"/>
      <c r="N1036" s="12"/>
      <c r="O1036" s="12"/>
      <c r="P1036" s="12"/>
      <c r="Q1036" s="12"/>
      <c r="R1036" s="12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2"/>
      <c r="L1037" s="12"/>
      <c r="M1037" s="12"/>
      <c r="N1037" s="12"/>
      <c r="O1037" s="12"/>
      <c r="P1037" s="12"/>
      <c r="Q1037" s="12"/>
      <c r="R1037" s="12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2"/>
      <c r="L1038" s="12"/>
      <c r="M1038" s="12"/>
      <c r="N1038" s="12"/>
      <c r="O1038" s="12"/>
      <c r="P1038" s="12"/>
      <c r="Q1038" s="12"/>
      <c r="R1038" s="12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2"/>
      <c r="L1039" s="12"/>
      <c r="M1039" s="12"/>
      <c r="N1039" s="12"/>
      <c r="O1039" s="12"/>
      <c r="P1039" s="12"/>
      <c r="Q1039" s="12"/>
      <c r="R1039" s="12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2"/>
      <c r="L1040" s="12"/>
      <c r="M1040" s="12"/>
      <c r="N1040" s="12"/>
      <c r="O1040" s="12"/>
      <c r="P1040" s="12"/>
      <c r="Q1040" s="12"/>
      <c r="R1040" s="12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2"/>
      <c r="L1041" s="12"/>
      <c r="M1041" s="12"/>
      <c r="N1041" s="12"/>
      <c r="O1041" s="12"/>
      <c r="P1041" s="12"/>
      <c r="Q1041" s="12"/>
      <c r="R1041" s="12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2"/>
      <c r="L1042" s="12"/>
      <c r="M1042" s="12"/>
      <c r="N1042" s="12"/>
      <c r="O1042" s="12"/>
      <c r="P1042" s="12"/>
      <c r="Q1042" s="12"/>
      <c r="R1042" s="12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2"/>
      <c r="L1043" s="12"/>
      <c r="M1043" s="12"/>
      <c r="N1043" s="12"/>
      <c r="O1043" s="12"/>
      <c r="P1043" s="12"/>
      <c r="Q1043" s="12"/>
      <c r="R1043" s="12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2"/>
      <c r="L1044" s="12"/>
      <c r="M1044" s="12"/>
      <c r="N1044" s="12"/>
      <c r="O1044" s="12"/>
      <c r="P1044" s="12"/>
      <c r="Q1044" s="12"/>
      <c r="R1044" s="12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2"/>
      <c r="L1045" s="12"/>
      <c r="M1045" s="12"/>
      <c r="N1045" s="12"/>
      <c r="O1045" s="12"/>
      <c r="P1045" s="12"/>
      <c r="Q1045" s="12"/>
      <c r="R1045" s="12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2"/>
      <c r="L1046" s="12"/>
      <c r="M1046" s="12"/>
      <c r="N1046" s="12"/>
      <c r="O1046" s="12"/>
      <c r="P1046" s="12"/>
      <c r="Q1046" s="12"/>
      <c r="R1046" s="12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2"/>
      <c r="L1047" s="12"/>
      <c r="M1047" s="12"/>
      <c r="N1047" s="12"/>
      <c r="O1047" s="12"/>
      <c r="P1047" s="12"/>
      <c r="Q1047" s="12"/>
      <c r="R1047" s="12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2"/>
      <c r="L1048" s="12"/>
      <c r="M1048" s="12"/>
      <c r="N1048" s="12"/>
      <c r="O1048" s="12"/>
      <c r="P1048" s="12"/>
      <c r="Q1048" s="12"/>
      <c r="R1048" s="12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2"/>
      <c r="L1049" s="12"/>
      <c r="M1049" s="12"/>
      <c r="N1049" s="12"/>
      <c r="O1049" s="12"/>
      <c r="P1049" s="12"/>
      <c r="Q1049" s="12"/>
      <c r="R1049" s="12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2"/>
      <c r="L1050" s="12"/>
      <c r="M1050" s="12"/>
      <c r="N1050" s="12"/>
      <c r="O1050" s="12"/>
      <c r="P1050" s="12"/>
      <c r="Q1050" s="12"/>
      <c r="R1050" s="12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2"/>
      <c r="L1051" s="12"/>
      <c r="M1051" s="12"/>
      <c r="N1051" s="12"/>
      <c r="O1051" s="12"/>
      <c r="P1051" s="12"/>
      <c r="Q1051" s="12"/>
      <c r="R1051" s="12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2"/>
      <c r="L1052" s="12"/>
      <c r="M1052" s="12"/>
      <c r="N1052" s="12"/>
      <c r="O1052" s="12"/>
      <c r="P1052" s="12"/>
      <c r="Q1052" s="12"/>
      <c r="R1052" s="12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2"/>
      <c r="L1053" s="12"/>
      <c r="M1053" s="12"/>
      <c r="N1053" s="12"/>
      <c r="O1053" s="12"/>
      <c r="P1053" s="12"/>
      <c r="Q1053" s="12"/>
      <c r="R1053" s="12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2"/>
      <c r="L1054" s="12"/>
      <c r="M1054" s="12"/>
      <c r="N1054" s="12"/>
      <c r="O1054" s="12"/>
      <c r="P1054" s="12"/>
      <c r="Q1054" s="12"/>
      <c r="R1054" s="12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2"/>
      <c r="L1055" s="12"/>
      <c r="M1055" s="12"/>
      <c r="N1055" s="12"/>
      <c r="O1055" s="12"/>
      <c r="P1055" s="12"/>
      <c r="Q1055" s="12"/>
      <c r="R1055" s="12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2"/>
      <c r="L1056" s="12"/>
      <c r="M1056" s="12"/>
      <c r="N1056" s="12"/>
      <c r="O1056" s="12"/>
      <c r="P1056" s="12"/>
      <c r="Q1056" s="12"/>
      <c r="R1056" s="12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2"/>
      <c r="L1057" s="12"/>
      <c r="M1057" s="12"/>
      <c r="N1057" s="12"/>
      <c r="O1057" s="12"/>
      <c r="P1057" s="12"/>
      <c r="Q1057" s="12"/>
      <c r="R1057" s="12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2"/>
      <c r="L1058" s="12"/>
      <c r="M1058" s="12"/>
      <c r="N1058" s="12"/>
      <c r="O1058" s="12"/>
      <c r="P1058" s="12"/>
      <c r="Q1058" s="12"/>
      <c r="R1058" s="12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2"/>
      <c r="L1059" s="12"/>
      <c r="M1059" s="12"/>
      <c r="N1059" s="12"/>
      <c r="O1059" s="12"/>
      <c r="P1059" s="12"/>
      <c r="Q1059" s="12"/>
      <c r="R1059" s="12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2"/>
      <c r="L1060" s="12"/>
      <c r="M1060" s="12"/>
      <c r="N1060" s="12"/>
      <c r="O1060" s="12"/>
      <c r="P1060" s="12"/>
      <c r="Q1060" s="12"/>
      <c r="R1060" s="12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2"/>
      <c r="L1061" s="12"/>
      <c r="M1061" s="12"/>
      <c r="N1061" s="12"/>
      <c r="O1061" s="12"/>
      <c r="P1061" s="12"/>
      <c r="Q1061" s="12"/>
      <c r="R1061" s="12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2"/>
      <c r="L1062" s="12"/>
      <c r="M1062" s="12"/>
      <c r="N1062" s="12"/>
      <c r="O1062" s="12"/>
      <c r="P1062" s="12"/>
      <c r="Q1062" s="12"/>
      <c r="R1062" s="12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2"/>
      <c r="L1063" s="12"/>
      <c r="M1063" s="12"/>
      <c r="N1063" s="12"/>
      <c r="O1063" s="12"/>
      <c r="P1063" s="12"/>
      <c r="Q1063" s="12"/>
      <c r="R1063" s="12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2"/>
      <c r="L1064" s="12"/>
      <c r="M1064" s="12"/>
      <c r="N1064" s="12"/>
      <c r="O1064" s="12"/>
      <c r="P1064" s="12"/>
      <c r="Q1064" s="12"/>
      <c r="R1064" s="12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2"/>
      <c r="L1065" s="12"/>
      <c r="M1065" s="12"/>
      <c r="N1065" s="12"/>
      <c r="O1065" s="12"/>
      <c r="P1065" s="12"/>
      <c r="Q1065" s="12"/>
      <c r="R1065" s="12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2"/>
      <c r="L1066" s="12"/>
      <c r="M1066" s="12"/>
      <c r="N1066" s="12"/>
      <c r="O1066" s="12"/>
      <c r="P1066" s="12"/>
      <c r="Q1066" s="12"/>
      <c r="R1066" s="12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2"/>
      <c r="L1067" s="12"/>
      <c r="M1067" s="12"/>
      <c r="N1067" s="12"/>
      <c r="O1067" s="12"/>
      <c r="P1067" s="12"/>
      <c r="Q1067" s="12"/>
      <c r="R1067" s="12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2"/>
      <c r="L1068" s="12"/>
      <c r="M1068" s="12"/>
      <c r="N1068" s="12"/>
      <c r="O1068" s="12"/>
      <c r="P1068" s="12"/>
      <c r="Q1068" s="12"/>
      <c r="R1068" s="12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2"/>
      <c r="L1069" s="12"/>
      <c r="M1069" s="12"/>
      <c r="N1069" s="12"/>
      <c r="O1069" s="12"/>
      <c r="P1069" s="12"/>
      <c r="Q1069" s="12"/>
      <c r="R1069" s="12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2"/>
      <c r="L1070" s="12"/>
      <c r="M1070" s="12"/>
      <c r="N1070" s="12"/>
      <c r="O1070" s="12"/>
      <c r="P1070" s="12"/>
      <c r="Q1070" s="12"/>
      <c r="R1070" s="12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2"/>
      <c r="L1071" s="12"/>
      <c r="M1071" s="12"/>
      <c r="N1071" s="12"/>
      <c r="O1071" s="12"/>
      <c r="P1071" s="12"/>
      <c r="Q1071" s="12"/>
      <c r="R1071" s="12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2"/>
      <c r="L1072" s="12"/>
      <c r="M1072" s="12"/>
      <c r="N1072" s="12"/>
      <c r="O1072" s="12"/>
      <c r="P1072" s="12"/>
      <c r="Q1072" s="12"/>
      <c r="R1072" s="12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2"/>
      <c r="L1073" s="12"/>
      <c r="M1073" s="12"/>
      <c r="N1073" s="12"/>
      <c r="O1073" s="12"/>
      <c r="P1073" s="12"/>
      <c r="Q1073" s="12"/>
      <c r="R1073" s="12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2"/>
      <c r="L1074" s="12"/>
      <c r="M1074" s="12"/>
      <c r="N1074" s="12"/>
      <c r="O1074" s="12"/>
      <c r="P1074" s="12"/>
      <c r="Q1074" s="12"/>
      <c r="R1074" s="12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2"/>
      <c r="L1075" s="12"/>
      <c r="M1075" s="12"/>
      <c r="N1075" s="12"/>
      <c r="O1075" s="12"/>
      <c r="P1075" s="12"/>
      <c r="Q1075" s="12"/>
      <c r="R1075" s="12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2"/>
      <c r="L1076" s="12"/>
      <c r="M1076" s="12"/>
      <c r="N1076" s="12"/>
      <c r="O1076" s="12"/>
      <c r="P1076" s="12"/>
      <c r="Q1076" s="12"/>
      <c r="R1076" s="12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2"/>
      <c r="L1077" s="12"/>
      <c r="M1077" s="12"/>
      <c r="N1077" s="12"/>
      <c r="O1077" s="12"/>
      <c r="P1077" s="12"/>
      <c r="Q1077" s="12"/>
      <c r="R1077" s="12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2"/>
      <c r="L1078" s="12"/>
      <c r="M1078" s="12"/>
      <c r="N1078" s="12"/>
      <c r="O1078" s="12"/>
      <c r="P1078" s="12"/>
      <c r="Q1078" s="12"/>
      <c r="R1078" s="12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2"/>
      <c r="L1079" s="12"/>
      <c r="M1079" s="12"/>
      <c r="N1079" s="12"/>
      <c r="O1079" s="12"/>
      <c r="P1079" s="12"/>
      <c r="Q1079" s="12"/>
      <c r="R1079" s="12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2"/>
      <c r="L1080" s="12"/>
      <c r="M1080" s="12"/>
      <c r="N1080" s="12"/>
      <c r="O1080" s="12"/>
      <c r="P1080" s="12"/>
      <c r="Q1080" s="12"/>
      <c r="R1080" s="12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2"/>
      <c r="L1081" s="12"/>
      <c r="M1081" s="12"/>
      <c r="N1081" s="12"/>
      <c r="O1081" s="12"/>
      <c r="P1081" s="12"/>
      <c r="Q1081" s="12"/>
      <c r="R1081" s="12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2"/>
      <c r="L1082" s="12"/>
      <c r="M1082" s="12"/>
      <c r="N1082" s="12"/>
      <c r="O1082" s="12"/>
      <c r="P1082" s="12"/>
      <c r="Q1082" s="12"/>
      <c r="R1082" s="12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2"/>
      <c r="L1083" s="12"/>
      <c r="M1083" s="12"/>
      <c r="N1083" s="12"/>
      <c r="O1083" s="12"/>
      <c r="P1083" s="12"/>
      <c r="Q1083" s="12"/>
      <c r="R1083" s="12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2"/>
      <c r="L1084" s="12"/>
      <c r="M1084" s="12"/>
      <c r="N1084" s="12"/>
      <c r="O1084" s="12"/>
      <c r="P1084" s="12"/>
      <c r="Q1084" s="12"/>
      <c r="R1084" s="12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2"/>
      <c r="L1085" s="12"/>
      <c r="M1085" s="12"/>
      <c r="N1085" s="12"/>
      <c r="O1085" s="12"/>
      <c r="P1085" s="12"/>
      <c r="Q1085" s="12"/>
      <c r="R1085" s="12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2"/>
      <c r="L1086" s="12"/>
      <c r="M1086" s="12"/>
      <c r="N1086" s="12"/>
      <c r="O1086" s="12"/>
      <c r="P1086" s="12"/>
      <c r="Q1086" s="12"/>
      <c r="R1086" s="12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2"/>
      <c r="L1087" s="12"/>
      <c r="M1087" s="12"/>
      <c r="N1087" s="12"/>
      <c r="O1087" s="12"/>
      <c r="P1087" s="12"/>
      <c r="Q1087" s="12"/>
      <c r="R1087" s="12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2"/>
      <c r="L1088" s="12"/>
      <c r="M1088" s="12"/>
      <c r="N1088" s="12"/>
      <c r="O1088" s="12"/>
      <c r="P1088" s="12"/>
      <c r="Q1088" s="12"/>
      <c r="R1088" s="12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2"/>
      <c r="L1089" s="12"/>
      <c r="M1089" s="12"/>
      <c r="N1089" s="12"/>
      <c r="O1089" s="12"/>
      <c r="P1089" s="12"/>
      <c r="Q1089" s="12"/>
      <c r="R1089" s="12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2"/>
      <c r="L1090" s="12"/>
      <c r="M1090" s="12"/>
      <c r="N1090" s="12"/>
      <c r="O1090" s="12"/>
      <c r="P1090" s="12"/>
      <c r="Q1090" s="12"/>
      <c r="R1090" s="12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2"/>
      <c r="L1091" s="12"/>
      <c r="M1091" s="12"/>
      <c r="N1091" s="12"/>
      <c r="O1091" s="12"/>
      <c r="P1091" s="12"/>
      <c r="Q1091" s="12"/>
      <c r="R1091" s="12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2"/>
      <c r="L1092" s="12"/>
      <c r="M1092" s="12"/>
      <c r="N1092" s="12"/>
      <c r="O1092" s="12"/>
      <c r="P1092" s="12"/>
      <c r="Q1092" s="12"/>
      <c r="R1092" s="12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2"/>
      <c r="L1093" s="12"/>
      <c r="M1093" s="12"/>
      <c r="N1093" s="12"/>
      <c r="O1093" s="12"/>
      <c r="P1093" s="12"/>
      <c r="Q1093" s="12"/>
      <c r="R1093" s="12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2"/>
      <c r="L1094" s="12"/>
      <c r="M1094" s="12"/>
      <c r="N1094" s="12"/>
      <c r="O1094" s="12"/>
      <c r="P1094" s="12"/>
      <c r="Q1094" s="12"/>
      <c r="R1094" s="12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2"/>
      <c r="L1095" s="12"/>
      <c r="M1095" s="12"/>
      <c r="N1095" s="12"/>
      <c r="O1095" s="12"/>
      <c r="P1095" s="12"/>
      <c r="Q1095" s="12"/>
      <c r="R1095" s="12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2"/>
      <c r="L1096" s="12"/>
      <c r="M1096" s="12"/>
      <c r="N1096" s="12"/>
      <c r="O1096" s="12"/>
      <c r="P1096" s="12"/>
      <c r="Q1096" s="12"/>
      <c r="R1096" s="12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2"/>
      <c r="L1097" s="12"/>
      <c r="M1097" s="12"/>
      <c r="N1097" s="12"/>
      <c r="O1097" s="12"/>
      <c r="P1097" s="12"/>
      <c r="Q1097" s="12"/>
      <c r="R1097" s="12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2"/>
      <c r="L1098" s="12"/>
      <c r="M1098" s="12"/>
      <c r="N1098" s="12"/>
      <c r="O1098" s="12"/>
      <c r="P1098" s="12"/>
      <c r="Q1098" s="12"/>
      <c r="R1098" s="12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2"/>
      <c r="L1099" s="12"/>
      <c r="M1099" s="12"/>
      <c r="N1099" s="12"/>
      <c r="O1099" s="12"/>
      <c r="P1099" s="12"/>
      <c r="Q1099" s="12"/>
      <c r="R1099" s="12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2"/>
      <c r="L1100" s="12"/>
      <c r="M1100" s="12"/>
      <c r="N1100" s="12"/>
      <c r="O1100" s="12"/>
      <c r="P1100" s="12"/>
      <c r="Q1100" s="12"/>
      <c r="R1100" s="12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2"/>
      <c r="L1101" s="12"/>
      <c r="M1101" s="12"/>
      <c r="N1101" s="12"/>
      <c r="O1101" s="12"/>
      <c r="P1101" s="12"/>
      <c r="Q1101" s="12"/>
      <c r="R1101" s="12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2"/>
      <c r="L1102" s="12"/>
      <c r="M1102" s="12"/>
      <c r="N1102" s="12"/>
      <c r="O1102" s="12"/>
      <c r="P1102" s="12"/>
      <c r="Q1102" s="12"/>
      <c r="R1102" s="12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2"/>
      <c r="L1103" s="12"/>
      <c r="M1103" s="12"/>
      <c r="N1103" s="12"/>
      <c r="O1103" s="12"/>
      <c r="P1103" s="12"/>
      <c r="Q1103" s="12"/>
      <c r="R1103" s="12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2"/>
      <c r="L1104" s="12"/>
      <c r="M1104" s="12"/>
      <c r="N1104" s="12"/>
      <c r="O1104" s="12"/>
      <c r="P1104" s="12"/>
      <c r="Q1104" s="12"/>
      <c r="R1104" s="12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2"/>
      <c r="L1105" s="12"/>
      <c r="M1105" s="12"/>
      <c r="N1105" s="12"/>
      <c r="O1105" s="12"/>
      <c r="P1105" s="12"/>
      <c r="Q1105" s="12"/>
      <c r="R1105" s="12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2"/>
      <c r="L1106" s="12"/>
      <c r="M1106" s="12"/>
      <c r="N1106" s="12"/>
      <c r="O1106" s="12"/>
      <c r="P1106" s="12"/>
      <c r="Q1106" s="12"/>
      <c r="R1106" s="12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2"/>
      <c r="L1107" s="12"/>
      <c r="M1107" s="12"/>
      <c r="N1107" s="12"/>
      <c r="O1107" s="12"/>
      <c r="P1107" s="12"/>
      <c r="Q1107" s="12"/>
      <c r="R1107" s="12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2"/>
      <c r="L1108" s="12"/>
      <c r="M1108" s="12"/>
      <c r="N1108" s="12"/>
      <c r="O1108" s="12"/>
      <c r="P1108" s="12"/>
      <c r="Q1108" s="12"/>
      <c r="R1108" s="12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2"/>
      <c r="L1109" s="12"/>
      <c r="M1109" s="12"/>
      <c r="N1109" s="12"/>
      <c r="O1109" s="12"/>
      <c r="P1109" s="12"/>
      <c r="Q1109" s="12"/>
      <c r="R1109" s="12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2"/>
      <c r="L1110" s="12"/>
      <c r="M1110" s="12"/>
      <c r="N1110" s="12"/>
      <c r="O1110" s="12"/>
      <c r="P1110" s="12"/>
      <c r="Q1110" s="12"/>
      <c r="R1110" s="12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2"/>
      <c r="L1111" s="12"/>
      <c r="M1111" s="12"/>
      <c r="N1111" s="12"/>
      <c r="O1111" s="12"/>
      <c r="P1111" s="12"/>
      <c r="Q1111" s="12"/>
      <c r="R1111" s="12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2"/>
      <c r="L1112" s="12"/>
      <c r="M1112" s="12"/>
      <c r="N1112" s="12"/>
      <c r="O1112" s="12"/>
      <c r="P1112" s="12"/>
      <c r="Q1112" s="12"/>
      <c r="R1112" s="12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2"/>
      <c r="L1113" s="12"/>
      <c r="M1113" s="12"/>
      <c r="N1113" s="12"/>
      <c r="O1113" s="12"/>
      <c r="P1113" s="12"/>
      <c r="Q1113" s="12"/>
      <c r="R1113" s="12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2"/>
      <c r="L1114" s="12"/>
      <c r="M1114" s="12"/>
      <c r="N1114" s="12"/>
      <c r="O1114" s="12"/>
      <c r="P1114" s="12"/>
      <c r="Q1114" s="12"/>
      <c r="R1114" s="12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2"/>
      <c r="L1115" s="12"/>
      <c r="M1115" s="12"/>
      <c r="N1115" s="12"/>
      <c r="O1115" s="12"/>
      <c r="P1115" s="12"/>
      <c r="Q1115" s="12"/>
      <c r="R1115" s="12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2"/>
      <c r="L1116" s="12"/>
      <c r="M1116" s="12"/>
      <c r="N1116" s="12"/>
      <c r="O1116" s="12"/>
      <c r="P1116" s="12"/>
      <c r="Q1116" s="12"/>
      <c r="R1116" s="12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2"/>
      <c r="L1117" s="12"/>
      <c r="M1117" s="12"/>
      <c r="N1117" s="12"/>
      <c r="O1117" s="12"/>
      <c r="P1117" s="12"/>
      <c r="Q1117" s="12"/>
      <c r="R1117" s="12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2"/>
      <c r="L1118" s="12"/>
      <c r="M1118" s="12"/>
      <c r="N1118" s="12"/>
      <c r="O1118" s="12"/>
      <c r="P1118" s="12"/>
      <c r="Q1118" s="12"/>
      <c r="R1118" s="12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2"/>
      <c r="L1119" s="12"/>
      <c r="M1119" s="12"/>
      <c r="N1119" s="12"/>
      <c r="O1119" s="12"/>
      <c r="P1119" s="12"/>
      <c r="Q1119" s="12"/>
      <c r="R1119" s="12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2"/>
      <c r="L1120" s="12"/>
      <c r="M1120" s="12"/>
      <c r="N1120" s="12"/>
      <c r="O1120" s="12"/>
      <c r="P1120" s="12"/>
      <c r="Q1120" s="12"/>
      <c r="R1120" s="12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2"/>
      <c r="L1121" s="12"/>
      <c r="M1121" s="12"/>
      <c r="N1121" s="12"/>
      <c r="O1121" s="12"/>
      <c r="P1121" s="12"/>
      <c r="Q1121" s="12"/>
      <c r="R1121" s="12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2"/>
      <c r="L1122" s="12"/>
      <c r="M1122" s="12"/>
      <c r="N1122" s="12"/>
      <c r="O1122" s="12"/>
      <c r="P1122" s="12"/>
      <c r="Q1122" s="12"/>
      <c r="R1122" s="12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2"/>
      <c r="L1123" s="12"/>
      <c r="M1123" s="12"/>
      <c r="N1123" s="12"/>
      <c r="O1123" s="12"/>
      <c r="P1123" s="12"/>
      <c r="Q1123" s="12"/>
      <c r="R1123" s="12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2"/>
      <c r="L1124" s="12"/>
      <c r="M1124" s="12"/>
      <c r="N1124" s="12"/>
      <c r="O1124" s="12"/>
      <c r="P1124" s="12"/>
      <c r="Q1124" s="12"/>
      <c r="R1124" s="12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2"/>
      <c r="L1125" s="12"/>
      <c r="M1125" s="12"/>
      <c r="N1125" s="12"/>
      <c r="O1125" s="12"/>
      <c r="P1125" s="12"/>
      <c r="Q1125" s="12"/>
      <c r="R1125" s="12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2"/>
      <c r="L1126" s="12"/>
      <c r="M1126" s="12"/>
      <c r="N1126" s="12"/>
      <c r="O1126" s="12"/>
      <c r="P1126" s="12"/>
      <c r="Q1126" s="12"/>
      <c r="R1126" s="12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2"/>
      <c r="L1127" s="12"/>
      <c r="M1127" s="12"/>
      <c r="N1127" s="12"/>
      <c r="O1127" s="12"/>
      <c r="P1127" s="12"/>
      <c r="Q1127" s="12"/>
      <c r="R1127" s="12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2"/>
      <c r="L1128" s="12"/>
      <c r="M1128" s="12"/>
      <c r="N1128" s="12"/>
      <c r="O1128" s="12"/>
      <c r="P1128" s="12"/>
      <c r="Q1128" s="12"/>
      <c r="R1128" s="12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2"/>
      <c r="L1129" s="12"/>
      <c r="M1129" s="12"/>
      <c r="N1129" s="12"/>
      <c r="O1129" s="12"/>
      <c r="P1129" s="12"/>
      <c r="Q1129" s="12"/>
      <c r="R1129" s="12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2"/>
      <c r="L1130" s="12"/>
      <c r="M1130" s="12"/>
      <c r="N1130" s="12"/>
      <c r="O1130" s="12"/>
      <c r="P1130" s="12"/>
      <c r="Q1130" s="12"/>
      <c r="R1130" s="12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2"/>
      <c r="L1131" s="12"/>
      <c r="M1131" s="12"/>
      <c r="N1131" s="12"/>
      <c r="O1131" s="12"/>
      <c r="P1131" s="12"/>
      <c r="Q1131" s="12"/>
      <c r="R1131" s="12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2"/>
      <c r="L1132" s="12"/>
      <c r="M1132" s="12"/>
      <c r="N1132" s="12"/>
      <c r="O1132" s="12"/>
      <c r="P1132" s="12"/>
      <c r="Q1132" s="12"/>
      <c r="R1132" s="12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2"/>
      <c r="L1133" s="12"/>
      <c r="M1133" s="12"/>
      <c r="N1133" s="12"/>
      <c r="O1133" s="12"/>
      <c r="P1133" s="12"/>
      <c r="Q1133" s="12"/>
      <c r="R1133" s="12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2"/>
      <c r="L1134" s="12"/>
      <c r="M1134" s="12"/>
      <c r="N1134" s="12"/>
      <c r="O1134" s="12"/>
      <c r="P1134" s="12"/>
      <c r="Q1134" s="12"/>
      <c r="R1134" s="12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2"/>
      <c r="L1135" s="12"/>
      <c r="M1135" s="12"/>
      <c r="N1135" s="12"/>
      <c r="O1135" s="12"/>
      <c r="P1135" s="12"/>
      <c r="Q1135" s="12"/>
      <c r="R1135" s="12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2"/>
      <c r="L1136" s="12"/>
      <c r="M1136" s="12"/>
      <c r="N1136" s="12"/>
      <c r="O1136" s="12"/>
      <c r="P1136" s="12"/>
      <c r="Q1136" s="12"/>
      <c r="R1136" s="12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2"/>
      <c r="L1137" s="12"/>
      <c r="M1137" s="12"/>
      <c r="N1137" s="12"/>
      <c r="O1137" s="12"/>
      <c r="P1137" s="12"/>
      <c r="Q1137" s="12"/>
      <c r="R1137" s="12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2"/>
      <c r="L1138" s="12"/>
      <c r="M1138" s="12"/>
      <c r="N1138" s="12"/>
      <c r="O1138" s="12"/>
      <c r="P1138" s="12"/>
      <c r="Q1138" s="12"/>
      <c r="R1138" s="12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2"/>
      <c r="L1139" s="12"/>
      <c r="M1139" s="12"/>
      <c r="N1139" s="12"/>
      <c r="O1139" s="12"/>
      <c r="P1139" s="12"/>
      <c r="Q1139" s="12"/>
      <c r="R1139" s="12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2"/>
      <c r="L1140" s="12"/>
      <c r="M1140" s="12"/>
      <c r="N1140" s="12"/>
      <c r="O1140" s="12"/>
      <c r="P1140" s="12"/>
      <c r="Q1140" s="12"/>
      <c r="R1140" s="12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2"/>
      <c r="L1141" s="12"/>
      <c r="M1141" s="12"/>
      <c r="N1141" s="12"/>
      <c r="O1141" s="12"/>
      <c r="P1141" s="12"/>
      <c r="Q1141" s="12"/>
      <c r="R1141" s="12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2"/>
      <c r="L1142" s="12"/>
      <c r="M1142" s="12"/>
      <c r="N1142" s="12"/>
      <c r="O1142" s="12"/>
      <c r="P1142" s="12"/>
      <c r="Q1142" s="12"/>
      <c r="R1142" s="12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2"/>
      <c r="L1143" s="12"/>
      <c r="M1143" s="12"/>
      <c r="N1143" s="12"/>
      <c r="O1143" s="12"/>
      <c r="P1143" s="12"/>
      <c r="Q1143" s="12"/>
      <c r="R1143" s="12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2"/>
      <c r="L1144" s="12"/>
      <c r="M1144" s="12"/>
      <c r="N1144" s="12"/>
      <c r="O1144" s="12"/>
      <c r="P1144" s="12"/>
      <c r="Q1144" s="12"/>
      <c r="R1144" s="12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2"/>
      <c r="L1145" s="12"/>
      <c r="M1145" s="12"/>
      <c r="N1145" s="12"/>
      <c r="O1145" s="12"/>
      <c r="P1145" s="12"/>
      <c r="Q1145" s="12"/>
      <c r="R1145" s="12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2"/>
      <c r="L1146" s="12"/>
      <c r="M1146" s="12"/>
      <c r="N1146" s="12"/>
      <c r="O1146" s="12"/>
      <c r="P1146" s="12"/>
      <c r="Q1146" s="12"/>
      <c r="R1146" s="12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2"/>
      <c r="L1147" s="12"/>
      <c r="M1147" s="12"/>
      <c r="N1147" s="12"/>
      <c r="O1147" s="12"/>
      <c r="P1147" s="12"/>
      <c r="Q1147" s="12"/>
      <c r="R1147" s="12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2"/>
      <c r="L1148" s="12"/>
      <c r="M1148" s="12"/>
      <c r="N1148" s="12"/>
      <c r="O1148" s="12"/>
      <c r="P1148" s="12"/>
      <c r="Q1148" s="12"/>
      <c r="R1148" s="12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2"/>
      <c r="L1149" s="12"/>
      <c r="M1149" s="12"/>
      <c r="N1149" s="12"/>
      <c r="O1149" s="12"/>
      <c r="P1149" s="12"/>
      <c r="Q1149" s="12"/>
      <c r="R1149" s="12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2"/>
      <c r="L1150" s="12"/>
      <c r="M1150" s="12"/>
      <c r="N1150" s="12"/>
      <c r="O1150" s="12"/>
      <c r="P1150" s="12"/>
      <c r="Q1150" s="12"/>
      <c r="R1150" s="12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2"/>
      <c r="L1151" s="12"/>
      <c r="M1151" s="12"/>
      <c r="N1151" s="12"/>
      <c r="O1151" s="12"/>
      <c r="P1151" s="12"/>
      <c r="Q1151" s="12"/>
      <c r="R1151" s="12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2"/>
      <c r="L1152" s="12"/>
      <c r="M1152" s="12"/>
      <c r="N1152" s="12"/>
      <c r="O1152" s="12"/>
      <c r="P1152" s="12"/>
      <c r="Q1152" s="12"/>
      <c r="R1152" s="12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2"/>
      <c r="L1153" s="12"/>
      <c r="M1153" s="12"/>
      <c r="N1153" s="12"/>
      <c r="O1153" s="12"/>
      <c r="P1153" s="12"/>
      <c r="Q1153" s="12"/>
      <c r="R1153" s="12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2"/>
      <c r="L1154" s="12"/>
      <c r="M1154" s="12"/>
      <c r="N1154" s="12"/>
      <c r="O1154" s="12"/>
      <c r="P1154" s="12"/>
      <c r="Q1154" s="12"/>
      <c r="R1154" s="12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2"/>
      <c r="L1155" s="12"/>
      <c r="M1155" s="12"/>
      <c r="N1155" s="12"/>
      <c r="O1155" s="12"/>
      <c r="P1155" s="12"/>
      <c r="Q1155" s="12"/>
      <c r="R1155" s="12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2"/>
      <c r="L1156" s="12"/>
      <c r="M1156" s="12"/>
      <c r="N1156" s="12"/>
      <c r="O1156" s="12"/>
      <c r="P1156" s="12"/>
      <c r="Q1156" s="12"/>
      <c r="R1156" s="12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2"/>
      <c r="L1157" s="12"/>
      <c r="M1157" s="12"/>
      <c r="N1157" s="12"/>
      <c r="O1157" s="12"/>
      <c r="P1157" s="12"/>
      <c r="Q1157" s="12"/>
      <c r="R1157" s="12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2"/>
      <c r="L1158" s="12"/>
      <c r="M1158" s="12"/>
      <c r="N1158" s="12"/>
      <c r="O1158" s="12"/>
      <c r="P1158" s="12"/>
      <c r="Q1158" s="12"/>
      <c r="R1158" s="12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2"/>
      <c r="L1159" s="12"/>
      <c r="M1159" s="12"/>
      <c r="N1159" s="12"/>
      <c r="O1159" s="12"/>
      <c r="P1159" s="12"/>
      <c r="Q1159" s="12"/>
      <c r="R1159" s="12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2"/>
      <c r="L1160" s="12"/>
      <c r="M1160" s="12"/>
      <c r="N1160" s="12"/>
      <c r="O1160" s="12"/>
      <c r="P1160" s="12"/>
      <c r="Q1160" s="12"/>
      <c r="R1160" s="12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2"/>
      <c r="L1161" s="12"/>
      <c r="M1161" s="12"/>
      <c r="N1161" s="12"/>
      <c r="O1161" s="12"/>
      <c r="P1161" s="12"/>
      <c r="Q1161" s="12"/>
      <c r="R1161" s="12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2"/>
      <c r="L1162" s="12"/>
      <c r="M1162" s="12"/>
      <c r="N1162" s="12"/>
      <c r="O1162" s="12"/>
      <c r="P1162" s="12"/>
      <c r="Q1162" s="12"/>
      <c r="R1162" s="12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2"/>
      <c r="L1163" s="12"/>
      <c r="M1163" s="12"/>
      <c r="N1163" s="12"/>
      <c r="O1163" s="12"/>
      <c r="P1163" s="12"/>
      <c r="Q1163" s="12"/>
      <c r="R1163" s="12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2"/>
      <c r="L1164" s="12"/>
      <c r="M1164" s="12"/>
      <c r="N1164" s="12"/>
      <c r="O1164" s="12"/>
      <c r="P1164" s="12"/>
      <c r="Q1164" s="12"/>
      <c r="R1164" s="12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2"/>
      <c r="L1165" s="12"/>
      <c r="M1165" s="12"/>
      <c r="N1165" s="12"/>
      <c r="O1165" s="12"/>
      <c r="P1165" s="12"/>
      <c r="Q1165" s="12"/>
      <c r="R1165" s="12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2"/>
      <c r="L1166" s="12"/>
      <c r="M1166" s="12"/>
      <c r="N1166" s="12"/>
      <c r="O1166" s="12"/>
      <c r="P1166" s="12"/>
      <c r="Q1166" s="12"/>
      <c r="R1166" s="12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2"/>
      <c r="L1167" s="12"/>
      <c r="M1167" s="12"/>
      <c r="N1167" s="12"/>
      <c r="O1167" s="12"/>
      <c r="P1167" s="12"/>
      <c r="Q1167" s="12"/>
      <c r="R1167" s="12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2"/>
      <c r="L1168" s="12"/>
      <c r="M1168" s="12"/>
      <c r="N1168" s="12"/>
      <c r="O1168" s="12"/>
      <c r="P1168" s="12"/>
      <c r="Q1168" s="12"/>
      <c r="R1168" s="12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2"/>
      <c r="L1169" s="12"/>
      <c r="M1169" s="12"/>
      <c r="N1169" s="12"/>
      <c r="O1169" s="12"/>
      <c r="P1169" s="12"/>
      <c r="Q1169" s="12"/>
      <c r="R1169" s="12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2"/>
      <c r="L1170" s="12"/>
      <c r="M1170" s="12"/>
      <c r="N1170" s="12"/>
      <c r="O1170" s="12"/>
      <c r="P1170" s="12"/>
      <c r="Q1170" s="12"/>
      <c r="R1170" s="12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2"/>
      <c r="L1171" s="12"/>
      <c r="M1171" s="12"/>
      <c r="N1171" s="12"/>
      <c r="O1171" s="12"/>
      <c r="P1171" s="12"/>
      <c r="Q1171" s="12"/>
      <c r="R1171" s="12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2"/>
      <c r="L1172" s="12"/>
      <c r="M1172" s="12"/>
      <c r="N1172" s="12"/>
      <c r="O1172" s="12"/>
      <c r="P1172" s="12"/>
      <c r="Q1172" s="12"/>
      <c r="R1172" s="12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2"/>
      <c r="L1173" s="12"/>
      <c r="M1173" s="12"/>
      <c r="N1173" s="12"/>
      <c r="O1173" s="12"/>
      <c r="P1173" s="12"/>
      <c r="Q1173" s="12"/>
      <c r="R1173" s="12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2"/>
      <c r="L1174" s="12"/>
      <c r="M1174" s="12"/>
      <c r="N1174" s="12"/>
      <c r="O1174" s="12"/>
      <c r="P1174" s="12"/>
      <c r="Q1174" s="12"/>
      <c r="R1174" s="12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2"/>
      <c r="L1175" s="12"/>
      <c r="M1175" s="12"/>
      <c r="N1175" s="12"/>
      <c r="O1175" s="12"/>
      <c r="P1175" s="12"/>
      <c r="Q1175" s="12"/>
      <c r="R1175" s="12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2"/>
      <c r="L1176" s="12"/>
      <c r="M1176" s="12"/>
      <c r="N1176" s="12"/>
      <c r="O1176" s="12"/>
      <c r="P1176" s="12"/>
      <c r="Q1176" s="12"/>
      <c r="R1176" s="12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2"/>
      <c r="L1177" s="12"/>
      <c r="M1177" s="12"/>
      <c r="N1177" s="12"/>
      <c r="O1177" s="12"/>
      <c r="P1177" s="12"/>
      <c r="Q1177" s="12"/>
      <c r="R1177" s="12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2"/>
      <c r="L1178" s="12"/>
      <c r="M1178" s="12"/>
      <c r="N1178" s="12"/>
      <c r="O1178" s="12"/>
      <c r="P1178" s="12"/>
      <c r="Q1178" s="12"/>
      <c r="R1178" s="12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2"/>
      <c r="L1179" s="12"/>
      <c r="M1179" s="12"/>
      <c r="N1179" s="12"/>
      <c r="O1179" s="12"/>
      <c r="P1179" s="12"/>
      <c r="Q1179" s="12"/>
      <c r="R1179" s="12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2"/>
      <c r="L1180" s="12"/>
      <c r="M1180" s="12"/>
      <c r="N1180" s="12"/>
      <c r="O1180" s="12"/>
      <c r="P1180" s="12"/>
      <c r="Q1180" s="12"/>
      <c r="R1180" s="12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2"/>
      <c r="L1181" s="12"/>
      <c r="M1181" s="12"/>
      <c r="N1181" s="12"/>
      <c r="O1181" s="12"/>
      <c r="P1181" s="12"/>
      <c r="Q1181" s="12"/>
      <c r="R1181" s="12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2"/>
      <c r="L1182" s="12"/>
      <c r="M1182" s="12"/>
      <c r="N1182" s="12"/>
      <c r="O1182" s="12"/>
      <c r="P1182" s="12"/>
      <c r="Q1182" s="12"/>
      <c r="R1182" s="12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2"/>
      <c r="L1183" s="12"/>
      <c r="M1183" s="12"/>
      <c r="N1183" s="12"/>
      <c r="O1183" s="12"/>
      <c r="P1183" s="12"/>
      <c r="Q1183" s="12"/>
      <c r="R1183" s="12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2"/>
      <c r="L1184" s="12"/>
      <c r="M1184" s="12"/>
      <c r="N1184" s="12"/>
      <c r="O1184" s="12"/>
      <c r="P1184" s="12"/>
      <c r="Q1184" s="12"/>
      <c r="R1184" s="12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2"/>
      <c r="L1185" s="12"/>
      <c r="M1185" s="12"/>
      <c r="N1185" s="12"/>
      <c r="O1185" s="12"/>
      <c r="P1185" s="12"/>
      <c r="Q1185" s="12"/>
      <c r="R1185" s="12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2"/>
      <c r="L1186" s="12"/>
      <c r="M1186" s="12"/>
      <c r="N1186" s="12"/>
      <c r="O1186" s="12"/>
      <c r="P1186" s="12"/>
      <c r="Q1186" s="12"/>
      <c r="R1186" s="12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2"/>
      <c r="L1187" s="12"/>
      <c r="M1187" s="12"/>
      <c r="N1187" s="12"/>
      <c r="O1187" s="12"/>
      <c r="P1187" s="12"/>
      <c r="Q1187" s="12"/>
      <c r="R1187" s="12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2"/>
      <c r="L1188" s="12"/>
      <c r="M1188" s="12"/>
      <c r="N1188" s="12"/>
      <c r="O1188" s="12"/>
      <c r="P1188" s="12"/>
      <c r="Q1188" s="12"/>
      <c r="R1188" s="12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2"/>
      <c r="L1189" s="12"/>
      <c r="M1189" s="12"/>
      <c r="N1189" s="12"/>
      <c r="O1189" s="12"/>
      <c r="P1189" s="12"/>
      <c r="Q1189" s="12"/>
      <c r="R1189" s="12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2"/>
      <c r="L1190" s="12"/>
      <c r="M1190" s="12"/>
      <c r="N1190" s="12"/>
      <c r="O1190" s="12"/>
      <c r="P1190" s="12"/>
      <c r="Q1190" s="12"/>
      <c r="R1190" s="12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2"/>
      <c r="L1191" s="12"/>
      <c r="M1191" s="12"/>
      <c r="N1191" s="12"/>
      <c r="O1191" s="12"/>
      <c r="P1191" s="12"/>
      <c r="Q1191" s="12"/>
      <c r="R1191" s="12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2"/>
      <c r="L1192" s="12"/>
      <c r="M1192" s="12"/>
      <c r="N1192" s="12"/>
      <c r="O1192" s="12"/>
      <c r="P1192" s="12"/>
      <c r="Q1192" s="12"/>
      <c r="R1192" s="12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2"/>
      <c r="L1193" s="12"/>
      <c r="M1193" s="12"/>
      <c r="N1193" s="12"/>
      <c r="O1193" s="12"/>
      <c r="P1193" s="12"/>
      <c r="Q1193" s="12"/>
      <c r="R1193" s="12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2"/>
      <c r="L1194" s="12"/>
      <c r="M1194" s="12"/>
      <c r="N1194" s="12"/>
      <c r="O1194" s="12"/>
      <c r="P1194" s="12"/>
      <c r="Q1194" s="12"/>
      <c r="R1194" s="12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2"/>
      <c r="L1195" s="12"/>
      <c r="M1195" s="12"/>
      <c r="N1195" s="12"/>
      <c r="O1195" s="12"/>
      <c r="P1195" s="12"/>
      <c r="Q1195" s="12"/>
      <c r="R1195" s="12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2"/>
      <c r="L1196" s="12"/>
      <c r="M1196" s="12"/>
      <c r="N1196" s="12"/>
      <c r="O1196" s="12"/>
      <c r="P1196" s="12"/>
      <c r="Q1196" s="12"/>
      <c r="R1196" s="12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2"/>
      <c r="L1197" s="12"/>
      <c r="M1197" s="12"/>
      <c r="N1197" s="12"/>
      <c r="O1197" s="12"/>
      <c r="P1197" s="12"/>
      <c r="Q1197" s="12"/>
      <c r="R1197" s="12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2"/>
      <c r="L1198" s="12"/>
      <c r="M1198" s="12"/>
      <c r="N1198" s="12"/>
      <c r="O1198" s="12"/>
      <c r="P1198" s="12"/>
      <c r="Q1198" s="12"/>
      <c r="R1198" s="12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2"/>
      <c r="L1199" s="12"/>
      <c r="M1199" s="12"/>
      <c r="N1199" s="12"/>
      <c r="O1199" s="12"/>
      <c r="P1199" s="12"/>
      <c r="Q1199" s="12"/>
      <c r="R1199" s="12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2"/>
      <c r="L1200" s="12"/>
      <c r="M1200" s="12"/>
      <c r="N1200" s="12"/>
      <c r="O1200" s="12"/>
      <c r="P1200" s="12"/>
      <c r="Q1200" s="12"/>
      <c r="R1200" s="12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2"/>
      <c r="L1201" s="12"/>
      <c r="M1201" s="12"/>
      <c r="N1201" s="12"/>
      <c r="O1201" s="12"/>
      <c r="P1201" s="12"/>
      <c r="Q1201" s="12"/>
      <c r="R1201" s="12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2"/>
      <c r="L1202" s="12"/>
      <c r="M1202" s="12"/>
      <c r="N1202" s="12"/>
      <c r="O1202" s="12"/>
      <c r="P1202" s="12"/>
      <c r="Q1202" s="12"/>
      <c r="R1202" s="12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2"/>
      <c r="L1203" s="12"/>
      <c r="M1203" s="12"/>
      <c r="N1203" s="12"/>
      <c r="O1203" s="12"/>
      <c r="P1203" s="12"/>
      <c r="Q1203" s="12"/>
      <c r="R1203" s="12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2"/>
      <c r="L1204" s="12"/>
      <c r="M1204" s="12"/>
      <c r="N1204" s="12"/>
      <c r="O1204" s="12"/>
      <c r="P1204" s="12"/>
      <c r="Q1204" s="12"/>
      <c r="R1204" s="12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2"/>
      <c r="L1205" s="12"/>
      <c r="M1205" s="12"/>
      <c r="N1205" s="12"/>
      <c r="O1205" s="12"/>
      <c r="P1205" s="12"/>
      <c r="Q1205" s="12"/>
      <c r="R1205" s="12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2"/>
      <c r="L1206" s="12"/>
      <c r="M1206" s="12"/>
      <c r="N1206" s="12"/>
      <c r="O1206" s="12"/>
      <c r="P1206" s="12"/>
      <c r="Q1206" s="12"/>
      <c r="R1206" s="12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2"/>
      <c r="L1207" s="12"/>
      <c r="M1207" s="12"/>
      <c r="N1207" s="12"/>
      <c r="O1207" s="12"/>
      <c r="P1207" s="12"/>
      <c r="Q1207" s="12"/>
      <c r="R1207" s="12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2"/>
      <c r="L1208" s="12"/>
      <c r="M1208" s="12"/>
      <c r="N1208" s="12"/>
      <c r="O1208" s="12"/>
      <c r="P1208" s="12"/>
      <c r="Q1208" s="12"/>
      <c r="R1208" s="12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2"/>
      <c r="L1209" s="12"/>
      <c r="M1209" s="12"/>
      <c r="N1209" s="12"/>
      <c r="O1209" s="12"/>
      <c r="P1209" s="12"/>
      <c r="Q1209" s="12"/>
      <c r="R1209" s="12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2"/>
      <c r="L1210" s="12"/>
      <c r="M1210" s="12"/>
      <c r="N1210" s="12"/>
      <c r="O1210" s="12"/>
      <c r="P1210" s="12"/>
      <c r="Q1210" s="12"/>
      <c r="R1210" s="12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2"/>
      <c r="L1211" s="12"/>
      <c r="M1211" s="12"/>
      <c r="N1211" s="12"/>
      <c r="O1211" s="12"/>
      <c r="P1211" s="12"/>
      <c r="Q1211" s="12"/>
      <c r="R1211" s="12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2"/>
      <c r="L1212" s="12"/>
      <c r="M1212" s="12"/>
      <c r="N1212" s="12"/>
      <c r="O1212" s="12"/>
      <c r="P1212" s="12"/>
      <c r="Q1212" s="12"/>
      <c r="R1212" s="12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2"/>
      <c r="L1213" s="12"/>
      <c r="M1213" s="12"/>
      <c r="N1213" s="12"/>
      <c r="O1213" s="12"/>
      <c r="P1213" s="12"/>
      <c r="Q1213" s="12"/>
      <c r="R1213" s="12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2"/>
      <c r="L1214" s="12"/>
      <c r="M1214" s="12"/>
      <c r="N1214" s="12"/>
      <c r="O1214" s="12"/>
      <c r="P1214" s="12"/>
      <c r="Q1214" s="12"/>
      <c r="R1214" s="12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2"/>
      <c r="L1215" s="12"/>
      <c r="M1215" s="12"/>
      <c r="N1215" s="12"/>
      <c r="O1215" s="12"/>
      <c r="P1215" s="12"/>
      <c r="Q1215" s="12"/>
      <c r="R1215" s="12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2"/>
      <c r="L1216" s="12"/>
      <c r="M1216" s="12"/>
      <c r="N1216" s="12"/>
      <c r="O1216" s="12"/>
      <c r="P1216" s="12"/>
      <c r="Q1216" s="12"/>
      <c r="R1216" s="12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2"/>
      <c r="L1217" s="12"/>
      <c r="M1217" s="12"/>
      <c r="N1217" s="12"/>
      <c r="O1217" s="12"/>
      <c r="P1217" s="12"/>
      <c r="Q1217" s="12"/>
      <c r="R1217" s="12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2"/>
      <c r="L1218" s="12"/>
      <c r="M1218" s="12"/>
      <c r="N1218" s="12"/>
      <c r="O1218" s="12"/>
      <c r="P1218" s="12"/>
      <c r="Q1218" s="12"/>
      <c r="R1218" s="12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2"/>
      <c r="L1219" s="12"/>
      <c r="M1219" s="12"/>
      <c r="N1219" s="12"/>
      <c r="O1219" s="12"/>
      <c r="P1219" s="12"/>
      <c r="Q1219" s="12"/>
      <c r="R1219" s="12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2"/>
      <c r="L1220" s="12"/>
      <c r="M1220" s="12"/>
      <c r="N1220" s="12"/>
      <c r="O1220" s="12"/>
      <c r="P1220" s="12"/>
      <c r="Q1220" s="12"/>
      <c r="R1220" s="12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2"/>
      <c r="L1221" s="12"/>
      <c r="M1221" s="12"/>
      <c r="N1221" s="12"/>
      <c r="O1221" s="12"/>
      <c r="P1221" s="12"/>
      <c r="Q1221" s="12"/>
      <c r="R1221" s="12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2"/>
      <c r="L1222" s="12"/>
      <c r="M1222" s="12"/>
      <c r="N1222" s="12"/>
      <c r="O1222" s="12"/>
      <c r="P1222" s="12"/>
      <c r="Q1222" s="12"/>
      <c r="R1222" s="12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2"/>
      <c r="L1223" s="12"/>
      <c r="M1223" s="12"/>
      <c r="N1223" s="12"/>
      <c r="O1223" s="12"/>
      <c r="P1223" s="12"/>
      <c r="Q1223" s="12"/>
      <c r="R1223" s="12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2"/>
      <c r="L1224" s="12"/>
      <c r="M1224" s="12"/>
      <c r="N1224" s="12"/>
      <c r="O1224" s="12"/>
      <c r="P1224" s="12"/>
      <c r="Q1224" s="12"/>
      <c r="R1224" s="12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2"/>
      <c r="L1225" s="12"/>
      <c r="M1225" s="12"/>
      <c r="N1225" s="12"/>
      <c r="O1225" s="12"/>
      <c r="P1225" s="12"/>
      <c r="Q1225" s="12"/>
      <c r="R1225" s="12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2"/>
      <c r="L1226" s="12"/>
      <c r="M1226" s="12"/>
      <c r="N1226" s="12"/>
      <c r="O1226" s="12"/>
      <c r="P1226" s="12"/>
      <c r="Q1226" s="12"/>
      <c r="R1226" s="12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2"/>
      <c r="L1227" s="12"/>
      <c r="M1227" s="12"/>
      <c r="N1227" s="12"/>
      <c r="O1227" s="12"/>
      <c r="P1227" s="12"/>
      <c r="Q1227" s="12"/>
      <c r="R1227" s="12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2"/>
      <c r="L1228" s="12"/>
      <c r="M1228" s="12"/>
      <c r="N1228" s="12"/>
      <c r="O1228" s="12"/>
      <c r="P1228" s="12"/>
      <c r="Q1228" s="12"/>
      <c r="R1228" s="12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2"/>
      <c r="L1229" s="12"/>
      <c r="M1229" s="12"/>
      <c r="N1229" s="12"/>
      <c r="O1229" s="12"/>
      <c r="P1229" s="12"/>
      <c r="Q1229" s="12"/>
      <c r="R1229" s="12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2"/>
      <c r="L1230" s="12"/>
      <c r="M1230" s="12"/>
      <c r="N1230" s="12"/>
      <c r="O1230" s="12"/>
      <c r="P1230" s="12"/>
      <c r="Q1230" s="12"/>
      <c r="R1230" s="12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2"/>
      <c r="L1231" s="12"/>
      <c r="M1231" s="12"/>
      <c r="N1231" s="12"/>
      <c r="O1231" s="12"/>
      <c r="P1231" s="12"/>
      <c r="Q1231" s="12"/>
      <c r="R1231" s="12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2"/>
      <c r="L1232" s="12"/>
      <c r="M1232" s="12"/>
      <c r="N1232" s="12"/>
      <c r="O1232" s="12"/>
      <c r="P1232" s="12"/>
      <c r="Q1232" s="12"/>
      <c r="R1232" s="12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2"/>
      <c r="L1233" s="12"/>
      <c r="M1233" s="12"/>
      <c r="N1233" s="12"/>
      <c r="O1233" s="12"/>
      <c r="P1233" s="12"/>
      <c r="Q1233" s="12"/>
      <c r="R1233" s="12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2"/>
      <c r="L1234" s="12"/>
      <c r="M1234" s="12"/>
      <c r="N1234" s="12"/>
      <c r="O1234" s="12"/>
      <c r="P1234" s="12"/>
      <c r="Q1234" s="12"/>
      <c r="R1234" s="12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2"/>
      <c r="L1235" s="12"/>
      <c r="M1235" s="12"/>
      <c r="N1235" s="12"/>
      <c r="O1235" s="12"/>
      <c r="P1235" s="12"/>
      <c r="Q1235" s="12"/>
      <c r="R1235" s="12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2"/>
      <c r="L1236" s="12"/>
      <c r="M1236" s="12"/>
      <c r="N1236" s="12"/>
      <c r="O1236" s="12"/>
      <c r="P1236" s="12"/>
      <c r="Q1236" s="12"/>
      <c r="R1236" s="12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2"/>
      <c r="L1237" s="12"/>
      <c r="M1237" s="12"/>
      <c r="N1237" s="12"/>
      <c r="O1237" s="12"/>
      <c r="P1237" s="12"/>
      <c r="Q1237" s="12"/>
      <c r="R1237" s="12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2"/>
      <c r="L1238" s="12"/>
      <c r="M1238" s="12"/>
      <c r="N1238" s="12"/>
      <c r="O1238" s="12"/>
      <c r="P1238" s="12"/>
      <c r="Q1238" s="12"/>
      <c r="R1238" s="12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2"/>
      <c r="L1239" s="12"/>
      <c r="M1239" s="12"/>
      <c r="N1239" s="12"/>
      <c r="O1239" s="12"/>
      <c r="P1239" s="12"/>
      <c r="Q1239" s="12"/>
      <c r="R1239" s="12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2"/>
      <c r="L1240" s="12"/>
      <c r="M1240" s="12"/>
      <c r="N1240" s="12"/>
      <c r="O1240" s="12"/>
      <c r="P1240" s="12"/>
      <c r="Q1240" s="12"/>
      <c r="R1240" s="12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2"/>
      <c r="L1241" s="12"/>
      <c r="M1241" s="12"/>
      <c r="N1241" s="12"/>
      <c r="O1241" s="12"/>
      <c r="P1241" s="12"/>
      <c r="Q1241" s="12"/>
      <c r="R1241" s="12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2"/>
      <c r="L1242" s="12"/>
      <c r="M1242" s="12"/>
      <c r="N1242" s="12"/>
      <c r="O1242" s="12"/>
      <c r="P1242" s="12"/>
      <c r="Q1242" s="12"/>
      <c r="R1242" s="12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2"/>
      <c r="L1243" s="12"/>
      <c r="M1243" s="12"/>
      <c r="N1243" s="12"/>
      <c r="O1243" s="12"/>
      <c r="P1243" s="12"/>
      <c r="Q1243" s="12"/>
      <c r="R1243" s="12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2"/>
      <c r="L1244" s="12"/>
      <c r="M1244" s="12"/>
      <c r="N1244" s="12"/>
      <c r="O1244" s="12"/>
      <c r="P1244" s="12"/>
      <c r="Q1244" s="12"/>
      <c r="R1244" s="12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2"/>
      <c r="L1245" s="12"/>
      <c r="M1245" s="12"/>
      <c r="N1245" s="12"/>
      <c r="O1245" s="12"/>
      <c r="P1245" s="12"/>
      <c r="Q1245" s="12"/>
      <c r="R1245" s="12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2"/>
      <c r="L1246" s="12"/>
      <c r="M1246" s="12"/>
      <c r="N1246" s="12"/>
      <c r="O1246" s="12"/>
      <c r="P1246" s="12"/>
      <c r="Q1246" s="12"/>
      <c r="R1246" s="12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2"/>
      <c r="L1247" s="12"/>
      <c r="M1247" s="12"/>
      <c r="N1247" s="12"/>
      <c r="O1247" s="12"/>
      <c r="P1247" s="12"/>
      <c r="Q1247" s="12"/>
      <c r="R1247" s="12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2"/>
      <c r="L1248" s="12"/>
      <c r="M1248" s="12"/>
      <c r="N1248" s="12"/>
      <c r="O1248" s="12"/>
      <c r="P1248" s="12"/>
      <c r="Q1248" s="12"/>
      <c r="R1248" s="12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2"/>
      <c r="L1249" s="12"/>
      <c r="M1249" s="12"/>
      <c r="N1249" s="12"/>
      <c r="O1249" s="12"/>
      <c r="P1249" s="12"/>
      <c r="Q1249" s="12"/>
      <c r="R1249" s="12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2"/>
      <c r="L1250" s="12"/>
      <c r="M1250" s="12"/>
      <c r="N1250" s="12"/>
      <c r="O1250" s="12"/>
      <c r="P1250" s="12"/>
      <c r="Q1250" s="12"/>
      <c r="R1250" s="12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2"/>
      <c r="L1251" s="12"/>
      <c r="M1251" s="12"/>
      <c r="N1251" s="12"/>
      <c r="O1251" s="12"/>
      <c r="P1251" s="12"/>
      <c r="Q1251" s="12"/>
      <c r="R1251" s="12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2"/>
      <c r="L1252" s="12"/>
      <c r="M1252" s="12"/>
      <c r="N1252" s="12"/>
      <c r="O1252" s="12"/>
      <c r="P1252" s="12"/>
      <c r="Q1252" s="12"/>
      <c r="R1252" s="12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2"/>
      <c r="L1253" s="12"/>
      <c r="M1253" s="12"/>
      <c r="N1253" s="12"/>
      <c r="O1253" s="12"/>
      <c r="P1253" s="12"/>
      <c r="Q1253" s="12"/>
      <c r="R1253" s="12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2"/>
      <c r="L1254" s="12"/>
      <c r="M1254" s="12"/>
      <c r="N1254" s="12"/>
      <c r="O1254" s="12"/>
      <c r="P1254" s="12"/>
      <c r="Q1254" s="12"/>
      <c r="R1254" s="12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2"/>
      <c r="L1255" s="12"/>
      <c r="M1255" s="12"/>
      <c r="N1255" s="12"/>
      <c r="O1255" s="12"/>
      <c r="P1255" s="12"/>
      <c r="Q1255" s="12"/>
      <c r="R1255" s="12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2"/>
      <c r="L1256" s="12"/>
      <c r="M1256" s="12"/>
      <c r="N1256" s="12"/>
      <c r="O1256" s="12"/>
      <c r="P1256" s="12"/>
      <c r="Q1256" s="12"/>
      <c r="R1256" s="12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2"/>
      <c r="L1257" s="12"/>
      <c r="M1257" s="12"/>
      <c r="N1257" s="12"/>
      <c r="O1257" s="12"/>
      <c r="P1257" s="12"/>
      <c r="Q1257" s="12"/>
      <c r="R1257" s="12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2"/>
      <c r="L1258" s="12"/>
      <c r="M1258" s="12"/>
      <c r="N1258" s="12"/>
      <c r="O1258" s="12"/>
      <c r="P1258" s="12"/>
      <c r="Q1258" s="12"/>
      <c r="R1258" s="12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2"/>
      <c r="L1259" s="12"/>
      <c r="M1259" s="12"/>
      <c r="N1259" s="12"/>
      <c r="O1259" s="12"/>
      <c r="P1259" s="12"/>
      <c r="Q1259" s="12"/>
      <c r="R1259" s="12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2"/>
      <c r="L1260" s="12"/>
      <c r="M1260" s="12"/>
      <c r="N1260" s="12"/>
      <c r="O1260" s="12"/>
      <c r="P1260" s="12"/>
      <c r="Q1260" s="12"/>
      <c r="R1260" s="12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2"/>
      <c r="L1261" s="12"/>
      <c r="M1261" s="12"/>
      <c r="N1261" s="12"/>
      <c r="O1261" s="12"/>
      <c r="P1261" s="12"/>
      <c r="Q1261" s="12"/>
      <c r="R1261" s="12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2"/>
      <c r="L1262" s="12"/>
      <c r="M1262" s="12"/>
      <c r="N1262" s="12"/>
      <c r="O1262" s="12"/>
      <c r="P1262" s="12"/>
      <c r="Q1262" s="12"/>
      <c r="R1262" s="12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2"/>
      <c r="L1263" s="12"/>
      <c r="M1263" s="12"/>
      <c r="N1263" s="12"/>
      <c r="O1263" s="12"/>
      <c r="P1263" s="12"/>
      <c r="Q1263" s="12"/>
      <c r="R1263" s="12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2"/>
      <c r="L1264" s="12"/>
      <c r="M1264" s="12"/>
      <c r="N1264" s="12"/>
      <c r="O1264" s="12"/>
      <c r="P1264" s="12"/>
      <c r="Q1264" s="12"/>
      <c r="R1264" s="12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2"/>
      <c r="L1265" s="12"/>
      <c r="M1265" s="12"/>
      <c r="N1265" s="12"/>
      <c r="O1265" s="12"/>
      <c r="P1265" s="12"/>
      <c r="Q1265" s="12"/>
      <c r="R1265" s="12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2"/>
      <c r="L1266" s="12"/>
      <c r="M1266" s="12"/>
      <c r="N1266" s="12"/>
      <c r="O1266" s="12"/>
      <c r="P1266" s="12"/>
      <c r="Q1266" s="12"/>
      <c r="R1266" s="12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2"/>
      <c r="L1267" s="12"/>
      <c r="M1267" s="12"/>
      <c r="N1267" s="12"/>
      <c r="O1267" s="12"/>
      <c r="P1267" s="12"/>
      <c r="Q1267" s="12"/>
      <c r="R1267" s="12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2"/>
      <c r="L1268" s="12"/>
      <c r="M1268" s="12"/>
      <c r="N1268" s="12"/>
      <c r="O1268" s="12"/>
      <c r="P1268" s="12"/>
      <c r="Q1268" s="12"/>
      <c r="R1268" s="12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2"/>
      <c r="L1269" s="12"/>
      <c r="M1269" s="12"/>
      <c r="N1269" s="12"/>
      <c r="O1269" s="12"/>
      <c r="P1269" s="12"/>
      <c r="Q1269" s="12"/>
      <c r="R1269" s="12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2"/>
      <c r="L1270" s="12"/>
      <c r="M1270" s="12"/>
      <c r="N1270" s="12"/>
      <c r="O1270" s="12"/>
      <c r="P1270" s="12"/>
      <c r="Q1270" s="12"/>
      <c r="R1270" s="12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2"/>
      <c r="L1271" s="12"/>
      <c r="M1271" s="12"/>
      <c r="N1271" s="12"/>
      <c r="O1271" s="12"/>
      <c r="P1271" s="12"/>
      <c r="Q1271" s="12"/>
      <c r="R1271" s="12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2"/>
      <c r="L1272" s="12"/>
      <c r="M1272" s="12"/>
      <c r="N1272" s="12"/>
      <c r="O1272" s="12"/>
      <c r="P1272" s="12"/>
      <c r="Q1272" s="12"/>
      <c r="R1272" s="12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2"/>
      <c r="L1273" s="12"/>
      <c r="M1273" s="12"/>
      <c r="N1273" s="12"/>
      <c r="O1273" s="12"/>
      <c r="P1273" s="12"/>
      <c r="Q1273" s="12"/>
      <c r="R1273" s="12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2"/>
      <c r="L1274" s="12"/>
      <c r="M1274" s="12"/>
      <c r="N1274" s="12"/>
      <c r="O1274" s="12"/>
      <c r="P1274" s="12"/>
      <c r="Q1274" s="12"/>
      <c r="R1274" s="12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2"/>
      <c r="L1275" s="12"/>
      <c r="M1275" s="12"/>
      <c r="N1275" s="12"/>
      <c r="O1275" s="12"/>
      <c r="P1275" s="12"/>
      <c r="Q1275" s="12"/>
      <c r="R1275" s="12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2"/>
      <c r="L1276" s="12"/>
      <c r="M1276" s="12"/>
      <c r="N1276" s="12"/>
      <c r="O1276" s="12"/>
      <c r="P1276" s="12"/>
      <c r="Q1276" s="12"/>
      <c r="R1276" s="12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2"/>
      <c r="L1277" s="12"/>
      <c r="M1277" s="12"/>
      <c r="N1277" s="12"/>
      <c r="O1277" s="12"/>
      <c r="P1277" s="12"/>
      <c r="Q1277" s="12"/>
      <c r="R1277" s="12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2"/>
      <c r="L1278" s="12"/>
      <c r="M1278" s="12"/>
      <c r="N1278" s="12"/>
      <c r="O1278" s="12"/>
      <c r="P1278" s="12"/>
      <c r="Q1278" s="12"/>
      <c r="R1278" s="12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2"/>
      <c r="L1279" s="12"/>
      <c r="M1279" s="12"/>
      <c r="N1279" s="12"/>
      <c r="O1279" s="12"/>
      <c r="P1279" s="12"/>
      <c r="Q1279" s="12"/>
      <c r="R1279" s="12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2"/>
      <c r="L1280" s="12"/>
      <c r="M1280" s="12"/>
      <c r="N1280" s="12"/>
      <c r="O1280" s="12"/>
      <c r="P1280" s="12"/>
      <c r="Q1280" s="12"/>
      <c r="R1280" s="12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2"/>
      <c r="L1281" s="12"/>
      <c r="M1281" s="12"/>
      <c r="N1281" s="12"/>
      <c r="O1281" s="12"/>
      <c r="P1281" s="12"/>
      <c r="Q1281" s="12"/>
      <c r="R1281" s="12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2"/>
      <c r="L1282" s="12"/>
      <c r="M1282" s="12"/>
      <c r="N1282" s="12"/>
      <c r="O1282" s="12"/>
      <c r="P1282" s="12"/>
      <c r="Q1282" s="12"/>
      <c r="R1282" s="12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2"/>
      <c r="L1283" s="12"/>
      <c r="M1283" s="12"/>
      <c r="N1283" s="12"/>
      <c r="O1283" s="12"/>
      <c r="P1283" s="12"/>
      <c r="Q1283" s="12"/>
      <c r="R1283" s="12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2"/>
      <c r="L1284" s="12"/>
      <c r="M1284" s="12"/>
      <c r="N1284" s="12"/>
      <c r="O1284" s="12"/>
      <c r="P1284" s="12"/>
      <c r="Q1284" s="12"/>
      <c r="R1284" s="12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2"/>
      <c r="L1285" s="12"/>
      <c r="M1285" s="12"/>
      <c r="N1285" s="12"/>
      <c r="O1285" s="12"/>
      <c r="P1285" s="12"/>
      <c r="Q1285" s="12"/>
      <c r="R1285" s="12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2"/>
      <c r="L1286" s="12"/>
      <c r="M1286" s="12"/>
      <c r="N1286" s="12"/>
      <c r="O1286" s="12"/>
      <c r="P1286" s="12"/>
      <c r="Q1286" s="12"/>
      <c r="R1286" s="12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2"/>
      <c r="L1287" s="12"/>
      <c r="M1287" s="12"/>
      <c r="N1287" s="12"/>
      <c r="O1287" s="12"/>
      <c r="P1287" s="12"/>
      <c r="Q1287" s="12"/>
      <c r="R1287" s="12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2"/>
      <c r="L1288" s="12"/>
      <c r="M1288" s="12"/>
      <c r="N1288" s="12"/>
      <c r="O1288" s="12"/>
      <c r="P1288" s="12"/>
      <c r="Q1288" s="12"/>
      <c r="R1288" s="12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2"/>
      <c r="L1289" s="12"/>
      <c r="M1289" s="12"/>
      <c r="N1289" s="12"/>
      <c r="O1289" s="12"/>
      <c r="P1289" s="12"/>
      <c r="Q1289" s="12"/>
      <c r="R1289" s="12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2"/>
      <c r="L1290" s="12"/>
      <c r="M1290" s="12"/>
      <c r="N1290" s="12"/>
      <c r="O1290" s="12"/>
      <c r="P1290" s="12"/>
      <c r="Q1290" s="12"/>
      <c r="R1290" s="12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2"/>
      <c r="L1291" s="12"/>
      <c r="M1291" s="12"/>
      <c r="N1291" s="12"/>
      <c r="O1291" s="12"/>
      <c r="P1291" s="12"/>
      <c r="Q1291" s="12"/>
      <c r="R1291" s="12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2"/>
      <c r="L1292" s="12"/>
      <c r="M1292" s="12"/>
      <c r="N1292" s="12"/>
      <c r="O1292" s="12"/>
      <c r="P1292" s="12"/>
      <c r="Q1292" s="12"/>
      <c r="R1292" s="12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2"/>
      <c r="L1293" s="12"/>
      <c r="M1293" s="12"/>
      <c r="N1293" s="12"/>
      <c r="O1293" s="12"/>
      <c r="P1293" s="12"/>
      <c r="Q1293" s="12"/>
      <c r="R1293" s="12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2"/>
      <c r="L1294" s="12"/>
      <c r="M1294" s="12"/>
      <c r="N1294" s="12"/>
      <c r="O1294" s="12"/>
      <c r="P1294" s="12"/>
      <c r="Q1294" s="12"/>
      <c r="R1294" s="12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2"/>
      <c r="L1295" s="12"/>
      <c r="M1295" s="12"/>
      <c r="N1295" s="12"/>
      <c r="O1295" s="12"/>
      <c r="P1295" s="12"/>
      <c r="Q1295" s="12"/>
      <c r="R1295" s="12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2"/>
      <c r="L1296" s="12"/>
      <c r="M1296" s="12"/>
      <c r="N1296" s="12"/>
      <c r="O1296" s="12"/>
      <c r="P1296" s="12"/>
      <c r="Q1296" s="12"/>
      <c r="R1296" s="12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2"/>
      <c r="L1297" s="12"/>
      <c r="M1297" s="12"/>
      <c r="N1297" s="12"/>
      <c r="O1297" s="12"/>
      <c r="P1297" s="12"/>
      <c r="Q1297" s="12"/>
      <c r="R1297" s="12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2"/>
      <c r="L1298" s="12"/>
      <c r="M1298" s="12"/>
      <c r="N1298" s="12"/>
      <c r="O1298" s="12"/>
      <c r="P1298" s="12"/>
      <c r="Q1298" s="12"/>
      <c r="R1298" s="12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2"/>
      <c r="L1299" s="12"/>
      <c r="M1299" s="12"/>
      <c r="N1299" s="12"/>
      <c r="O1299" s="12"/>
      <c r="P1299" s="12"/>
      <c r="Q1299" s="12"/>
      <c r="R1299" s="12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2"/>
      <c r="L1300" s="12"/>
      <c r="M1300" s="12"/>
      <c r="N1300" s="12"/>
      <c r="O1300" s="12"/>
      <c r="P1300" s="12"/>
      <c r="Q1300" s="12"/>
      <c r="R1300" s="12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2"/>
      <c r="L1301" s="12"/>
      <c r="M1301" s="12"/>
      <c r="N1301" s="12"/>
      <c r="O1301" s="12"/>
      <c r="P1301" s="12"/>
      <c r="Q1301" s="12"/>
      <c r="R1301" s="12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2"/>
      <c r="L1302" s="12"/>
      <c r="M1302" s="12"/>
      <c r="N1302" s="12"/>
      <c r="O1302" s="12"/>
      <c r="P1302" s="12"/>
      <c r="Q1302" s="12"/>
      <c r="R1302" s="12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2"/>
      <c r="L1303" s="12"/>
      <c r="M1303" s="12"/>
      <c r="N1303" s="12"/>
      <c r="O1303" s="12"/>
      <c r="P1303" s="12"/>
      <c r="Q1303" s="12"/>
      <c r="R1303" s="12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2"/>
      <c r="L1304" s="12"/>
      <c r="M1304" s="12"/>
      <c r="N1304" s="12"/>
      <c r="O1304" s="12"/>
      <c r="P1304" s="12"/>
      <c r="Q1304" s="12"/>
      <c r="R1304" s="12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2"/>
      <c r="L1305" s="12"/>
      <c r="M1305" s="12"/>
      <c r="N1305" s="12"/>
      <c r="O1305" s="12"/>
      <c r="P1305" s="12"/>
      <c r="Q1305" s="12"/>
      <c r="R1305" s="12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2"/>
      <c r="L1306" s="12"/>
      <c r="M1306" s="12"/>
      <c r="N1306" s="12"/>
      <c r="O1306" s="12"/>
      <c r="P1306" s="12"/>
      <c r="Q1306" s="12"/>
      <c r="R1306" s="12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2"/>
      <c r="L1307" s="12"/>
      <c r="M1307" s="12"/>
      <c r="N1307" s="12"/>
      <c r="O1307" s="12"/>
      <c r="P1307" s="12"/>
      <c r="Q1307" s="12"/>
      <c r="R1307" s="12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2"/>
      <c r="L1308" s="12"/>
      <c r="M1308" s="12"/>
      <c r="N1308" s="12"/>
      <c r="O1308" s="12"/>
      <c r="P1308" s="12"/>
      <c r="Q1308" s="12"/>
      <c r="R1308" s="12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2"/>
      <c r="L1309" s="12"/>
      <c r="M1309" s="12"/>
      <c r="N1309" s="12"/>
      <c r="O1309" s="12"/>
      <c r="P1309" s="12"/>
      <c r="Q1309" s="12"/>
      <c r="R1309" s="12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2"/>
      <c r="L1310" s="12"/>
      <c r="M1310" s="12"/>
      <c r="N1310" s="12"/>
      <c r="O1310" s="12"/>
      <c r="P1310" s="12"/>
      <c r="Q1310" s="12"/>
      <c r="R1310" s="12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2"/>
      <c r="L1311" s="12"/>
      <c r="M1311" s="12"/>
      <c r="N1311" s="12"/>
      <c r="O1311" s="12"/>
      <c r="P1311" s="12"/>
      <c r="Q1311" s="12"/>
      <c r="R1311" s="12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2"/>
      <c r="L1312" s="12"/>
      <c r="M1312" s="12"/>
      <c r="N1312" s="12"/>
      <c r="O1312" s="12"/>
      <c r="P1312" s="12"/>
      <c r="Q1312" s="12"/>
      <c r="R1312" s="12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2"/>
      <c r="L1313" s="12"/>
      <c r="M1313" s="12"/>
      <c r="N1313" s="12"/>
      <c r="O1313" s="12"/>
      <c r="P1313" s="12"/>
      <c r="Q1313" s="12"/>
      <c r="R1313" s="12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2"/>
      <c r="L1314" s="12"/>
      <c r="M1314" s="12"/>
      <c r="N1314" s="12"/>
      <c r="O1314" s="12"/>
      <c r="P1314" s="12"/>
      <c r="Q1314" s="12"/>
      <c r="R1314" s="12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2"/>
      <c r="L1315" s="12"/>
      <c r="M1315" s="12"/>
      <c r="N1315" s="12"/>
      <c r="O1315" s="12"/>
      <c r="P1315" s="12"/>
      <c r="Q1315" s="12"/>
      <c r="R1315" s="12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2"/>
      <c r="L1316" s="12"/>
      <c r="M1316" s="12"/>
      <c r="N1316" s="12"/>
      <c r="O1316" s="12"/>
      <c r="P1316" s="12"/>
      <c r="Q1316" s="12"/>
      <c r="R1316" s="12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2"/>
      <c r="L1317" s="12"/>
      <c r="M1317" s="12"/>
      <c r="N1317" s="12"/>
      <c r="O1317" s="12"/>
      <c r="P1317" s="12"/>
      <c r="Q1317" s="12"/>
      <c r="R1317" s="12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2"/>
      <c r="L1318" s="12"/>
      <c r="M1318" s="12"/>
      <c r="N1318" s="12"/>
      <c r="O1318" s="12"/>
      <c r="P1318" s="12"/>
      <c r="Q1318" s="12"/>
      <c r="R1318" s="12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2"/>
      <c r="L1319" s="12"/>
      <c r="M1319" s="12"/>
      <c r="N1319" s="12"/>
      <c r="O1319" s="12"/>
      <c r="P1319" s="12"/>
      <c r="Q1319" s="12"/>
      <c r="R1319" s="12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2"/>
      <c r="L1320" s="12"/>
      <c r="M1320" s="12"/>
      <c r="N1320" s="12"/>
      <c r="O1320" s="12"/>
      <c r="P1320" s="12"/>
      <c r="Q1320" s="12"/>
      <c r="R1320" s="12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2"/>
      <c r="L1321" s="12"/>
      <c r="M1321" s="12"/>
      <c r="N1321" s="12"/>
      <c r="O1321" s="12"/>
      <c r="P1321" s="12"/>
      <c r="Q1321" s="12"/>
      <c r="R1321" s="12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2"/>
      <c r="L1322" s="12"/>
      <c r="M1322" s="12"/>
      <c r="N1322" s="12"/>
      <c r="O1322" s="12"/>
      <c r="P1322" s="12"/>
      <c r="Q1322" s="12"/>
      <c r="R1322" s="12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2"/>
      <c r="L1323" s="12"/>
      <c r="M1323" s="12"/>
      <c r="N1323" s="12"/>
      <c r="O1323" s="12"/>
      <c r="P1323" s="12"/>
      <c r="Q1323" s="12"/>
      <c r="R1323" s="12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2"/>
      <c r="L1324" s="12"/>
      <c r="M1324" s="12"/>
      <c r="N1324" s="12"/>
      <c r="O1324" s="12"/>
      <c r="P1324" s="12"/>
      <c r="Q1324" s="12"/>
      <c r="R1324" s="12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2"/>
      <c r="L1325" s="12"/>
      <c r="M1325" s="12"/>
      <c r="N1325" s="12"/>
      <c r="O1325" s="12"/>
      <c r="P1325" s="12"/>
      <c r="Q1325" s="12"/>
      <c r="R1325" s="12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2"/>
      <c r="L1326" s="12"/>
      <c r="M1326" s="12"/>
      <c r="N1326" s="12"/>
      <c r="O1326" s="12"/>
      <c r="P1326" s="12"/>
      <c r="Q1326" s="12"/>
      <c r="R1326" s="12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2"/>
      <c r="L1327" s="12"/>
      <c r="M1327" s="12"/>
      <c r="N1327" s="12"/>
      <c r="O1327" s="12"/>
      <c r="P1327" s="12"/>
      <c r="Q1327" s="12"/>
      <c r="R1327" s="12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2"/>
      <c r="L1328" s="12"/>
      <c r="M1328" s="12"/>
      <c r="N1328" s="12"/>
      <c r="O1328" s="12"/>
      <c r="P1328" s="12"/>
      <c r="Q1328" s="12"/>
      <c r="R1328" s="12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2"/>
      <c r="L1329" s="12"/>
      <c r="M1329" s="12"/>
      <c r="N1329" s="12"/>
      <c r="O1329" s="12"/>
      <c r="P1329" s="12"/>
      <c r="Q1329" s="12"/>
      <c r="R1329" s="12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2"/>
      <c r="L1330" s="12"/>
      <c r="M1330" s="12"/>
      <c r="N1330" s="12"/>
      <c r="O1330" s="12"/>
      <c r="P1330" s="12"/>
      <c r="Q1330" s="12"/>
      <c r="R1330" s="12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2"/>
      <c r="L1331" s="12"/>
      <c r="M1331" s="12"/>
      <c r="N1331" s="12"/>
      <c r="O1331" s="12"/>
      <c r="P1331" s="12"/>
      <c r="Q1331" s="12"/>
      <c r="R1331" s="12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2"/>
      <c r="L1332" s="12"/>
      <c r="M1332" s="12"/>
      <c r="N1332" s="12"/>
      <c r="O1332" s="12"/>
      <c r="P1332" s="12"/>
      <c r="Q1332" s="12"/>
      <c r="R1332" s="12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2"/>
      <c r="L1333" s="12"/>
      <c r="M1333" s="12"/>
      <c r="N1333" s="12"/>
      <c r="O1333" s="12"/>
      <c r="P1333" s="12"/>
      <c r="Q1333" s="12"/>
      <c r="R1333" s="12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2"/>
      <c r="L1334" s="12"/>
      <c r="M1334" s="12"/>
      <c r="N1334" s="12"/>
      <c r="O1334" s="12"/>
      <c r="P1334" s="12"/>
      <c r="Q1334" s="12"/>
      <c r="R1334" s="12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2"/>
      <c r="L1335" s="12"/>
      <c r="M1335" s="12"/>
      <c r="N1335" s="12"/>
      <c r="O1335" s="12"/>
      <c r="P1335" s="12"/>
      <c r="Q1335" s="12"/>
      <c r="R1335" s="12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2"/>
      <c r="L1336" s="12"/>
      <c r="M1336" s="12"/>
      <c r="N1336" s="12"/>
      <c r="O1336" s="12"/>
      <c r="P1336" s="12"/>
      <c r="Q1336" s="12"/>
      <c r="R1336" s="12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2"/>
      <c r="L1337" s="12"/>
      <c r="M1337" s="12"/>
      <c r="N1337" s="12"/>
      <c r="O1337" s="12"/>
      <c r="P1337" s="12"/>
      <c r="Q1337" s="12"/>
      <c r="R1337" s="12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2"/>
      <c r="L1338" s="12"/>
      <c r="M1338" s="12"/>
      <c r="N1338" s="12"/>
      <c r="O1338" s="12"/>
      <c r="P1338" s="12"/>
      <c r="Q1338" s="12"/>
      <c r="R1338" s="12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2"/>
      <c r="L1339" s="12"/>
      <c r="M1339" s="12"/>
      <c r="N1339" s="12"/>
      <c r="O1339" s="12"/>
      <c r="P1339" s="12"/>
      <c r="Q1339" s="12"/>
      <c r="R1339" s="12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2"/>
      <c r="L1340" s="12"/>
      <c r="M1340" s="12"/>
      <c r="N1340" s="12"/>
      <c r="O1340" s="12"/>
      <c r="P1340" s="12"/>
      <c r="Q1340" s="12"/>
      <c r="R1340" s="12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2"/>
      <c r="L1341" s="12"/>
      <c r="M1341" s="12"/>
      <c r="N1341" s="12"/>
      <c r="O1341" s="12"/>
      <c r="P1341" s="12"/>
      <c r="Q1341" s="12"/>
      <c r="R1341" s="12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9" t="s">
        <v>425</v>
      </c>
      <c r="L1" s="10"/>
      <c r="M1" s="10"/>
      <c r="N1" s="10"/>
      <c r="O1" s="10"/>
      <c r="P1" s="10"/>
      <c r="Q1" s="10"/>
      <c r="R1" s="14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1" t="s">
        <v>70</v>
      </c>
      <c r="L2" s="11" t="s">
        <v>71</v>
      </c>
      <c r="M2" s="11" t="s">
        <v>72</v>
      </c>
      <c r="N2" s="11" t="s">
        <v>73</v>
      </c>
      <c r="O2" s="11" t="s">
        <v>74</v>
      </c>
      <c r="P2" s="11" t="s">
        <v>75</v>
      </c>
      <c r="Q2" s="11" t="s">
        <v>76</v>
      </c>
      <c r="R2" s="11" t="s">
        <v>77</v>
      </c>
    </row>
    <row r="3" ht="20.25" spans="1:18">
      <c r="A3" s="5" t="s">
        <v>426</v>
      </c>
      <c r="B3" s="5" t="s">
        <v>427</v>
      </c>
      <c r="C3" s="5">
        <v>19966.24</v>
      </c>
      <c r="D3" s="5">
        <v>22195.248</v>
      </c>
      <c r="E3" s="5">
        <v>0</v>
      </c>
      <c r="F3" s="5">
        <v>0</v>
      </c>
      <c r="G3" s="5">
        <v>0</v>
      </c>
      <c r="H3" s="5">
        <v>1</v>
      </c>
      <c r="I3" s="8">
        <v>4.021</v>
      </c>
      <c r="J3" s="8">
        <v>13.659</v>
      </c>
      <c r="K3" s="12">
        <v>2</v>
      </c>
      <c r="L3" s="12">
        <v>2</v>
      </c>
      <c r="M3" s="12">
        <v>0</v>
      </c>
      <c r="N3" s="12">
        <v>0</v>
      </c>
      <c r="O3" s="12">
        <v>0</v>
      </c>
      <c r="P3" s="12">
        <v>7.143</v>
      </c>
      <c r="Q3" s="12">
        <v>0</v>
      </c>
      <c r="R3" s="12">
        <v>0</v>
      </c>
    </row>
    <row r="4" ht="20.25" spans="1:18">
      <c r="A4" s="5" t="s">
        <v>428</v>
      </c>
      <c r="B4" s="5" t="s">
        <v>429</v>
      </c>
      <c r="C4" s="5">
        <v>10273.199</v>
      </c>
      <c r="D4" s="5">
        <v>17150.17</v>
      </c>
      <c r="E4" s="5">
        <v>0</v>
      </c>
      <c r="F4" s="5">
        <v>0</v>
      </c>
      <c r="G4" s="5">
        <v>0</v>
      </c>
      <c r="H4" s="5">
        <v>1</v>
      </c>
      <c r="I4" s="8">
        <v>39.659</v>
      </c>
      <c r="J4" s="8">
        <v>63.855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190.78</v>
      </c>
      <c r="Q4" s="12">
        <v>0</v>
      </c>
      <c r="R4" s="12">
        <v>0</v>
      </c>
    </row>
    <row r="5" ht="20.25" spans="1:18">
      <c r="A5" s="5" t="s">
        <v>430</v>
      </c>
      <c r="B5" s="5" t="s">
        <v>431</v>
      </c>
      <c r="C5" s="5">
        <v>20915.65</v>
      </c>
      <c r="D5" s="5">
        <v>23178.408</v>
      </c>
      <c r="E5" s="5">
        <v>0</v>
      </c>
      <c r="F5" s="5">
        <v>0</v>
      </c>
      <c r="G5" s="5">
        <v>0</v>
      </c>
      <c r="H5" s="5">
        <v>1</v>
      </c>
      <c r="I5" s="8">
        <v>4.792</v>
      </c>
      <c r="J5" s="8">
        <v>14.086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-9.856</v>
      </c>
      <c r="Q5" s="12">
        <v>0</v>
      </c>
      <c r="R5" s="12">
        <v>0</v>
      </c>
    </row>
    <row r="6" ht="20.25" spans="1:18">
      <c r="A6" s="5" t="s">
        <v>432</v>
      </c>
      <c r="B6" s="5" t="s">
        <v>433</v>
      </c>
      <c r="C6" s="5">
        <v>853.348</v>
      </c>
      <c r="D6" s="5">
        <v>1027.432</v>
      </c>
      <c r="E6" s="5">
        <v>0</v>
      </c>
      <c r="F6" s="5">
        <v>0</v>
      </c>
      <c r="G6" s="5">
        <v>0</v>
      </c>
      <c r="H6" s="5">
        <v>1</v>
      </c>
      <c r="I6" s="8">
        <v>10.613</v>
      </c>
      <c r="J6" s="8">
        <v>25.758</v>
      </c>
      <c r="K6" s="12">
        <v>4</v>
      </c>
      <c r="L6" s="12">
        <v>2</v>
      </c>
      <c r="M6" s="12">
        <v>-1</v>
      </c>
      <c r="N6" s="12">
        <v>1</v>
      </c>
      <c r="O6" s="12">
        <v>0</v>
      </c>
      <c r="P6" s="12">
        <v>1.6</v>
      </c>
      <c r="Q6" s="12">
        <v>0</v>
      </c>
      <c r="R6" s="12">
        <v>0</v>
      </c>
    </row>
    <row r="7" ht="20.25" spans="1:18">
      <c r="A7" s="5" t="s">
        <v>434</v>
      </c>
      <c r="B7" s="5" t="s">
        <v>435</v>
      </c>
      <c r="C7" s="5">
        <v>10018.512</v>
      </c>
      <c r="D7" s="5">
        <v>12018.736</v>
      </c>
      <c r="E7" s="5">
        <v>0</v>
      </c>
      <c r="F7" s="5">
        <v>0</v>
      </c>
      <c r="G7" s="5">
        <v>0</v>
      </c>
      <c r="H7" s="5">
        <v>1</v>
      </c>
      <c r="I7" s="8">
        <v>11.071</v>
      </c>
      <c r="J7" s="8">
        <v>25.871</v>
      </c>
      <c r="K7" s="12">
        <v>4</v>
      </c>
      <c r="L7" s="12">
        <v>2</v>
      </c>
      <c r="M7" s="12">
        <v>0</v>
      </c>
      <c r="N7" s="12">
        <v>1</v>
      </c>
      <c r="O7" s="12">
        <v>0</v>
      </c>
      <c r="P7" s="12">
        <v>24.398</v>
      </c>
      <c r="Q7" s="12">
        <v>0</v>
      </c>
      <c r="R7" s="12">
        <v>0</v>
      </c>
    </row>
    <row r="8" ht="20.25" spans="1:18">
      <c r="A8" s="5" t="s">
        <v>436</v>
      </c>
      <c r="B8" s="5" t="s">
        <v>437</v>
      </c>
      <c r="C8" s="5">
        <v>81819.594</v>
      </c>
      <c r="D8" s="5">
        <v>96869.953</v>
      </c>
      <c r="E8" s="5">
        <v>0</v>
      </c>
      <c r="F8" s="5">
        <v>0</v>
      </c>
      <c r="G8" s="5">
        <v>0</v>
      </c>
      <c r="H8" s="5">
        <v>1</v>
      </c>
      <c r="I8" s="8">
        <v>6.406</v>
      </c>
      <c r="J8" s="8">
        <v>20.947</v>
      </c>
      <c r="K8" s="12">
        <v>3</v>
      </c>
      <c r="L8" s="12">
        <v>2</v>
      </c>
      <c r="M8" s="12">
        <v>0</v>
      </c>
      <c r="N8" s="12">
        <v>0</v>
      </c>
      <c r="O8" s="12">
        <v>0</v>
      </c>
      <c r="P8" s="12">
        <v>72.286</v>
      </c>
      <c r="Q8" s="12">
        <v>0</v>
      </c>
      <c r="R8" s="12">
        <v>-1</v>
      </c>
    </row>
    <row r="9" ht="20.25" spans="1:18">
      <c r="A9" s="5" t="s">
        <v>438</v>
      </c>
      <c r="B9" s="5" t="s">
        <v>439</v>
      </c>
      <c r="C9" s="5">
        <v>113687.516</v>
      </c>
      <c r="D9" s="5">
        <v>133740.953</v>
      </c>
      <c r="E9" s="5">
        <v>0</v>
      </c>
      <c r="F9" s="5">
        <v>0</v>
      </c>
      <c r="G9" s="5">
        <v>0</v>
      </c>
      <c r="H9" s="5">
        <v>1</v>
      </c>
      <c r="I9" s="8">
        <v>8.964</v>
      </c>
      <c r="J9" s="8">
        <v>22.614</v>
      </c>
      <c r="K9" s="12">
        <v>3</v>
      </c>
      <c r="L9" s="12">
        <v>1</v>
      </c>
      <c r="M9" s="12">
        <v>0</v>
      </c>
      <c r="N9" s="12">
        <v>0</v>
      </c>
      <c r="O9" s="12">
        <v>0</v>
      </c>
      <c r="P9" s="12">
        <v>-131.533</v>
      </c>
      <c r="Q9" s="12">
        <v>0</v>
      </c>
      <c r="R9" s="12">
        <v>-1</v>
      </c>
    </row>
    <row r="10" ht="20.25" spans="1:18">
      <c r="A10" s="5" t="s">
        <v>440</v>
      </c>
      <c r="B10" s="5" t="s">
        <v>441</v>
      </c>
      <c r="C10" s="5">
        <v>14681.293</v>
      </c>
      <c r="D10" s="5">
        <v>16172.567</v>
      </c>
      <c r="E10" s="5">
        <v>0</v>
      </c>
      <c r="F10" s="5">
        <v>0</v>
      </c>
      <c r="G10" s="5">
        <v>0</v>
      </c>
      <c r="H10" s="5">
        <v>1</v>
      </c>
      <c r="I10" s="8">
        <v>0.139</v>
      </c>
      <c r="J10" s="8">
        <v>9.347</v>
      </c>
      <c r="K10" s="12">
        <v>4</v>
      </c>
      <c r="L10" s="12">
        <v>2</v>
      </c>
      <c r="M10" s="12">
        <v>0</v>
      </c>
      <c r="N10" s="12">
        <v>0</v>
      </c>
      <c r="O10" s="12">
        <v>0</v>
      </c>
      <c r="P10" s="12">
        <v>16.368</v>
      </c>
      <c r="Q10" s="12">
        <v>0</v>
      </c>
      <c r="R10" s="12">
        <v>0</v>
      </c>
    </row>
    <row r="11" ht="20.25" spans="1:18">
      <c r="A11" s="5" t="s">
        <v>442</v>
      </c>
      <c r="B11" s="5" t="s">
        <v>443</v>
      </c>
      <c r="C11" s="5">
        <v>274733.25</v>
      </c>
      <c r="D11" s="5">
        <v>350576.594</v>
      </c>
      <c r="E11" s="5">
        <v>0</v>
      </c>
      <c r="F11" s="5">
        <v>0</v>
      </c>
      <c r="G11" s="5">
        <v>0</v>
      </c>
      <c r="H11" s="5">
        <v>1</v>
      </c>
      <c r="I11" s="8">
        <v>19.11</v>
      </c>
      <c r="J11" s="8">
        <v>36.61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-1506.285</v>
      </c>
      <c r="Q11" s="12">
        <v>0</v>
      </c>
      <c r="R11" s="12">
        <v>0</v>
      </c>
    </row>
    <row r="12" ht="20.25" spans="1:18">
      <c r="A12" s="5" t="s">
        <v>444</v>
      </c>
      <c r="B12" s="5" t="s">
        <v>445</v>
      </c>
      <c r="C12" s="5">
        <v>12477.986</v>
      </c>
      <c r="D12" s="5">
        <v>13716.63</v>
      </c>
      <c r="E12" s="5">
        <v>0</v>
      </c>
      <c r="F12" s="5">
        <v>0</v>
      </c>
      <c r="G12" s="5">
        <v>0</v>
      </c>
      <c r="H12" s="5">
        <v>1</v>
      </c>
      <c r="I12" s="8">
        <v>6.911</v>
      </c>
      <c r="J12" s="8">
        <v>15.317</v>
      </c>
      <c r="K12" s="12">
        <v>4</v>
      </c>
      <c r="L12" s="12">
        <v>2</v>
      </c>
      <c r="M12" s="12">
        <v>0</v>
      </c>
      <c r="N12" s="12">
        <v>0</v>
      </c>
      <c r="O12" s="12">
        <v>0</v>
      </c>
      <c r="P12" s="12">
        <v>-19.871</v>
      </c>
      <c r="Q12" s="12">
        <v>0</v>
      </c>
      <c r="R12" s="12">
        <v>0</v>
      </c>
    </row>
    <row r="13" ht="20.25" spans="1:18">
      <c r="A13" s="5" t="s">
        <v>446</v>
      </c>
      <c r="B13" s="5" t="s">
        <v>447</v>
      </c>
      <c r="C13" s="5">
        <v>2909.867</v>
      </c>
      <c r="D13" s="5">
        <v>3393.676</v>
      </c>
      <c r="E13" s="5">
        <v>0</v>
      </c>
      <c r="F13" s="5">
        <v>0</v>
      </c>
      <c r="G13" s="5">
        <v>0</v>
      </c>
      <c r="H13" s="5">
        <v>1</v>
      </c>
      <c r="I13" s="8">
        <v>3.121</v>
      </c>
      <c r="J13" s="8">
        <v>16.932</v>
      </c>
      <c r="K13" s="12">
        <v>3</v>
      </c>
      <c r="L13" s="12">
        <v>1</v>
      </c>
      <c r="M13" s="12">
        <v>0</v>
      </c>
      <c r="N13" s="12">
        <v>0</v>
      </c>
      <c r="O13" s="12">
        <v>0</v>
      </c>
      <c r="P13" s="12">
        <v>3.61</v>
      </c>
      <c r="Q13" s="12">
        <v>0</v>
      </c>
      <c r="R13" s="12">
        <v>0</v>
      </c>
    </row>
    <row r="14" ht="20.25" spans="1:18">
      <c r="A14" s="5" t="s">
        <v>448</v>
      </c>
      <c r="B14" s="5" t="s">
        <v>449</v>
      </c>
      <c r="C14" s="5">
        <v>21868.688</v>
      </c>
      <c r="D14" s="5">
        <v>23856.07</v>
      </c>
      <c r="E14" s="5">
        <v>0</v>
      </c>
      <c r="F14" s="5">
        <v>0</v>
      </c>
      <c r="G14" s="5">
        <v>0</v>
      </c>
      <c r="H14" s="5">
        <v>1</v>
      </c>
      <c r="I14" s="8">
        <v>4.956</v>
      </c>
      <c r="J14" s="8">
        <v>12.874</v>
      </c>
      <c r="K14" s="12">
        <v>4</v>
      </c>
      <c r="L14" s="12">
        <v>1</v>
      </c>
      <c r="M14" s="12">
        <v>0</v>
      </c>
      <c r="N14" s="12">
        <v>0</v>
      </c>
      <c r="O14" s="12">
        <v>0</v>
      </c>
      <c r="P14" s="12">
        <v>-17.636</v>
      </c>
      <c r="Q14" s="12">
        <v>0</v>
      </c>
      <c r="R14" s="12">
        <v>0</v>
      </c>
    </row>
    <row r="15" ht="20.25" spans="1:18">
      <c r="A15" s="5" t="s">
        <v>450</v>
      </c>
      <c r="B15" s="5" t="s">
        <v>451</v>
      </c>
      <c r="C15" s="5">
        <v>3963.463</v>
      </c>
      <c r="D15" s="5">
        <v>4298.097</v>
      </c>
      <c r="E15" s="5">
        <v>0</v>
      </c>
      <c r="F15" s="5">
        <v>0</v>
      </c>
      <c r="G15" s="5">
        <v>0</v>
      </c>
      <c r="H15" s="5">
        <v>1</v>
      </c>
      <c r="I15" s="8">
        <v>1.51</v>
      </c>
      <c r="J15" s="8">
        <v>9.178</v>
      </c>
      <c r="K15" s="12">
        <v>4</v>
      </c>
      <c r="L15" s="12">
        <v>2</v>
      </c>
      <c r="M15" s="12">
        <v>0</v>
      </c>
      <c r="N15" s="12">
        <v>0</v>
      </c>
      <c r="O15" s="12">
        <v>0</v>
      </c>
      <c r="P15" s="12">
        <v>-3.346</v>
      </c>
      <c r="Q15" s="12">
        <v>0</v>
      </c>
      <c r="R15" s="12">
        <v>0</v>
      </c>
    </row>
    <row r="16" ht="20.25" spans="1:18">
      <c r="A16" s="5" t="s">
        <v>452</v>
      </c>
      <c r="B16" s="5" t="s">
        <v>453</v>
      </c>
      <c r="C16" s="5">
        <v>5341.109</v>
      </c>
      <c r="D16" s="5">
        <v>5969.309</v>
      </c>
      <c r="E16" s="5">
        <v>0</v>
      </c>
      <c r="F16" s="5">
        <v>0</v>
      </c>
      <c r="G16" s="5">
        <v>0</v>
      </c>
      <c r="H16" s="5">
        <v>1</v>
      </c>
      <c r="I16" s="7">
        <v>0.99</v>
      </c>
      <c r="J16" s="7">
        <v>11.41</v>
      </c>
      <c r="K16" s="12">
        <v>3</v>
      </c>
      <c r="L16" s="12">
        <v>0</v>
      </c>
      <c r="M16" s="12">
        <v>0</v>
      </c>
      <c r="N16" s="12">
        <v>1</v>
      </c>
      <c r="O16" s="12">
        <v>0</v>
      </c>
      <c r="P16" s="12">
        <v>-13.286</v>
      </c>
      <c r="Q16" s="12">
        <v>0</v>
      </c>
      <c r="R16" s="12">
        <v>0</v>
      </c>
    </row>
    <row r="17" ht="20.25" spans="1:18">
      <c r="A17" s="5" t="s">
        <v>454</v>
      </c>
      <c r="B17" s="5" t="s">
        <v>455</v>
      </c>
      <c r="C17" s="5">
        <v>2088.836</v>
      </c>
      <c r="D17" s="5">
        <v>2277.667</v>
      </c>
      <c r="E17" s="5">
        <v>0</v>
      </c>
      <c r="F17" s="5">
        <v>0</v>
      </c>
      <c r="G17" s="5">
        <v>0</v>
      </c>
      <c r="H17" s="5">
        <v>1</v>
      </c>
      <c r="I17" s="7">
        <v>0.408</v>
      </c>
      <c r="J17" s="7">
        <v>8.665</v>
      </c>
      <c r="K17" s="12">
        <v>4</v>
      </c>
      <c r="L17" s="12">
        <v>2</v>
      </c>
      <c r="M17" s="12">
        <v>0</v>
      </c>
      <c r="N17" s="12">
        <v>0</v>
      </c>
      <c r="O17" s="12">
        <v>-1</v>
      </c>
      <c r="P17" s="12">
        <v>-1.939</v>
      </c>
      <c r="Q17" s="12">
        <v>0</v>
      </c>
      <c r="R17" s="12">
        <v>0</v>
      </c>
    </row>
    <row r="18" ht="20.25" spans="1:18">
      <c r="A18" s="5" t="s">
        <v>456</v>
      </c>
      <c r="B18" s="5" t="s">
        <v>457</v>
      </c>
      <c r="C18" s="5">
        <v>6299.796</v>
      </c>
      <c r="D18" s="5">
        <v>7263.289</v>
      </c>
      <c r="E18" s="5">
        <v>0</v>
      </c>
      <c r="F18" s="5">
        <v>0</v>
      </c>
      <c r="G18" s="5">
        <v>0</v>
      </c>
      <c r="H18" s="5">
        <v>1</v>
      </c>
      <c r="I18" s="7">
        <v>4.806</v>
      </c>
      <c r="J18" s="7">
        <v>17.434</v>
      </c>
      <c r="K18" s="12">
        <v>4</v>
      </c>
      <c r="L18" s="12">
        <v>2</v>
      </c>
      <c r="M18" s="12">
        <v>0</v>
      </c>
      <c r="N18" s="12">
        <v>0</v>
      </c>
      <c r="O18" s="12">
        <v>0</v>
      </c>
      <c r="P18" s="12">
        <v>-22.964</v>
      </c>
      <c r="Q18" s="12">
        <v>0</v>
      </c>
      <c r="R18" s="12">
        <v>0</v>
      </c>
    </row>
    <row r="19" ht="20.25" spans="1:18">
      <c r="A19" s="5" t="s">
        <v>458</v>
      </c>
      <c r="B19" s="5" t="s">
        <v>459</v>
      </c>
      <c r="C19" s="5">
        <v>3725.657</v>
      </c>
      <c r="D19" s="5">
        <v>4208.13</v>
      </c>
      <c r="E19" s="5">
        <v>0</v>
      </c>
      <c r="F19" s="5">
        <v>0</v>
      </c>
      <c r="G19" s="5">
        <v>0</v>
      </c>
      <c r="H19" s="5">
        <v>1</v>
      </c>
      <c r="I19" s="7">
        <v>2.091</v>
      </c>
      <c r="J19" s="7">
        <v>13.316</v>
      </c>
      <c r="K19" s="12">
        <v>4</v>
      </c>
      <c r="L19" s="12">
        <v>2</v>
      </c>
      <c r="M19" s="12">
        <v>0</v>
      </c>
      <c r="N19" s="12">
        <v>1</v>
      </c>
      <c r="O19" s="12">
        <v>0</v>
      </c>
      <c r="P19" s="12">
        <v>9.714</v>
      </c>
      <c r="Q19" s="12">
        <v>1</v>
      </c>
      <c r="R19" s="12">
        <v>1</v>
      </c>
    </row>
    <row r="20" ht="20.25" spans="1:18">
      <c r="A20" s="5" t="s">
        <v>460</v>
      </c>
      <c r="B20" s="5" t="s">
        <v>461</v>
      </c>
      <c r="C20" s="5">
        <v>3473.796</v>
      </c>
      <c r="D20" s="5">
        <v>3561.14</v>
      </c>
      <c r="E20" s="5">
        <v>0</v>
      </c>
      <c r="F20" s="5">
        <v>0</v>
      </c>
      <c r="G20" s="5">
        <v>0</v>
      </c>
      <c r="H20" s="5">
        <v>1</v>
      </c>
      <c r="I20" s="7">
        <v>0.997</v>
      </c>
      <c r="J20" s="7">
        <v>3.425</v>
      </c>
      <c r="K20" s="12">
        <v>4</v>
      </c>
      <c r="L20" s="12">
        <v>2</v>
      </c>
      <c r="M20" s="12">
        <v>0</v>
      </c>
      <c r="N20" s="12">
        <v>1</v>
      </c>
      <c r="O20" s="12">
        <v>0</v>
      </c>
      <c r="P20" s="12">
        <v>-0.068</v>
      </c>
      <c r="Q20" s="12">
        <v>0</v>
      </c>
      <c r="R20" s="12">
        <v>0</v>
      </c>
    </row>
    <row r="21" ht="20.25" spans="1:18">
      <c r="A21" s="5" t="s">
        <v>462</v>
      </c>
      <c r="B21" s="5" t="s">
        <v>463</v>
      </c>
      <c r="C21" s="5">
        <v>13218.733</v>
      </c>
      <c r="D21" s="5">
        <v>14464.133</v>
      </c>
      <c r="E21" s="5">
        <v>0</v>
      </c>
      <c r="F21" s="5">
        <v>0</v>
      </c>
      <c r="G21" s="5">
        <v>0</v>
      </c>
      <c r="H21" s="5">
        <v>1</v>
      </c>
      <c r="I21" s="7">
        <v>0.795</v>
      </c>
      <c r="J21" s="7">
        <v>9.337</v>
      </c>
      <c r="K21" s="12">
        <v>3</v>
      </c>
      <c r="L21" s="12">
        <v>2</v>
      </c>
      <c r="M21" s="12">
        <v>0</v>
      </c>
      <c r="N21" s="12">
        <v>0</v>
      </c>
      <c r="O21" s="12">
        <v>0</v>
      </c>
      <c r="P21" s="12">
        <v>5.73</v>
      </c>
      <c r="Q21" s="12">
        <v>0</v>
      </c>
      <c r="R21" s="12">
        <v>1</v>
      </c>
    </row>
    <row r="22" ht="20.25" spans="1:18">
      <c r="A22" s="5" t="s">
        <v>464</v>
      </c>
      <c r="B22" s="5" t="s">
        <v>465</v>
      </c>
      <c r="C22" s="5">
        <v>6074.96</v>
      </c>
      <c r="D22" s="5">
        <v>6621.265</v>
      </c>
      <c r="E22" s="5">
        <v>0</v>
      </c>
      <c r="F22" s="5">
        <v>0</v>
      </c>
      <c r="G22" s="5">
        <v>0</v>
      </c>
      <c r="H22" s="5">
        <v>1</v>
      </c>
      <c r="I22" s="7">
        <v>1.849</v>
      </c>
      <c r="J22" s="7">
        <v>9.947</v>
      </c>
      <c r="K22" s="12">
        <v>4</v>
      </c>
      <c r="L22" s="12">
        <v>2</v>
      </c>
      <c r="M22" s="12">
        <v>0</v>
      </c>
      <c r="N22" s="12">
        <v>1</v>
      </c>
      <c r="O22" s="12">
        <v>0</v>
      </c>
      <c r="P22" s="12">
        <v>4.606</v>
      </c>
      <c r="Q22" s="12">
        <v>0</v>
      </c>
      <c r="R22" s="12">
        <v>0</v>
      </c>
    </row>
    <row r="23" ht="20.25" spans="1:18">
      <c r="A23" s="5" t="s">
        <v>466</v>
      </c>
      <c r="B23" s="5" t="s">
        <v>467</v>
      </c>
      <c r="C23" s="5">
        <v>5590.721</v>
      </c>
      <c r="D23" s="5">
        <v>6100.944</v>
      </c>
      <c r="E23" s="5">
        <v>0</v>
      </c>
      <c r="F23" s="5">
        <v>0</v>
      </c>
      <c r="G23" s="5">
        <v>0</v>
      </c>
      <c r="H23" s="5">
        <v>1</v>
      </c>
      <c r="I23" s="7">
        <v>3.801</v>
      </c>
      <c r="J23" s="7">
        <v>11.846</v>
      </c>
      <c r="K23" s="12">
        <v>4</v>
      </c>
      <c r="L23" s="12">
        <v>2</v>
      </c>
      <c r="M23" s="12">
        <v>0</v>
      </c>
      <c r="N23" s="12">
        <v>1</v>
      </c>
      <c r="O23" s="12">
        <v>0</v>
      </c>
      <c r="P23" s="12">
        <v>0.855</v>
      </c>
      <c r="Q23" s="12">
        <v>0</v>
      </c>
      <c r="R23" s="12">
        <v>0</v>
      </c>
    </row>
    <row r="24" ht="20.25" spans="1:18">
      <c r="A24" s="5" t="s">
        <v>468</v>
      </c>
      <c r="B24" s="5" t="s">
        <v>469</v>
      </c>
      <c r="C24" s="5">
        <v>6365.208</v>
      </c>
      <c r="D24" s="5">
        <v>7273.766</v>
      </c>
      <c r="E24" s="5">
        <v>0</v>
      </c>
      <c r="F24" s="5">
        <v>0</v>
      </c>
      <c r="G24" s="5">
        <v>0</v>
      </c>
      <c r="H24" s="5">
        <v>1</v>
      </c>
      <c r="I24" s="7">
        <v>1.386</v>
      </c>
      <c r="J24" s="7">
        <v>13.704</v>
      </c>
      <c r="K24" s="12">
        <v>4</v>
      </c>
      <c r="L24" s="12">
        <v>2</v>
      </c>
      <c r="M24" s="12">
        <v>0</v>
      </c>
      <c r="N24" s="12">
        <v>1</v>
      </c>
      <c r="O24" s="12">
        <v>0</v>
      </c>
      <c r="P24" s="12">
        <v>0.803</v>
      </c>
      <c r="Q24" s="12">
        <v>0</v>
      </c>
      <c r="R24" s="12">
        <v>0</v>
      </c>
    </row>
    <row r="25" ht="20.25" spans="1:18">
      <c r="A25" s="5" t="s">
        <v>470</v>
      </c>
      <c r="B25" s="5" t="s">
        <v>471</v>
      </c>
      <c r="C25" s="5">
        <v>4482.686</v>
      </c>
      <c r="D25" s="5">
        <v>5080.77</v>
      </c>
      <c r="E25" s="5">
        <v>0</v>
      </c>
      <c r="F25" s="5">
        <v>0</v>
      </c>
      <c r="G25" s="5">
        <v>0</v>
      </c>
      <c r="H25" s="5">
        <v>1</v>
      </c>
      <c r="I25" s="7">
        <v>4.926</v>
      </c>
      <c r="J25" s="7">
        <v>16.117</v>
      </c>
      <c r="K25" s="12">
        <v>4</v>
      </c>
      <c r="L25" s="12">
        <v>2</v>
      </c>
      <c r="M25" s="12">
        <v>0</v>
      </c>
      <c r="N25" s="12">
        <v>1</v>
      </c>
      <c r="O25" s="12">
        <v>0</v>
      </c>
      <c r="P25" s="12">
        <v>-0.107</v>
      </c>
      <c r="Q25" s="12">
        <v>0</v>
      </c>
      <c r="R25" s="12">
        <v>0</v>
      </c>
    </row>
    <row r="26" ht="20.25" spans="1:18">
      <c r="A26" s="5" t="s">
        <v>472</v>
      </c>
      <c r="B26" s="5" t="s">
        <v>473</v>
      </c>
      <c r="C26" s="5">
        <v>1621.149</v>
      </c>
      <c r="D26" s="5">
        <v>1785.17</v>
      </c>
      <c r="E26" s="5">
        <v>0</v>
      </c>
      <c r="F26" s="5">
        <v>0</v>
      </c>
      <c r="G26" s="5">
        <v>0</v>
      </c>
      <c r="H26" s="5">
        <v>1</v>
      </c>
      <c r="I26" s="7">
        <v>0.326</v>
      </c>
      <c r="J26" s="7">
        <v>9.484</v>
      </c>
      <c r="K26" s="12">
        <v>3</v>
      </c>
      <c r="L26" s="12">
        <v>0</v>
      </c>
      <c r="M26" s="12">
        <v>0</v>
      </c>
      <c r="N26" s="12">
        <v>0</v>
      </c>
      <c r="O26" s="12">
        <v>0</v>
      </c>
      <c r="P26" s="12">
        <v>-0.482</v>
      </c>
      <c r="Q26" s="12">
        <v>0</v>
      </c>
      <c r="R26" s="12">
        <v>0</v>
      </c>
    </row>
    <row r="27" ht="20.25" spans="1:18">
      <c r="A27" s="5" t="s">
        <v>474</v>
      </c>
      <c r="B27" s="5" t="s">
        <v>475</v>
      </c>
      <c r="C27" s="5">
        <v>6515.473</v>
      </c>
      <c r="D27" s="5">
        <v>7605.843</v>
      </c>
      <c r="E27" s="5">
        <v>0</v>
      </c>
      <c r="F27" s="5">
        <v>0</v>
      </c>
      <c r="G27" s="5">
        <v>0</v>
      </c>
      <c r="H27" s="5">
        <v>1</v>
      </c>
      <c r="I27" s="7">
        <v>10.203</v>
      </c>
      <c r="J27" s="7">
        <v>23.076</v>
      </c>
      <c r="K27" s="12">
        <v>4</v>
      </c>
      <c r="L27" s="12">
        <v>0</v>
      </c>
      <c r="M27" s="12">
        <v>0</v>
      </c>
      <c r="N27" s="12">
        <v>1</v>
      </c>
      <c r="O27" s="12">
        <v>0</v>
      </c>
      <c r="P27" s="12">
        <v>-26.763</v>
      </c>
      <c r="Q27" s="12">
        <v>0</v>
      </c>
      <c r="R27" s="12">
        <v>0</v>
      </c>
    </row>
    <row r="28" ht="20.25" spans="1:18">
      <c r="A28" s="5" t="s">
        <v>476</v>
      </c>
      <c r="B28" s="5" t="s">
        <v>477</v>
      </c>
      <c r="C28" s="5">
        <v>6703.691</v>
      </c>
      <c r="D28" s="5">
        <v>7594.724</v>
      </c>
      <c r="E28" s="5">
        <v>0</v>
      </c>
      <c r="F28" s="5">
        <v>0</v>
      </c>
      <c r="G28" s="5">
        <v>0</v>
      </c>
      <c r="H28" s="5">
        <v>1</v>
      </c>
      <c r="I28" s="7">
        <v>8.378</v>
      </c>
      <c r="J28" s="7">
        <v>19.127</v>
      </c>
      <c r="K28" s="13">
        <v>4</v>
      </c>
      <c r="L28" s="12">
        <v>0</v>
      </c>
      <c r="M28" s="12">
        <v>0</v>
      </c>
      <c r="N28" s="12">
        <v>1</v>
      </c>
      <c r="O28" s="12">
        <v>0</v>
      </c>
      <c r="P28" s="12">
        <v>-28.702</v>
      </c>
      <c r="Q28" s="12">
        <v>0</v>
      </c>
      <c r="R28" s="12">
        <v>0</v>
      </c>
    </row>
    <row r="29" ht="20.25" spans="1:18">
      <c r="A29" s="5" t="s">
        <v>478</v>
      </c>
      <c r="B29" s="5" t="s">
        <v>479</v>
      </c>
      <c r="C29" s="5">
        <v>71825.508</v>
      </c>
      <c r="D29" s="5">
        <v>87363.289</v>
      </c>
      <c r="E29" s="5">
        <v>0</v>
      </c>
      <c r="F29" s="5">
        <v>0</v>
      </c>
      <c r="G29" s="5">
        <v>0</v>
      </c>
      <c r="H29" s="5">
        <v>1</v>
      </c>
      <c r="I29" s="7">
        <v>4.957</v>
      </c>
      <c r="J29" s="7">
        <v>21.861</v>
      </c>
      <c r="K29" s="13">
        <v>3</v>
      </c>
      <c r="L29" s="12">
        <v>2</v>
      </c>
      <c r="M29" s="12">
        <v>0</v>
      </c>
      <c r="N29" s="12">
        <v>0</v>
      </c>
      <c r="O29" s="12">
        <v>0</v>
      </c>
      <c r="P29" s="12">
        <v>42.676</v>
      </c>
      <c r="Q29" s="12">
        <v>0</v>
      </c>
      <c r="R29" s="12">
        <v>-1</v>
      </c>
    </row>
    <row r="30" ht="20.25" spans="1:18">
      <c r="A30" s="5" t="s">
        <v>480</v>
      </c>
      <c r="B30" s="5" t="s">
        <v>481</v>
      </c>
      <c r="C30" s="5">
        <v>73852.547</v>
      </c>
      <c r="D30" s="5">
        <v>124212.961</v>
      </c>
      <c r="E30" s="5">
        <v>0</v>
      </c>
      <c r="F30" s="5">
        <v>0</v>
      </c>
      <c r="G30" s="5">
        <v>0</v>
      </c>
      <c r="H30" s="5">
        <v>1</v>
      </c>
      <c r="I30" s="7">
        <v>25.028</v>
      </c>
      <c r="J30" s="7">
        <v>55.425</v>
      </c>
      <c r="K30" s="13">
        <v>4</v>
      </c>
      <c r="L30" s="12">
        <v>0</v>
      </c>
      <c r="M30" s="12">
        <v>0</v>
      </c>
      <c r="N30" s="12">
        <v>1</v>
      </c>
      <c r="O30" s="12">
        <v>0</v>
      </c>
      <c r="P30" s="12">
        <v>-1864.151</v>
      </c>
      <c r="Q30" s="12">
        <v>0</v>
      </c>
      <c r="R30" s="12">
        <v>0</v>
      </c>
    </row>
    <row r="31" ht="20.25" spans="1:18">
      <c r="A31" s="6" t="s">
        <v>482</v>
      </c>
      <c r="B31" s="6" t="s">
        <v>483</v>
      </c>
      <c r="C31" s="6">
        <v>8928.8</v>
      </c>
      <c r="D31" s="6">
        <v>11395.896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3">
        <v>0</v>
      </c>
      <c r="L31" s="12">
        <v>1</v>
      </c>
      <c r="M31" s="12">
        <v>0</v>
      </c>
      <c r="N31" s="12">
        <v>0</v>
      </c>
      <c r="O31" s="12">
        <v>0</v>
      </c>
      <c r="P31" s="12">
        <v>-1.964</v>
      </c>
      <c r="Q31" s="12">
        <v>0</v>
      </c>
      <c r="R31" s="12">
        <v>0</v>
      </c>
    </row>
    <row r="32" ht="20.25" spans="1:18">
      <c r="A32" s="6" t="s">
        <v>484</v>
      </c>
      <c r="B32" s="6" t="s">
        <v>485</v>
      </c>
      <c r="C32" s="6">
        <v>2627.982</v>
      </c>
      <c r="D32" s="6">
        <v>3237.309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3">
        <v>2</v>
      </c>
      <c r="L32" s="12">
        <v>0</v>
      </c>
      <c r="M32" s="12">
        <v>1</v>
      </c>
      <c r="N32" s="12">
        <v>-1</v>
      </c>
      <c r="O32" s="12">
        <v>0</v>
      </c>
      <c r="P32" s="12">
        <v>7.748</v>
      </c>
      <c r="Q32" s="12">
        <v>0</v>
      </c>
      <c r="R32" s="12">
        <v>0</v>
      </c>
    </row>
    <row r="33" ht="20.25" spans="1:18">
      <c r="A33" s="6" t="s">
        <v>486</v>
      </c>
      <c r="B33" s="6" t="s">
        <v>487</v>
      </c>
      <c r="C33" s="6">
        <v>2544.073</v>
      </c>
      <c r="D33" s="6">
        <v>3003.527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3">
        <v>4</v>
      </c>
      <c r="L33" s="12">
        <v>0</v>
      </c>
      <c r="M33" s="12">
        <v>0</v>
      </c>
      <c r="N33" s="12">
        <v>1</v>
      </c>
      <c r="O33" s="12">
        <v>0</v>
      </c>
      <c r="P33" s="12">
        <v>3.728</v>
      </c>
      <c r="Q33" s="12">
        <v>0</v>
      </c>
      <c r="R33" s="12">
        <v>0</v>
      </c>
    </row>
    <row r="34" ht="20.25" spans="1:18">
      <c r="A34" s="6" t="s">
        <v>488</v>
      </c>
      <c r="B34" s="6" t="s">
        <v>489</v>
      </c>
      <c r="C34" s="6">
        <v>2135.282</v>
      </c>
      <c r="D34" s="6">
        <v>2623.622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3">
        <v>0</v>
      </c>
      <c r="L34" s="12">
        <v>2</v>
      </c>
      <c r="M34" s="12">
        <v>0</v>
      </c>
      <c r="N34" s="12">
        <v>0</v>
      </c>
      <c r="O34" s="12">
        <v>0</v>
      </c>
      <c r="P34" s="12">
        <v>5.703</v>
      </c>
      <c r="Q34" s="12">
        <v>0</v>
      </c>
      <c r="R34" s="12">
        <v>0</v>
      </c>
    </row>
    <row r="35" ht="20.25" spans="1:18">
      <c r="A35" s="6" t="s">
        <v>490</v>
      </c>
      <c r="B35" s="6" t="s">
        <v>491</v>
      </c>
      <c r="C35" s="6">
        <v>967.581</v>
      </c>
      <c r="D35" s="6">
        <v>1188.864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3">
        <v>4</v>
      </c>
      <c r="L35" s="12">
        <v>0</v>
      </c>
      <c r="M35" s="12">
        <v>0</v>
      </c>
      <c r="N35" s="12">
        <v>0</v>
      </c>
      <c r="O35" s="12">
        <v>0</v>
      </c>
      <c r="P35" s="12">
        <v>3.163</v>
      </c>
      <c r="Q35" s="12">
        <v>0</v>
      </c>
      <c r="R35" s="12">
        <v>1</v>
      </c>
    </row>
    <row r="36" ht="20.25" spans="1:18">
      <c r="A36" s="8" t="s">
        <v>492</v>
      </c>
      <c r="B36" s="8" t="s">
        <v>493</v>
      </c>
      <c r="C36" s="8">
        <v>2654.971</v>
      </c>
      <c r="D36" s="8">
        <v>3116.801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2.247</v>
      </c>
      <c r="K36" s="13">
        <v>0</v>
      </c>
      <c r="L36" s="12">
        <v>2</v>
      </c>
      <c r="M36" s="12">
        <v>0</v>
      </c>
      <c r="N36" s="12">
        <v>0</v>
      </c>
      <c r="O36" s="12">
        <v>0</v>
      </c>
      <c r="P36" s="12">
        <v>2.575</v>
      </c>
      <c r="Q36" s="12">
        <v>0</v>
      </c>
      <c r="R36" s="12">
        <v>0</v>
      </c>
    </row>
    <row r="37" ht="20.25" spans="1:18">
      <c r="A37" s="8" t="s">
        <v>494</v>
      </c>
      <c r="B37" s="8" t="s">
        <v>495</v>
      </c>
      <c r="C37" s="8">
        <v>2916.29</v>
      </c>
      <c r="D37" s="8">
        <v>3374.231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11.224</v>
      </c>
      <c r="K37" s="13">
        <v>2</v>
      </c>
      <c r="L37" s="12">
        <v>2</v>
      </c>
      <c r="M37" s="12">
        <v>0</v>
      </c>
      <c r="N37" s="12">
        <v>1</v>
      </c>
      <c r="O37" s="12">
        <v>0</v>
      </c>
      <c r="P37" s="12">
        <v>6.113</v>
      </c>
      <c r="Q37" s="12">
        <v>0</v>
      </c>
      <c r="R37" s="12">
        <v>0</v>
      </c>
    </row>
    <row r="38" ht="20.25" spans="1:18">
      <c r="A38" s="8" t="s">
        <v>496</v>
      </c>
      <c r="B38" s="8" t="s">
        <v>497</v>
      </c>
      <c r="C38" s="8">
        <v>2430.137</v>
      </c>
      <c r="D38" s="8">
        <v>2955.303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10.327</v>
      </c>
      <c r="K38" s="13">
        <v>2</v>
      </c>
      <c r="L38" s="12">
        <v>2</v>
      </c>
      <c r="M38" s="12">
        <v>0</v>
      </c>
      <c r="N38" s="12">
        <v>1</v>
      </c>
      <c r="O38" s="12">
        <v>0</v>
      </c>
      <c r="P38" s="12">
        <v>4.629</v>
      </c>
      <c r="Q38" s="12">
        <v>0</v>
      </c>
      <c r="R38" s="12">
        <v>0</v>
      </c>
    </row>
    <row r="39" ht="20.25" spans="1:18">
      <c r="A39" s="8" t="s">
        <v>498</v>
      </c>
      <c r="B39" s="8" t="s">
        <v>499</v>
      </c>
      <c r="C39" s="8">
        <v>3196.187</v>
      </c>
      <c r="D39" s="8">
        <v>3387.573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3.263</v>
      </c>
      <c r="K39" s="13">
        <v>2</v>
      </c>
      <c r="L39" s="12">
        <v>2</v>
      </c>
      <c r="M39" s="12">
        <v>0</v>
      </c>
      <c r="N39" s="12">
        <v>0</v>
      </c>
      <c r="O39" s="12">
        <v>0</v>
      </c>
      <c r="P39" s="12">
        <v>0.452</v>
      </c>
      <c r="Q39" s="12">
        <v>0</v>
      </c>
      <c r="R39" s="12">
        <v>0</v>
      </c>
    </row>
    <row r="40" ht="20.25" spans="1:18">
      <c r="A40" s="8" t="s">
        <v>500</v>
      </c>
      <c r="B40" s="8" t="s">
        <v>501</v>
      </c>
      <c r="C40" s="8">
        <v>4002.298</v>
      </c>
      <c r="D40" s="8">
        <v>4349.138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3.513</v>
      </c>
      <c r="K40" s="13">
        <v>2</v>
      </c>
      <c r="L40" s="12">
        <v>2</v>
      </c>
      <c r="M40" s="12">
        <v>0</v>
      </c>
      <c r="N40" s="12">
        <v>0</v>
      </c>
      <c r="O40" s="12">
        <v>0</v>
      </c>
      <c r="P40" s="12">
        <v>-0.082</v>
      </c>
      <c r="Q40" s="12">
        <v>0</v>
      </c>
      <c r="R40" s="12">
        <v>0</v>
      </c>
    </row>
    <row r="41" ht="20.25" spans="1:18">
      <c r="A41" s="8" t="s">
        <v>502</v>
      </c>
      <c r="B41" s="8" t="s">
        <v>503</v>
      </c>
      <c r="C41" s="8">
        <v>16142.698</v>
      </c>
      <c r="D41" s="8">
        <v>17885.309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5.488</v>
      </c>
      <c r="K41" s="13">
        <v>0</v>
      </c>
      <c r="L41" s="12">
        <v>1</v>
      </c>
      <c r="M41" s="12">
        <v>1</v>
      </c>
      <c r="N41" s="12">
        <v>-1</v>
      </c>
      <c r="O41" s="12">
        <v>0</v>
      </c>
      <c r="P41" s="12">
        <v>2.782</v>
      </c>
      <c r="Q41" s="12">
        <v>0</v>
      </c>
      <c r="R41" s="12">
        <v>0</v>
      </c>
    </row>
    <row r="42" ht="20.25" spans="1:18">
      <c r="A42" s="8" t="s">
        <v>504</v>
      </c>
      <c r="B42" s="8" t="s">
        <v>505</v>
      </c>
      <c r="C42" s="8">
        <v>3036.716</v>
      </c>
      <c r="D42" s="8">
        <v>3220.505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3.412</v>
      </c>
      <c r="K42" s="13">
        <v>1</v>
      </c>
      <c r="L42" s="12">
        <v>2</v>
      </c>
      <c r="M42" s="12">
        <v>0</v>
      </c>
      <c r="N42" s="12">
        <v>0</v>
      </c>
      <c r="O42" s="12">
        <v>0</v>
      </c>
      <c r="P42" s="12">
        <v>0.863</v>
      </c>
      <c r="Q42" s="12">
        <v>0</v>
      </c>
      <c r="R42" s="12">
        <v>0</v>
      </c>
    </row>
    <row r="43" ht="20.25" spans="1:18">
      <c r="A43" s="8" t="s">
        <v>506</v>
      </c>
      <c r="B43" s="8" t="s">
        <v>507</v>
      </c>
      <c r="C43" s="8">
        <v>5149.028</v>
      </c>
      <c r="D43" s="8">
        <v>5670.5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4.151</v>
      </c>
      <c r="K43" s="13">
        <v>0</v>
      </c>
      <c r="L43" s="12">
        <v>2</v>
      </c>
      <c r="M43" s="12">
        <v>0</v>
      </c>
      <c r="N43" s="12">
        <v>0</v>
      </c>
      <c r="O43" s="12">
        <v>0</v>
      </c>
      <c r="P43" s="12">
        <v>3.493</v>
      </c>
      <c r="Q43" s="12">
        <v>0</v>
      </c>
      <c r="R43" s="12">
        <v>0</v>
      </c>
    </row>
    <row r="44" ht="20.25" spans="1:18">
      <c r="A44" s="7" t="s">
        <v>508</v>
      </c>
      <c r="B44" s="7" t="s">
        <v>509</v>
      </c>
      <c r="C44" s="7">
        <v>3310.455</v>
      </c>
      <c r="D44" s="7">
        <v>3548.599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6.299</v>
      </c>
      <c r="K44" s="13">
        <v>4</v>
      </c>
      <c r="L44" s="12">
        <v>2</v>
      </c>
      <c r="M44" s="12">
        <v>0</v>
      </c>
      <c r="N44" s="12">
        <v>0</v>
      </c>
      <c r="O44" s="12">
        <v>0</v>
      </c>
      <c r="P44" s="12">
        <v>5.308</v>
      </c>
      <c r="Q44" s="12">
        <v>1</v>
      </c>
      <c r="R44" s="12">
        <v>1</v>
      </c>
    </row>
    <row r="45" ht="20.25" spans="1:18">
      <c r="A45" s="7" t="s">
        <v>510</v>
      </c>
      <c r="B45" s="7" t="s">
        <v>511</v>
      </c>
      <c r="C45" s="7">
        <v>135.586</v>
      </c>
      <c r="D45" s="7">
        <v>153.338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8.233</v>
      </c>
      <c r="K45" s="13">
        <v>3</v>
      </c>
      <c r="L45" s="12">
        <v>0</v>
      </c>
      <c r="M45" s="12">
        <v>0</v>
      </c>
      <c r="N45" s="12">
        <v>-1</v>
      </c>
      <c r="O45" s="12">
        <v>0</v>
      </c>
      <c r="P45" s="12">
        <v>-0.056</v>
      </c>
      <c r="Q45" s="12">
        <v>0</v>
      </c>
      <c r="R45" s="12">
        <v>0</v>
      </c>
    </row>
    <row r="46" ht="20.25" spans="1:18">
      <c r="A46" s="7" t="s">
        <v>512</v>
      </c>
      <c r="B46" s="7" t="s">
        <v>513</v>
      </c>
      <c r="C46" s="7">
        <v>2383.175</v>
      </c>
      <c r="D46" s="7">
        <v>2578.128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6.469</v>
      </c>
      <c r="K46" s="13">
        <v>3</v>
      </c>
      <c r="L46" s="12">
        <v>2</v>
      </c>
      <c r="M46" s="12">
        <v>0</v>
      </c>
      <c r="N46" s="12">
        <v>0</v>
      </c>
      <c r="O46" s="12">
        <v>0</v>
      </c>
      <c r="P46" s="12">
        <v>-3.148</v>
      </c>
      <c r="Q46" s="12">
        <v>0</v>
      </c>
      <c r="R46" s="12">
        <v>-1</v>
      </c>
    </row>
    <row r="47" ht="20.25" spans="1:18">
      <c r="A47" s="7" t="s">
        <v>514</v>
      </c>
      <c r="B47" s="7" t="s">
        <v>515</v>
      </c>
      <c r="C47" s="7">
        <v>3733.299</v>
      </c>
      <c r="D47" s="7">
        <v>4362.994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5.844</v>
      </c>
      <c r="K47" s="13">
        <v>2</v>
      </c>
      <c r="L47" s="12">
        <v>2</v>
      </c>
      <c r="M47" s="12">
        <v>0</v>
      </c>
      <c r="N47" s="12">
        <v>1</v>
      </c>
      <c r="O47" s="12">
        <v>0</v>
      </c>
      <c r="P47" s="12">
        <v>1.629</v>
      </c>
      <c r="Q47" s="12">
        <v>0</v>
      </c>
      <c r="R47" s="12">
        <v>0</v>
      </c>
    </row>
    <row r="48" ht="20.25" spans="1:18">
      <c r="A48" s="7" t="s">
        <v>516</v>
      </c>
      <c r="B48" s="7" t="s">
        <v>517</v>
      </c>
      <c r="C48" s="7">
        <v>1250.899</v>
      </c>
      <c r="D48" s="7">
        <v>1312.276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1.736</v>
      </c>
      <c r="K48" s="13">
        <v>0</v>
      </c>
      <c r="L48" s="12">
        <v>2</v>
      </c>
      <c r="M48" s="12">
        <v>0</v>
      </c>
      <c r="N48" s="12">
        <v>0</v>
      </c>
      <c r="O48" s="12">
        <v>0</v>
      </c>
      <c r="P48" s="12">
        <v>0.016</v>
      </c>
      <c r="Q48" s="12">
        <v>0</v>
      </c>
      <c r="R48" s="12">
        <v>0</v>
      </c>
    </row>
    <row r="49" ht="20.25" spans="1:18">
      <c r="A49" s="7" t="s">
        <v>518</v>
      </c>
      <c r="B49" s="7" t="s">
        <v>519</v>
      </c>
      <c r="C49" s="7">
        <v>6482.742</v>
      </c>
      <c r="D49" s="7">
        <v>7110.07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5.788</v>
      </c>
      <c r="K49" s="13">
        <v>2</v>
      </c>
      <c r="L49" s="12">
        <v>0</v>
      </c>
      <c r="M49" s="12">
        <v>-1</v>
      </c>
      <c r="N49" s="12">
        <v>1</v>
      </c>
      <c r="O49" s="12">
        <v>0</v>
      </c>
      <c r="P49" s="12">
        <v>-4.283</v>
      </c>
      <c r="Q49" s="12">
        <v>0</v>
      </c>
      <c r="R49" s="12">
        <v>0</v>
      </c>
    </row>
    <row r="50" ht="20.25" spans="1:18">
      <c r="A50" s="7" t="s">
        <v>520</v>
      </c>
      <c r="B50" s="7" t="s">
        <v>521</v>
      </c>
      <c r="C50" s="7">
        <v>6241.151</v>
      </c>
      <c r="D50" s="7">
        <v>6758.523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6.946</v>
      </c>
      <c r="K50" s="13">
        <v>2</v>
      </c>
      <c r="L50" s="12">
        <v>0</v>
      </c>
      <c r="M50" s="12">
        <v>-1</v>
      </c>
      <c r="N50" s="12">
        <v>1</v>
      </c>
      <c r="O50" s="12">
        <v>0</v>
      </c>
      <c r="P50" s="12">
        <v>-2.374</v>
      </c>
      <c r="Q50" s="12">
        <v>0</v>
      </c>
      <c r="R50" s="12">
        <v>0</v>
      </c>
    </row>
    <row r="51" ht="20.25" spans="1:18">
      <c r="A51" s="7" t="s">
        <v>522</v>
      </c>
      <c r="B51" s="7" t="s">
        <v>523</v>
      </c>
      <c r="C51" s="7">
        <v>4322.53</v>
      </c>
      <c r="D51" s="7">
        <v>4813.464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8.207</v>
      </c>
      <c r="K51" s="13">
        <v>2</v>
      </c>
      <c r="L51" s="12">
        <v>2</v>
      </c>
      <c r="M51" s="12">
        <v>-1</v>
      </c>
      <c r="N51" s="12">
        <v>1</v>
      </c>
      <c r="O51" s="12">
        <v>0</v>
      </c>
      <c r="P51" s="12">
        <v>-1.753</v>
      </c>
      <c r="Q51" s="12">
        <v>0</v>
      </c>
      <c r="R51" s="12">
        <v>0</v>
      </c>
    </row>
    <row r="52" ht="20.25" spans="1:18">
      <c r="A52" s="7" t="s">
        <v>524</v>
      </c>
      <c r="B52" s="7" t="s">
        <v>525</v>
      </c>
      <c r="C52" s="7">
        <v>738.52</v>
      </c>
      <c r="D52" s="7">
        <v>808.007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6.398</v>
      </c>
      <c r="K52" s="13">
        <v>3</v>
      </c>
      <c r="L52" s="12">
        <v>2</v>
      </c>
      <c r="M52" s="12">
        <v>1</v>
      </c>
      <c r="N52" s="12">
        <v>-1</v>
      </c>
      <c r="O52" s="12">
        <v>0</v>
      </c>
      <c r="P52" s="12">
        <v>0.053</v>
      </c>
      <c r="Q52" s="12">
        <v>0</v>
      </c>
      <c r="R52" s="12">
        <v>0</v>
      </c>
    </row>
    <row r="53" ht="20.25" spans="1:18">
      <c r="A53" s="7" t="s">
        <v>526</v>
      </c>
      <c r="B53" s="7" t="s">
        <v>527</v>
      </c>
      <c r="C53" s="7">
        <v>1627.03</v>
      </c>
      <c r="D53" s="7">
        <v>1976.684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4.824</v>
      </c>
      <c r="K53" s="13">
        <v>0</v>
      </c>
      <c r="L53" s="12">
        <v>1</v>
      </c>
      <c r="M53" s="12">
        <v>0</v>
      </c>
      <c r="N53" s="12">
        <v>0</v>
      </c>
      <c r="O53" s="12">
        <v>1</v>
      </c>
      <c r="P53" s="12">
        <v>1.124</v>
      </c>
      <c r="Q53" s="12">
        <v>0</v>
      </c>
      <c r="R53" s="12">
        <v>0</v>
      </c>
    </row>
    <row r="54" ht="20.25" spans="1:18">
      <c r="A54" s="7" t="s">
        <v>528</v>
      </c>
      <c r="B54" s="7" t="s">
        <v>529</v>
      </c>
      <c r="C54" s="7">
        <v>2917.179</v>
      </c>
      <c r="D54" s="7">
        <v>3352.623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4.947</v>
      </c>
      <c r="K54" s="13">
        <v>1</v>
      </c>
      <c r="L54" s="12">
        <v>2</v>
      </c>
      <c r="M54" s="12">
        <v>0</v>
      </c>
      <c r="N54" s="12">
        <v>0</v>
      </c>
      <c r="O54" s="12">
        <v>0</v>
      </c>
      <c r="P54" s="12">
        <v>-4.126</v>
      </c>
      <c r="Q54" s="12">
        <v>0</v>
      </c>
      <c r="R54" s="12">
        <v>0</v>
      </c>
    </row>
    <row r="55" ht="20.25" spans="1:18">
      <c r="A55" s="7" t="s">
        <v>530</v>
      </c>
      <c r="B55" s="7" t="s">
        <v>531</v>
      </c>
      <c r="C55" s="7">
        <v>1066.263</v>
      </c>
      <c r="D55" s="7">
        <v>1426.727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6.221</v>
      </c>
      <c r="K55" s="13">
        <v>0</v>
      </c>
      <c r="L55" s="12">
        <v>1</v>
      </c>
      <c r="M55" s="12">
        <v>0</v>
      </c>
      <c r="N55" s="12">
        <v>0</v>
      </c>
      <c r="O55" s="12">
        <v>0</v>
      </c>
      <c r="P55" s="12">
        <v>0.902</v>
      </c>
      <c r="Q55" s="12">
        <v>0</v>
      </c>
      <c r="R55" s="12">
        <v>0</v>
      </c>
    </row>
    <row r="56" ht="20.25" spans="1:18">
      <c r="A56" s="7" t="s">
        <v>532</v>
      </c>
      <c r="B56" s="7" t="s">
        <v>533</v>
      </c>
      <c r="C56" s="7">
        <v>6462.911</v>
      </c>
      <c r="D56" s="7">
        <v>7209.787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6.294</v>
      </c>
      <c r="K56" s="13">
        <v>2</v>
      </c>
      <c r="L56" s="12">
        <v>2</v>
      </c>
      <c r="M56" s="12">
        <v>0</v>
      </c>
      <c r="N56" s="12">
        <v>1</v>
      </c>
      <c r="O56" s="12">
        <v>0</v>
      </c>
      <c r="P56" s="12">
        <v>0.042</v>
      </c>
      <c r="Q56" s="12">
        <v>0</v>
      </c>
      <c r="R56" s="12">
        <v>0</v>
      </c>
    </row>
    <row r="57" ht="20.25" spans="1:18">
      <c r="A57" s="7" t="s">
        <v>534</v>
      </c>
      <c r="B57" s="7" t="s">
        <v>535</v>
      </c>
      <c r="C57" s="7">
        <v>759.965</v>
      </c>
      <c r="D57" s="7">
        <v>854.102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2.066</v>
      </c>
      <c r="K57" s="13">
        <v>1</v>
      </c>
      <c r="L57" s="12">
        <v>2</v>
      </c>
      <c r="M57" s="12">
        <v>0</v>
      </c>
      <c r="N57" s="12">
        <v>0</v>
      </c>
      <c r="O57" s="12">
        <v>1</v>
      </c>
      <c r="P57" s="12">
        <v>0.515</v>
      </c>
      <c r="Q57" s="12">
        <v>0</v>
      </c>
      <c r="R57" s="12">
        <v>0</v>
      </c>
    </row>
    <row r="58" ht="20.25" spans="1:18">
      <c r="A58" s="7" t="s">
        <v>536</v>
      </c>
      <c r="B58" s="7" t="s">
        <v>537</v>
      </c>
      <c r="C58" s="7">
        <v>11046.762</v>
      </c>
      <c r="D58" s="7">
        <v>13248.438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3.648</v>
      </c>
      <c r="K58" s="13">
        <v>0</v>
      </c>
      <c r="L58" s="12">
        <v>0</v>
      </c>
      <c r="M58" s="12">
        <v>0</v>
      </c>
      <c r="N58" s="12">
        <v>0</v>
      </c>
      <c r="O58" s="12">
        <v>0</v>
      </c>
      <c r="P58" s="12">
        <v>-2.388</v>
      </c>
      <c r="Q58" s="12">
        <v>0</v>
      </c>
      <c r="R58" s="12">
        <v>0</v>
      </c>
    </row>
    <row r="59" ht="20.25" spans="1:18">
      <c r="A59" s="7" t="s">
        <v>538</v>
      </c>
      <c r="B59" s="7" t="s">
        <v>539</v>
      </c>
      <c r="C59" s="7">
        <v>2676.639</v>
      </c>
      <c r="D59" s="7">
        <v>2909.419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3.301</v>
      </c>
      <c r="K59" s="13">
        <v>0</v>
      </c>
      <c r="L59" s="12">
        <v>1</v>
      </c>
      <c r="M59" s="12">
        <v>0</v>
      </c>
      <c r="N59" s="12">
        <v>0</v>
      </c>
      <c r="O59" s="12">
        <v>0</v>
      </c>
      <c r="P59" s="12">
        <v>2.301</v>
      </c>
      <c r="Q59" s="12">
        <v>0</v>
      </c>
      <c r="R59" s="12">
        <v>0</v>
      </c>
    </row>
    <row r="60" ht="20.25" spans="1:18">
      <c r="A60" s="7" t="s">
        <v>540</v>
      </c>
      <c r="B60" s="7" t="s">
        <v>541</v>
      </c>
      <c r="C60" s="7">
        <v>8311.601</v>
      </c>
      <c r="D60" s="7">
        <v>9437.261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9.282</v>
      </c>
      <c r="K60" s="13">
        <v>4</v>
      </c>
      <c r="L60" s="12">
        <v>2</v>
      </c>
      <c r="M60" s="12">
        <v>-1</v>
      </c>
      <c r="N60" s="12">
        <v>1</v>
      </c>
      <c r="O60" s="12">
        <v>0</v>
      </c>
      <c r="P60" s="12">
        <v>2.881</v>
      </c>
      <c r="Q60" s="12">
        <v>0</v>
      </c>
      <c r="R60" s="12">
        <v>0</v>
      </c>
    </row>
    <row r="61" ht="20.25" spans="1:18">
      <c r="A61" s="7" t="s">
        <v>542</v>
      </c>
      <c r="B61" s="7" t="s">
        <v>543</v>
      </c>
      <c r="C61" s="7">
        <v>6214.793</v>
      </c>
      <c r="D61" s="7">
        <v>6924.622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7.339</v>
      </c>
      <c r="K61" s="13">
        <v>2</v>
      </c>
      <c r="L61" s="12">
        <v>2</v>
      </c>
      <c r="M61" s="12">
        <v>0</v>
      </c>
      <c r="N61" s="12">
        <v>1</v>
      </c>
      <c r="O61" s="12">
        <v>0</v>
      </c>
      <c r="P61" s="12">
        <v>3.052</v>
      </c>
      <c r="Q61" s="12">
        <v>0</v>
      </c>
      <c r="R61" s="12">
        <v>0</v>
      </c>
    </row>
    <row r="62" ht="20.25" spans="1:18">
      <c r="A62" s="7" t="s">
        <v>544</v>
      </c>
      <c r="B62" s="7" t="s">
        <v>545</v>
      </c>
      <c r="C62" s="7">
        <v>4574.325</v>
      </c>
      <c r="D62" s="7">
        <v>5214.723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7.44</v>
      </c>
      <c r="K62" s="13">
        <v>4</v>
      </c>
      <c r="L62" s="12">
        <v>2</v>
      </c>
      <c r="M62" s="12">
        <v>-1</v>
      </c>
      <c r="N62" s="12">
        <v>1</v>
      </c>
      <c r="O62" s="12">
        <v>0</v>
      </c>
      <c r="P62" s="12">
        <v>0.692</v>
      </c>
      <c r="Q62" s="12">
        <v>0</v>
      </c>
      <c r="R62" s="12">
        <v>0</v>
      </c>
    </row>
    <row r="63" ht="20.25" spans="1:18">
      <c r="A63" s="7" t="s">
        <v>546</v>
      </c>
      <c r="B63" s="7" t="s">
        <v>547</v>
      </c>
      <c r="C63" s="7">
        <v>7751.958</v>
      </c>
      <c r="D63" s="7">
        <v>8241.989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5.487</v>
      </c>
      <c r="K63" s="13">
        <v>4</v>
      </c>
      <c r="L63" s="12">
        <v>2</v>
      </c>
      <c r="M63" s="12">
        <v>-1</v>
      </c>
      <c r="N63" s="12">
        <v>1</v>
      </c>
      <c r="O63" s="12">
        <v>0</v>
      </c>
      <c r="P63" s="12">
        <v>4.879</v>
      </c>
      <c r="Q63" s="12">
        <v>0</v>
      </c>
      <c r="R63" s="12">
        <v>0</v>
      </c>
    </row>
    <row r="64" ht="20.25" spans="1:18">
      <c r="A64" s="7" t="s">
        <v>548</v>
      </c>
      <c r="B64" s="7" t="s">
        <v>549</v>
      </c>
      <c r="C64" s="7">
        <v>8514.399</v>
      </c>
      <c r="D64" s="7">
        <v>9854.296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10.053</v>
      </c>
      <c r="K64" s="13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-9.592</v>
      </c>
      <c r="Q64" s="12">
        <v>0</v>
      </c>
      <c r="R64" s="12">
        <v>0</v>
      </c>
    </row>
    <row r="65" ht="20.25" spans="1:18">
      <c r="A65" s="7" t="s">
        <v>550</v>
      </c>
      <c r="B65" s="7" t="s">
        <v>551</v>
      </c>
      <c r="C65" s="7">
        <v>19350.512</v>
      </c>
      <c r="D65" s="7">
        <v>20537.967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5.307</v>
      </c>
      <c r="K65" s="13">
        <v>3</v>
      </c>
      <c r="L65" s="12">
        <v>2</v>
      </c>
      <c r="M65" s="12">
        <v>1</v>
      </c>
      <c r="N65" s="12">
        <v>0</v>
      </c>
      <c r="O65" s="12">
        <v>0</v>
      </c>
      <c r="P65" s="12">
        <v>2.533</v>
      </c>
      <c r="Q65" s="12">
        <v>0</v>
      </c>
      <c r="R65" s="12">
        <v>0</v>
      </c>
    </row>
    <row r="66" ht="20.25" spans="1:18">
      <c r="A66" s="7" t="s">
        <v>552</v>
      </c>
      <c r="B66" s="7" t="s">
        <v>553</v>
      </c>
      <c r="C66" s="7">
        <v>1045.28</v>
      </c>
      <c r="D66" s="7">
        <v>1337.437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2.219</v>
      </c>
      <c r="K66" s="13">
        <v>0</v>
      </c>
      <c r="L66" s="12">
        <v>2</v>
      </c>
      <c r="M66" s="12">
        <v>0</v>
      </c>
      <c r="N66" s="12">
        <v>0</v>
      </c>
      <c r="O66" s="12">
        <v>0</v>
      </c>
      <c r="P66" s="12">
        <v>2.107</v>
      </c>
      <c r="Q66" s="12">
        <v>0</v>
      </c>
      <c r="R66" s="12">
        <v>0</v>
      </c>
    </row>
    <row r="67" ht="20.25" spans="1:18">
      <c r="A67" s="7" t="s">
        <v>554</v>
      </c>
      <c r="B67" s="7" t="s">
        <v>555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3">
        <v>2</v>
      </c>
      <c r="L67" s="12">
        <v>0</v>
      </c>
      <c r="M67" s="12">
        <v>1</v>
      </c>
      <c r="N67" s="12">
        <v>-1</v>
      </c>
      <c r="O67" s="12">
        <v>0</v>
      </c>
      <c r="P67" s="12">
        <v>1.476</v>
      </c>
      <c r="Q67" s="12">
        <v>0</v>
      </c>
      <c r="R67" s="12">
        <v>0</v>
      </c>
    </row>
    <row r="68" ht="20.25" spans="1:18">
      <c r="A68" s="7" t="s">
        <v>556</v>
      </c>
      <c r="B68" s="7" t="s">
        <v>557</v>
      </c>
      <c r="C68" s="7">
        <v>2044.567</v>
      </c>
      <c r="D68" s="7">
        <v>2420.144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11.529</v>
      </c>
      <c r="K68" s="13">
        <v>3</v>
      </c>
      <c r="L68" s="12">
        <v>2</v>
      </c>
      <c r="M68" s="12">
        <v>0</v>
      </c>
      <c r="N68" s="12">
        <v>1</v>
      </c>
      <c r="O68" s="12">
        <v>0</v>
      </c>
      <c r="P68" s="12">
        <v>3.946</v>
      </c>
      <c r="Q68" s="12">
        <v>0</v>
      </c>
      <c r="R68" s="12">
        <v>0</v>
      </c>
    </row>
    <row r="69" ht="20.25" spans="1:18">
      <c r="A69" s="7" t="s">
        <v>558</v>
      </c>
      <c r="B69" s="7" t="s">
        <v>559</v>
      </c>
      <c r="C69" s="7">
        <v>8867.223</v>
      </c>
      <c r="D69" s="7">
        <v>9861.193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4.211</v>
      </c>
      <c r="K69" s="13">
        <v>4</v>
      </c>
      <c r="L69" s="12">
        <v>2</v>
      </c>
      <c r="M69" s="12">
        <v>-1</v>
      </c>
      <c r="N69" s="12">
        <v>1</v>
      </c>
      <c r="O69" s="12">
        <v>0</v>
      </c>
      <c r="P69" s="12">
        <v>11.61</v>
      </c>
      <c r="Q69" s="12">
        <v>1</v>
      </c>
      <c r="R69" s="12">
        <v>0</v>
      </c>
    </row>
    <row r="70" ht="20.25" spans="1:18">
      <c r="A70" s="7" t="s">
        <v>560</v>
      </c>
      <c r="B70" s="7" t="s">
        <v>561</v>
      </c>
      <c r="C70" s="7">
        <v>7693.069</v>
      </c>
      <c r="D70" s="7">
        <v>8173.689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4.339</v>
      </c>
      <c r="K70" s="13">
        <v>1</v>
      </c>
      <c r="L70" s="12">
        <v>2</v>
      </c>
      <c r="M70" s="12">
        <v>0</v>
      </c>
      <c r="N70" s="12">
        <v>1</v>
      </c>
      <c r="O70" s="12">
        <v>0</v>
      </c>
      <c r="P70" s="12">
        <v>12.823</v>
      </c>
      <c r="Q70" s="12">
        <v>0</v>
      </c>
      <c r="R70" s="12">
        <v>0</v>
      </c>
    </row>
    <row r="71" ht="20.25" spans="1:18">
      <c r="A71" s="7" t="s">
        <v>562</v>
      </c>
      <c r="B71" s="7" t="s">
        <v>563</v>
      </c>
      <c r="C71" s="7">
        <v>5684.364</v>
      </c>
      <c r="D71" s="7">
        <v>6423.29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9.557</v>
      </c>
      <c r="K71" s="13">
        <v>2</v>
      </c>
      <c r="L71" s="12">
        <v>2</v>
      </c>
      <c r="M71" s="12">
        <v>-1</v>
      </c>
      <c r="N71" s="12">
        <v>1</v>
      </c>
      <c r="O71" s="12">
        <v>0</v>
      </c>
      <c r="P71" s="12">
        <v>6.693</v>
      </c>
      <c r="Q71" s="12">
        <v>0</v>
      </c>
      <c r="R71" s="12">
        <v>0</v>
      </c>
    </row>
    <row r="72" ht="20.25" spans="1:18">
      <c r="A72" s="7" t="s">
        <v>564</v>
      </c>
      <c r="B72" s="7" t="s">
        <v>565</v>
      </c>
      <c r="C72" s="7">
        <v>2242.509</v>
      </c>
      <c r="D72" s="7">
        <v>2821.127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19.91</v>
      </c>
      <c r="K72" s="13">
        <v>4</v>
      </c>
      <c r="L72" s="12">
        <v>0</v>
      </c>
      <c r="M72" s="12">
        <v>0</v>
      </c>
      <c r="N72" s="12">
        <v>0</v>
      </c>
      <c r="O72" s="12">
        <v>0</v>
      </c>
      <c r="P72" s="12">
        <v>-32.71</v>
      </c>
      <c r="Q72" s="12">
        <v>0</v>
      </c>
      <c r="R72" s="12">
        <v>0</v>
      </c>
    </row>
    <row r="73" ht="20.25" spans="1:18">
      <c r="A73" s="7" t="s">
        <v>566</v>
      </c>
      <c r="B73" s="7" t="s">
        <v>567</v>
      </c>
      <c r="C73" s="7">
        <v>2259.456</v>
      </c>
      <c r="D73" s="7">
        <v>2536.316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0.421</v>
      </c>
      <c r="K73" s="13">
        <v>0</v>
      </c>
      <c r="L73" s="12">
        <v>2</v>
      </c>
      <c r="M73" s="12">
        <v>0</v>
      </c>
      <c r="N73" s="12">
        <v>0</v>
      </c>
      <c r="O73" s="12">
        <v>0</v>
      </c>
      <c r="P73" s="12">
        <v>4.531</v>
      </c>
      <c r="Q73" s="12">
        <v>0</v>
      </c>
      <c r="R73" s="12">
        <v>1</v>
      </c>
    </row>
    <row r="74" ht="20.25" spans="1:18">
      <c r="A74" s="7" t="s">
        <v>568</v>
      </c>
      <c r="B74" s="7" t="s">
        <v>569</v>
      </c>
      <c r="C74" s="7">
        <v>4776.291</v>
      </c>
      <c r="D74" s="7">
        <v>5633.927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13.77</v>
      </c>
      <c r="K74" s="13">
        <v>2</v>
      </c>
      <c r="L74" s="12">
        <v>0</v>
      </c>
      <c r="M74" s="12">
        <v>-1</v>
      </c>
      <c r="N74" s="12">
        <v>1</v>
      </c>
      <c r="O74" s="12">
        <v>0</v>
      </c>
      <c r="P74" s="12">
        <v>1.39</v>
      </c>
      <c r="Q74" s="12">
        <v>1</v>
      </c>
      <c r="R74" s="12">
        <v>0</v>
      </c>
    </row>
    <row r="75" ht="20.25" spans="1:18">
      <c r="A75" s="7" t="s">
        <v>570</v>
      </c>
      <c r="B75" s="7" t="s">
        <v>571</v>
      </c>
      <c r="C75" s="7">
        <v>1150.31</v>
      </c>
      <c r="D75" s="7">
        <v>1348.196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3.416</v>
      </c>
      <c r="K75" s="13">
        <v>0</v>
      </c>
      <c r="L75" s="12">
        <v>2</v>
      </c>
      <c r="M75" s="12">
        <v>0</v>
      </c>
      <c r="N75" s="12">
        <v>0</v>
      </c>
      <c r="O75" s="12">
        <v>0</v>
      </c>
      <c r="P75" s="12">
        <v>1.928</v>
      </c>
      <c r="Q75" s="12">
        <v>0</v>
      </c>
      <c r="R75" s="12">
        <v>1</v>
      </c>
    </row>
    <row r="76" ht="20.25" spans="1:18">
      <c r="A76" s="7" t="s">
        <v>572</v>
      </c>
      <c r="B76" s="7" t="s">
        <v>573</v>
      </c>
      <c r="C76" s="7">
        <v>5360.013</v>
      </c>
      <c r="D76" s="7">
        <v>5859.324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4.762</v>
      </c>
      <c r="K76" s="13">
        <v>2</v>
      </c>
      <c r="L76" s="12">
        <v>2</v>
      </c>
      <c r="M76" s="12">
        <v>0</v>
      </c>
      <c r="N76" s="12">
        <v>0</v>
      </c>
      <c r="O76" s="12">
        <v>0</v>
      </c>
      <c r="P76" s="12">
        <v>5.684</v>
      </c>
      <c r="Q76" s="12">
        <v>0</v>
      </c>
      <c r="R76" s="12">
        <v>1</v>
      </c>
    </row>
    <row r="77" ht="20.25" spans="1:18">
      <c r="A77" s="7" t="s">
        <v>574</v>
      </c>
      <c r="B77" s="7" t="s">
        <v>575</v>
      </c>
      <c r="C77" s="7">
        <v>5662.064</v>
      </c>
      <c r="D77" s="7">
        <v>6072.134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2.847</v>
      </c>
      <c r="K77" s="13">
        <v>0</v>
      </c>
      <c r="L77" s="12">
        <v>2</v>
      </c>
      <c r="M77" s="12">
        <v>1</v>
      </c>
      <c r="N77" s="12">
        <v>0</v>
      </c>
      <c r="O77" s="12">
        <v>0</v>
      </c>
      <c r="P77" s="12">
        <v>4.04</v>
      </c>
      <c r="Q77" s="12">
        <v>0</v>
      </c>
      <c r="R77" s="12">
        <v>0</v>
      </c>
    </row>
    <row r="78" ht="20.25" spans="1:18">
      <c r="A78" s="7" t="s">
        <v>576</v>
      </c>
      <c r="B78" s="7" t="s">
        <v>577</v>
      </c>
      <c r="C78" s="7">
        <v>5152.721</v>
      </c>
      <c r="D78" s="7">
        <v>5457.686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0.334</v>
      </c>
      <c r="K78" s="13">
        <v>0</v>
      </c>
      <c r="L78" s="12">
        <v>2</v>
      </c>
      <c r="M78" s="12">
        <v>0</v>
      </c>
      <c r="N78" s="12">
        <v>0</v>
      </c>
      <c r="O78" s="12">
        <v>0</v>
      </c>
      <c r="P78" s="12">
        <v>2.416</v>
      </c>
      <c r="Q78" s="12">
        <v>0</v>
      </c>
      <c r="R78" s="12">
        <v>0</v>
      </c>
    </row>
    <row r="79" ht="20.25" spans="1:18">
      <c r="A79" s="7" t="s">
        <v>578</v>
      </c>
      <c r="B79" s="7" t="s">
        <v>579</v>
      </c>
      <c r="C79" s="7">
        <v>2972.018</v>
      </c>
      <c r="D79" s="7">
        <v>3698.927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2.557</v>
      </c>
      <c r="K79" s="13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-0.703</v>
      </c>
      <c r="Q79" s="12">
        <v>0</v>
      </c>
      <c r="R79" s="12">
        <v>-1</v>
      </c>
    </row>
    <row r="80" ht="20.25" spans="1:18">
      <c r="A80" s="7" t="s">
        <v>580</v>
      </c>
      <c r="B80" s="7" t="s">
        <v>581</v>
      </c>
      <c r="C80" s="7">
        <v>4311.204</v>
      </c>
      <c r="D80" s="7">
        <v>4727.659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8.649</v>
      </c>
      <c r="K80" s="13">
        <v>3</v>
      </c>
      <c r="L80" s="12">
        <v>0</v>
      </c>
      <c r="M80" s="12">
        <v>1</v>
      </c>
      <c r="N80" s="12">
        <v>-1</v>
      </c>
      <c r="O80" s="12">
        <v>0</v>
      </c>
      <c r="P80" s="12">
        <v>-2.816</v>
      </c>
      <c r="Q80" s="12">
        <v>0</v>
      </c>
      <c r="R80" s="12">
        <v>0</v>
      </c>
    </row>
    <row r="81" ht="20.25" spans="1:18">
      <c r="A81" s="7" t="s">
        <v>582</v>
      </c>
      <c r="B81" s="7" t="s">
        <v>583</v>
      </c>
      <c r="C81" s="7">
        <v>2890.994</v>
      </c>
      <c r="D81" s="7">
        <v>3100.077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5.467</v>
      </c>
      <c r="K81" s="13">
        <v>1</v>
      </c>
      <c r="L81" s="12">
        <v>2</v>
      </c>
      <c r="M81" s="12">
        <v>1</v>
      </c>
      <c r="N81" s="12">
        <v>-1</v>
      </c>
      <c r="O81" s="12">
        <v>0</v>
      </c>
      <c r="P81" s="12">
        <v>-0.752</v>
      </c>
      <c r="Q81" s="12">
        <v>-1</v>
      </c>
      <c r="R81" s="12">
        <v>0</v>
      </c>
    </row>
    <row r="82" ht="20.25" spans="1:18">
      <c r="A82" s="7" t="s">
        <v>584</v>
      </c>
      <c r="B82" s="7" t="s">
        <v>585</v>
      </c>
      <c r="C82" s="7">
        <v>107.345</v>
      </c>
      <c r="D82" s="7">
        <v>108.575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0.772</v>
      </c>
      <c r="K82" s="13">
        <v>3</v>
      </c>
      <c r="L82" s="12">
        <v>2</v>
      </c>
      <c r="M82" s="12">
        <v>-1</v>
      </c>
      <c r="N82" s="12">
        <v>1</v>
      </c>
      <c r="O82" s="12">
        <v>0</v>
      </c>
      <c r="P82" s="12">
        <v>-0.012</v>
      </c>
      <c r="Q82" s="12">
        <v>0</v>
      </c>
      <c r="R82" s="12">
        <v>0</v>
      </c>
    </row>
    <row r="83" ht="20.25" spans="1:18">
      <c r="A83" s="7" t="s">
        <v>586</v>
      </c>
      <c r="B83" s="7" t="s">
        <v>587</v>
      </c>
      <c r="C83" s="7">
        <v>105.476</v>
      </c>
      <c r="D83" s="7">
        <v>106.233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0.353</v>
      </c>
      <c r="K83" s="13">
        <v>3</v>
      </c>
      <c r="L83" s="12">
        <v>2</v>
      </c>
      <c r="M83" s="12">
        <v>-1</v>
      </c>
      <c r="N83" s="12">
        <v>1</v>
      </c>
      <c r="O83" s="12">
        <v>0</v>
      </c>
      <c r="P83" s="12">
        <v>-0.009</v>
      </c>
      <c r="Q83" s="12">
        <v>0</v>
      </c>
      <c r="R83" s="12">
        <v>0</v>
      </c>
    </row>
    <row r="84" ht="20.25" spans="1:18">
      <c r="A84" s="7" t="s">
        <v>588</v>
      </c>
      <c r="B84" s="7" t="s">
        <v>589</v>
      </c>
      <c r="C84" s="7">
        <v>111.754</v>
      </c>
      <c r="D84" s="7">
        <v>116.905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0.672</v>
      </c>
      <c r="K84" s="13">
        <v>1</v>
      </c>
      <c r="L84" s="12">
        <v>1</v>
      </c>
      <c r="M84" s="12">
        <v>-1</v>
      </c>
      <c r="N84" s="12">
        <v>1</v>
      </c>
      <c r="O84" s="12">
        <v>0</v>
      </c>
      <c r="P84" s="12">
        <v>0.035</v>
      </c>
      <c r="Q84" s="12">
        <v>0</v>
      </c>
      <c r="R84" s="12">
        <v>0</v>
      </c>
    </row>
    <row r="85" ht="20.25" spans="1:18">
      <c r="A85" s="7" t="s">
        <v>590</v>
      </c>
      <c r="B85" s="7" t="s">
        <v>591</v>
      </c>
      <c r="C85" s="7">
        <v>102.248</v>
      </c>
      <c r="D85" s="7">
        <v>102.557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0.141</v>
      </c>
      <c r="K85" s="13">
        <v>1</v>
      </c>
      <c r="L85" s="12">
        <v>0</v>
      </c>
      <c r="M85" s="12">
        <v>0</v>
      </c>
      <c r="N85" s="12">
        <v>1</v>
      </c>
      <c r="O85" s="12">
        <v>0</v>
      </c>
      <c r="P85" s="12">
        <v>-0.002</v>
      </c>
      <c r="Q85" s="12">
        <v>0</v>
      </c>
      <c r="R85" s="12">
        <v>0</v>
      </c>
    </row>
    <row r="86" ht="20.25" spans="1:18">
      <c r="A86" s="7" t="s">
        <v>592</v>
      </c>
      <c r="B86" s="7" t="s">
        <v>593</v>
      </c>
      <c r="C86" s="7">
        <v>910.071</v>
      </c>
      <c r="D86" s="7">
        <v>1276.597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24.173</v>
      </c>
      <c r="K86" s="13">
        <v>0</v>
      </c>
      <c r="L86" s="12">
        <v>1</v>
      </c>
      <c r="M86" s="12">
        <v>0</v>
      </c>
      <c r="N86" s="12">
        <v>-1</v>
      </c>
      <c r="O86" s="12">
        <v>0</v>
      </c>
      <c r="P86" s="12">
        <v>10.293</v>
      </c>
      <c r="Q86" s="12">
        <v>0</v>
      </c>
      <c r="R86" s="12">
        <v>0</v>
      </c>
    </row>
    <row r="87" ht="20.25" spans="1:18">
      <c r="A87" s="7" t="s">
        <v>594</v>
      </c>
      <c r="B87" s="7" t="s">
        <v>595</v>
      </c>
      <c r="C87" s="7">
        <v>2910.814</v>
      </c>
      <c r="D87" s="7">
        <v>3446.715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8.118</v>
      </c>
      <c r="K87" s="13">
        <v>1</v>
      </c>
      <c r="L87" s="12">
        <v>2</v>
      </c>
      <c r="M87" s="12">
        <v>0</v>
      </c>
      <c r="N87" s="12">
        <v>0</v>
      </c>
      <c r="O87" s="12">
        <v>0</v>
      </c>
      <c r="P87" s="12">
        <v>3.12</v>
      </c>
      <c r="Q87" s="12">
        <v>0</v>
      </c>
      <c r="R87" s="12">
        <v>1</v>
      </c>
    </row>
    <row r="88" ht="20.25" spans="1:18">
      <c r="A88" s="7" t="s">
        <v>596</v>
      </c>
      <c r="B88" s="7" t="s">
        <v>597</v>
      </c>
      <c r="C88" s="7">
        <v>11840.19</v>
      </c>
      <c r="D88" s="7">
        <v>13079.796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9.096</v>
      </c>
      <c r="K88" s="13">
        <v>3</v>
      </c>
      <c r="L88" s="12">
        <v>2</v>
      </c>
      <c r="M88" s="12">
        <v>0</v>
      </c>
      <c r="N88" s="12">
        <v>0</v>
      </c>
      <c r="O88" s="12">
        <v>0</v>
      </c>
      <c r="P88" s="12">
        <v>18.426</v>
      </c>
      <c r="Q88" s="12">
        <v>0</v>
      </c>
      <c r="R88" s="12">
        <v>0</v>
      </c>
    </row>
    <row r="89" ht="20.25" spans="1:18">
      <c r="A89" s="7" t="s">
        <v>598</v>
      </c>
      <c r="B89" s="7" t="s">
        <v>599</v>
      </c>
      <c r="C89" s="7">
        <v>425.32</v>
      </c>
      <c r="D89" s="7">
        <v>493.47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5.778</v>
      </c>
      <c r="K89" s="13">
        <v>1</v>
      </c>
      <c r="L89" s="12">
        <v>2</v>
      </c>
      <c r="M89" s="12">
        <v>0</v>
      </c>
      <c r="N89" s="12">
        <v>0</v>
      </c>
      <c r="O89" s="12">
        <v>0</v>
      </c>
      <c r="P89" s="12">
        <v>1.508</v>
      </c>
      <c r="Q89" s="12">
        <v>0</v>
      </c>
      <c r="R89" s="12">
        <v>1</v>
      </c>
    </row>
    <row r="90" ht="20.25" spans="1:18">
      <c r="A90" s="7" t="s">
        <v>600</v>
      </c>
      <c r="B90" s="7" t="s">
        <v>601</v>
      </c>
      <c r="C90" s="7">
        <v>48768.426</v>
      </c>
      <c r="D90" s="7">
        <v>59980.43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4.898</v>
      </c>
      <c r="K90" s="13">
        <v>3</v>
      </c>
      <c r="L90" s="12">
        <v>1</v>
      </c>
      <c r="M90" s="12">
        <v>0</v>
      </c>
      <c r="N90" s="12">
        <v>0</v>
      </c>
      <c r="O90" s="12">
        <v>0</v>
      </c>
      <c r="P90" s="12">
        <v>323.642</v>
      </c>
      <c r="Q90" s="12">
        <v>0</v>
      </c>
      <c r="R90" s="12">
        <v>0</v>
      </c>
    </row>
    <row r="91" ht="20.25" spans="1:18">
      <c r="A91" s="7" t="s">
        <v>602</v>
      </c>
      <c r="B91" s="7" t="s">
        <v>603</v>
      </c>
      <c r="C91" s="7">
        <v>8306.805</v>
      </c>
      <c r="D91" s="7">
        <v>9572.344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6.822</v>
      </c>
      <c r="K91" s="13">
        <v>0</v>
      </c>
      <c r="L91" s="12">
        <v>0</v>
      </c>
      <c r="M91" s="12">
        <v>0</v>
      </c>
      <c r="N91" s="12">
        <v>0</v>
      </c>
      <c r="O91" s="12">
        <v>0</v>
      </c>
      <c r="P91" s="12">
        <v>9.653</v>
      </c>
      <c r="Q91" s="12">
        <v>0</v>
      </c>
      <c r="R91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2026-01-26T15:59:57Z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F4B5F531EFEA41EE923C50834D3D1DC6_13</vt:lpwstr>
  </property>
  <property fmtid="{D5CDD505-2E9C-101B-9397-08002B2CF9AE}" pid="3" name="KSOProductBuildVer">
    <vt:lpwstr>2052-12.1.0.15712</vt:lpwstr>
  </property>
</Properties>
</file>