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<sst xmlns="http://schemas.openxmlformats.org/spreadsheetml/2006/main" count="664" uniqueCount="626">
  <si>
    <t>强转弱</t>
  </si>
  <si>
    <t>弱转强</t>
  </si>
  <si>
    <t>代码</t>
  </si>
  <si>
    <t>简称</t>
  </si>
  <si>
    <t>总市值</t>
  </si>
  <si>
    <t>银行</t>
  </si>
  <si>
    <t>103748.29亿</t>
  </si>
  <si>
    <t>破净资产</t>
  </si>
  <si>
    <t>156121.36亿</t>
  </si>
  <si>
    <t>持续增长</t>
  </si>
  <si>
    <t>74866.02亿</t>
  </si>
  <si>
    <t>低市净率</t>
  </si>
  <si>
    <t>125590.60亿</t>
  </si>
  <si>
    <t>贵州板块</t>
  </si>
  <si>
    <t>20475.57亿</t>
  </si>
  <si>
    <t>医药</t>
  </si>
  <si>
    <t>44394.41亿</t>
  </si>
  <si>
    <t>中小银行</t>
  </si>
  <si>
    <t>15346.30亿</t>
  </si>
  <si>
    <t>全指医药</t>
  </si>
  <si>
    <t>42568.63亿</t>
  </si>
  <si>
    <t>交通设施</t>
  </si>
  <si>
    <t>9730.88亿</t>
  </si>
  <si>
    <t>证券</t>
  </si>
  <si>
    <t>35246.31亿</t>
  </si>
  <si>
    <t>电信运营</t>
  </si>
  <si>
    <t>8700.21亿</t>
  </si>
  <si>
    <t>电力</t>
  </si>
  <si>
    <t>33026.75亿</t>
  </si>
  <si>
    <t>成份Ｂ指</t>
  </si>
  <si>
    <t>307.62亿</t>
  </si>
  <si>
    <t>白酒概念</t>
  </si>
  <si>
    <t>30753.99亿</t>
  </si>
  <si>
    <t>国证服务</t>
  </si>
  <si>
    <t>--</t>
  </si>
  <si>
    <t>食品饮料</t>
  </si>
  <si>
    <t>17228.27亿</t>
  </si>
  <si>
    <t>农林牧渔</t>
  </si>
  <si>
    <t>11575.55亿</t>
  </si>
  <si>
    <t>活跃股</t>
  </si>
  <si>
    <t>11454.75亿</t>
  </si>
  <si>
    <t>信托重仓</t>
  </si>
  <si>
    <t>9397.84亿</t>
  </si>
  <si>
    <t>仓储物流</t>
  </si>
  <si>
    <t>7585.98亿</t>
  </si>
  <si>
    <t>鸡肉</t>
  </si>
  <si>
    <t>3034.83亿</t>
  </si>
  <si>
    <t>日用化工</t>
  </si>
  <si>
    <t>1693.19亿</t>
  </si>
  <si>
    <t>Ｂ股指数</t>
  </si>
  <si>
    <t>678.99亿</t>
  </si>
  <si>
    <t>次新预增</t>
  </si>
  <si>
    <t>464.34亿</t>
  </si>
  <si>
    <t>配股预案</t>
  </si>
  <si>
    <t>27.54亿</t>
  </si>
  <si>
    <t>珠三角</t>
  </si>
  <si>
    <t>科创生物</t>
  </si>
  <si>
    <t>基金指数</t>
  </si>
  <si>
    <t>中证煤炭</t>
  </si>
  <si>
    <t>投资时钟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</si>
  <si>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</si>
  <si>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</si>
  <si>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</si>
  <si>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</si>
  <si>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</si>
  <si>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</si>
  <si>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</si>
  <si>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</si>
  <si>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</si>
  <si>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</si>
  <si>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</si>
  <si>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</si>
  <si>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</si>
  <si>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</si>
  <si>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</si>
  <si>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</si>
  <si>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</si>
  <si>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</si>
  <si>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</si>
  <si>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</si>
  <si>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上证电信</t>
  </si>
  <si>
    <t>上证民企</t>
  </si>
  <si>
    <t>工业等权</t>
  </si>
  <si>
    <t>上证高新</t>
  </si>
  <si>
    <t>沪互联+</t>
  </si>
  <si>
    <t>科创ESG</t>
  </si>
  <si>
    <t>科创新能</t>
  </si>
  <si>
    <t>科长三角</t>
  </si>
  <si>
    <t>中证信息</t>
  </si>
  <si>
    <t>中证农业</t>
  </si>
  <si>
    <t>创业板指</t>
  </si>
  <si>
    <t>碳科技60</t>
  </si>
  <si>
    <t>IT指数</t>
  </si>
  <si>
    <t>综企指数</t>
  </si>
  <si>
    <t>皖江30</t>
  </si>
  <si>
    <t>深企综指</t>
  </si>
  <si>
    <t>在线消费</t>
  </si>
  <si>
    <t>创业板R</t>
  </si>
  <si>
    <t>科技100</t>
  </si>
  <si>
    <t>深证公用</t>
  </si>
  <si>
    <t>深100EW</t>
  </si>
  <si>
    <t>创业新兴</t>
  </si>
  <si>
    <t>100绩效</t>
  </si>
  <si>
    <t>深互联网</t>
  </si>
  <si>
    <t>深成工业</t>
  </si>
  <si>
    <t>深成公用</t>
  </si>
  <si>
    <t>中证新能</t>
  </si>
  <si>
    <t>上证指数</t>
  </si>
  <si>
    <t>Ａ股指数</t>
  </si>
  <si>
    <t>工业指数</t>
  </si>
  <si>
    <t>上证380</t>
  </si>
  <si>
    <t>企债指数</t>
  </si>
  <si>
    <t>新综指</t>
  </si>
  <si>
    <t>中型综指</t>
  </si>
  <si>
    <t>沪公司债</t>
  </si>
  <si>
    <t>180资源</t>
  </si>
  <si>
    <t>上证材料</t>
  </si>
  <si>
    <t>上证小盘</t>
  </si>
  <si>
    <t>上证中小</t>
  </si>
  <si>
    <t>上证全指</t>
  </si>
  <si>
    <t>上证地企</t>
  </si>
  <si>
    <t>全指成长</t>
  </si>
  <si>
    <t>全R成长</t>
  </si>
  <si>
    <t>上证龙头</t>
  </si>
  <si>
    <t>上证商品</t>
  </si>
  <si>
    <t>上证新兴</t>
  </si>
  <si>
    <t>上证资源</t>
  </si>
  <si>
    <t>材料等权</t>
  </si>
  <si>
    <t>信息等权</t>
  </si>
  <si>
    <t>电信等权</t>
  </si>
  <si>
    <t>上证流通</t>
  </si>
  <si>
    <t>沪财中小</t>
  </si>
  <si>
    <t>资源50</t>
  </si>
  <si>
    <t>上证上游</t>
  </si>
  <si>
    <t>上证中游</t>
  </si>
  <si>
    <t>高端装备</t>
  </si>
  <si>
    <t>上证F300</t>
  </si>
  <si>
    <t>5年信用</t>
  </si>
  <si>
    <t>沪投资品</t>
  </si>
  <si>
    <t>380材料</t>
  </si>
  <si>
    <t>380工业</t>
  </si>
  <si>
    <t>380信息</t>
  </si>
  <si>
    <t>380电信</t>
  </si>
  <si>
    <t>380等权</t>
  </si>
  <si>
    <t>信用100</t>
  </si>
  <si>
    <t>380成长</t>
  </si>
  <si>
    <t>380价值</t>
  </si>
  <si>
    <t>380R成长</t>
  </si>
  <si>
    <t>380R价值</t>
  </si>
  <si>
    <t>农业主题</t>
  </si>
  <si>
    <t>180动态</t>
  </si>
  <si>
    <t>380基本</t>
  </si>
  <si>
    <t>上证100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</si>
  <si>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</si>
  <si>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</si>
  <si>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</si>
  <si>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</si>
  <si>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</si>
  <si>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</si>
  <si>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</si>
  <si>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</si>
  <si>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</si>
  <si>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上民红利</t>
  </si>
  <si>
    <t>沪股通</t>
  </si>
  <si>
    <t>沪新丝路</t>
  </si>
  <si>
    <t>沪中国造</t>
  </si>
  <si>
    <t>中证A500</t>
  </si>
  <si>
    <t>科创综指</t>
  </si>
  <si>
    <t>科创价格</t>
  </si>
  <si>
    <t>科创信息</t>
  </si>
  <si>
    <t>科创芯片</t>
  </si>
  <si>
    <t>科创高装</t>
  </si>
  <si>
    <t>科创材料</t>
  </si>
  <si>
    <t>科创成长</t>
  </si>
  <si>
    <t>科创机械</t>
  </si>
  <si>
    <t>科大湾区</t>
  </si>
  <si>
    <t>科创100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</si>
  <si>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</si>
  <si>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</si>
  <si>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</si>
  <si>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</si>
  <si>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</si>
  <si>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</si>
  <si>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</si>
  <si>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300高贝</t>
  </si>
  <si>
    <t>中证转债</t>
  </si>
  <si>
    <t>腾讯济安</t>
  </si>
  <si>
    <t>百发100</t>
  </si>
  <si>
    <t>中证1000</t>
  </si>
  <si>
    <t>500原料</t>
  </si>
  <si>
    <t>央视500</t>
  </si>
  <si>
    <t>500工业</t>
  </si>
  <si>
    <t>500信息</t>
  </si>
  <si>
    <t>国企一带一路</t>
  </si>
  <si>
    <t>结构调整</t>
  </si>
  <si>
    <t>央企创新</t>
  </si>
  <si>
    <t>上证收益</t>
  </si>
  <si>
    <t>新兴综指</t>
  </si>
  <si>
    <t>中证流通</t>
  </si>
  <si>
    <t>中证200</t>
  </si>
  <si>
    <t>中证500</t>
  </si>
  <si>
    <t>中证800</t>
  </si>
  <si>
    <t>中证700</t>
  </si>
  <si>
    <t>300材料</t>
  </si>
  <si>
    <t>公司债指</t>
  </si>
  <si>
    <t>中证央企</t>
  </si>
  <si>
    <t>800材料</t>
  </si>
  <si>
    <t>800工业</t>
  </si>
  <si>
    <t>800通信</t>
  </si>
  <si>
    <t>内地资源</t>
  </si>
  <si>
    <t>中证上游</t>
  </si>
  <si>
    <t>基本400</t>
  </si>
  <si>
    <t>大宗商品</t>
  </si>
  <si>
    <t>500等权</t>
  </si>
  <si>
    <t>300等权</t>
  </si>
  <si>
    <t>中证全指</t>
  </si>
  <si>
    <t>全指材料</t>
  </si>
  <si>
    <t>全指工业</t>
  </si>
  <si>
    <t>全指信息</t>
  </si>
  <si>
    <t>全指通信</t>
  </si>
  <si>
    <t>中证TMT</t>
  </si>
  <si>
    <t>深证成指</t>
  </si>
  <si>
    <t>深成指R</t>
  </si>
  <si>
    <t>中小100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</si>
  <si>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</si>
  <si>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</si>
  <si>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</si>
  <si>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</si>
  <si>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</si>
  <si>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</si>
  <si>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</si>
  <si>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</si>
  <si>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</si>
  <si>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</si>
  <si>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</si>
  <si>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</si>
  <si>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</si>
  <si>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</si>
  <si>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</si>
  <si>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</si>
  <si>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</si>
  <si>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</si>
  <si>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</si>
  <si>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</si>
  <si>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采矿指数</t>
  </si>
  <si>
    <t>制造指数</t>
  </si>
  <si>
    <t>水电指数</t>
  </si>
  <si>
    <t>建筑指数</t>
  </si>
  <si>
    <t>商务指数</t>
  </si>
  <si>
    <t>科研指数</t>
  </si>
  <si>
    <t>公共指数</t>
  </si>
  <si>
    <t>创业制造</t>
  </si>
  <si>
    <t>数字经济</t>
  </si>
  <si>
    <t>创业数字</t>
  </si>
  <si>
    <t>专精特新</t>
  </si>
  <si>
    <t>深小巨人</t>
  </si>
  <si>
    <t>创质量</t>
  </si>
  <si>
    <t>深新基建</t>
  </si>
  <si>
    <t>创科技</t>
  </si>
  <si>
    <t>长江100</t>
  </si>
  <si>
    <t>云科技50</t>
  </si>
  <si>
    <t>物联网50</t>
  </si>
  <si>
    <t>碳中和债</t>
  </si>
  <si>
    <t>深转交债</t>
  </si>
  <si>
    <t>创精选88</t>
  </si>
  <si>
    <t>民企发展</t>
  </si>
  <si>
    <t>新浪100</t>
  </si>
  <si>
    <t>深信中高</t>
  </si>
  <si>
    <t>深信中低</t>
  </si>
  <si>
    <t>深信用债</t>
  </si>
  <si>
    <t>国证2000</t>
  </si>
  <si>
    <t>深证ETF</t>
  </si>
  <si>
    <t>深证转债</t>
  </si>
  <si>
    <t>国证1000</t>
  </si>
  <si>
    <t>国证300</t>
  </si>
  <si>
    <t>巨潮中盘</t>
  </si>
  <si>
    <t>巨潮小盘</t>
  </si>
  <si>
    <t>国证Ａ指</t>
  </si>
  <si>
    <t>资源优势</t>
  </si>
  <si>
    <t>深证红利</t>
  </si>
  <si>
    <t>成长40</t>
  </si>
  <si>
    <t>中小100R</t>
  </si>
  <si>
    <t>深证央企</t>
  </si>
  <si>
    <t>深证300R</t>
  </si>
  <si>
    <t>深证成长</t>
  </si>
  <si>
    <t>深证价值</t>
  </si>
  <si>
    <t>新硬件</t>
  </si>
  <si>
    <t>国证算力</t>
  </si>
  <si>
    <t>国证粮食</t>
  </si>
  <si>
    <t>能源金属</t>
  </si>
  <si>
    <t>国证军工</t>
  </si>
  <si>
    <t>国证成长</t>
  </si>
  <si>
    <t>中盘成长</t>
  </si>
  <si>
    <t>中盘价值</t>
  </si>
  <si>
    <t>小盘成长</t>
  </si>
  <si>
    <t>小盘价值</t>
  </si>
  <si>
    <t>国证基金</t>
  </si>
  <si>
    <t>国证ETF</t>
  </si>
  <si>
    <t>1000材料</t>
  </si>
  <si>
    <t>1000工业</t>
  </si>
  <si>
    <t>1000信息</t>
  </si>
  <si>
    <t>国证通信</t>
  </si>
  <si>
    <t>国证有色</t>
  </si>
  <si>
    <t>国证文化</t>
  </si>
  <si>
    <t>大中盘</t>
  </si>
  <si>
    <t>中小盘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</si>
  <si>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</si>
  <si>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</si>
  <si>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</si>
  <si>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</si>
  <si>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</si>
  <si>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</si>
  <si>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</si>
  <si>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国证转债</t>
  </si>
  <si>
    <t>I100</t>
  </si>
  <si>
    <t>I300</t>
  </si>
  <si>
    <t>国证高铁</t>
  </si>
  <si>
    <t>中关村A</t>
  </si>
  <si>
    <t>中关村50</t>
  </si>
  <si>
    <t>专利领先</t>
  </si>
  <si>
    <t>国证定增</t>
  </si>
  <si>
    <t>新丝路</t>
  </si>
  <si>
    <t>数字传媒</t>
  </si>
  <si>
    <t>国证油气</t>
  </si>
  <si>
    <t>国证钢铁</t>
  </si>
  <si>
    <t>央视50</t>
  </si>
  <si>
    <t>央视创新</t>
  </si>
  <si>
    <t>央视回报</t>
  </si>
  <si>
    <t>央视治理</t>
  </si>
  <si>
    <t>央视文化</t>
  </si>
  <si>
    <t>中小成长</t>
  </si>
  <si>
    <t>中小价值</t>
  </si>
  <si>
    <t>TMT50</t>
  </si>
  <si>
    <t>深证能源</t>
  </si>
  <si>
    <t>深证材料</t>
  </si>
  <si>
    <t>深证工业</t>
  </si>
  <si>
    <t>深证可选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</si>
  <si>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</si>
  <si>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</si>
  <si>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</si>
  <si>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</si>
  <si>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</si>
  <si>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</si>
  <si>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</si>
  <si>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</si>
  <si>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</si>
  <si>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</si>
  <si>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</si>
  <si>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</si>
  <si>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</si>
  <si>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</si>
  <si>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</si>
  <si>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</si>
  <si>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</si>
  <si>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</si>
  <si>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</si>
  <si>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深证时钟</t>
  </si>
  <si>
    <t>深证GDP</t>
  </si>
  <si>
    <t>中小红利</t>
  </si>
  <si>
    <t>中创高新</t>
  </si>
  <si>
    <t>深证文化</t>
  </si>
  <si>
    <t>深证绩效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</si>
  <si>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</si>
  <si>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</si>
  <si>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</si>
  <si>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</si>
  <si>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</si>
  <si>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</si>
  <si>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</si>
  <si>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</si>
  <si>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</si>
  <si>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</si>
  <si>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</si>
  <si>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深互联EW</t>
  </si>
  <si>
    <t>深次新股</t>
  </si>
  <si>
    <t>深证200R</t>
  </si>
  <si>
    <t>深成能源</t>
  </si>
  <si>
    <t>深成材料</t>
  </si>
  <si>
    <t>深成可选</t>
  </si>
  <si>
    <t>深成信息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</si>
  <si>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</si>
  <si>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</si>
  <si>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</si>
  <si>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</si>
  <si>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</si>
  <si>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</si>
  <si>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</si>
  <si>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深证F120</t>
  </si>
  <si>
    <t>深证F200</t>
  </si>
  <si>
    <t>深证上游</t>
  </si>
  <si>
    <t>深证中游</t>
  </si>
  <si>
    <t>500深市</t>
  </si>
  <si>
    <t>工业4.0</t>
  </si>
  <si>
    <t>中证体育</t>
  </si>
  <si>
    <t>环境治理</t>
  </si>
  <si>
    <t>CSSW传媒</t>
  </si>
  <si>
    <t>CSSW电子</t>
  </si>
  <si>
    <t>中证国安</t>
  </si>
  <si>
    <t>大农业</t>
  </si>
  <si>
    <t>中证 500</t>
  </si>
  <si>
    <t>军工指数</t>
  </si>
  <si>
    <t>中证军工</t>
  </si>
  <si>
    <t>移动互联</t>
  </si>
  <si>
    <t>中证传媒</t>
  </si>
  <si>
    <t>中证国防</t>
  </si>
  <si>
    <t>国企改革</t>
  </si>
  <si>
    <t>一带一路</t>
  </si>
  <si>
    <t>CSWD并购</t>
  </si>
  <si>
    <t>基建工程</t>
  </si>
  <si>
    <t>智能家居</t>
  </si>
  <si>
    <t>国证芯片</t>
  </si>
  <si>
    <t>卫星通信</t>
  </si>
  <si>
    <t>化肥农药</t>
  </si>
  <si>
    <t>蓝色100</t>
  </si>
  <si>
    <t>通用航空</t>
  </si>
  <si>
    <t>自由现金流</t>
  </si>
  <si>
    <t>创业板指(港币)(CNH)</t>
  </si>
  <si>
    <t>创业板指（美元）（CNH988007</t>
  </si>
  <si>
    <t>创业板R(港币)(CNH)</t>
  </si>
  <si>
    <t>创业板R（美元）（CNH?88107</t>
  </si>
  <si>
    <t>180基建</t>
  </si>
  <si>
    <t>上证消费</t>
  </si>
  <si>
    <t>180稳定</t>
  </si>
  <si>
    <t>上证银行</t>
  </si>
  <si>
    <t>180低贝</t>
  </si>
  <si>
    <t>优势消费</t>
  </si>
  <si>
    <t>细分食品</t>
  </si>
  <si>
    <t>300消费</t>
  </si>
  <si>
    <t>300金融</t>
  </si>
  <si>
    <t>300公用</t>
  </si>
  <si>
    <t>基本面50</t>
  </si>
  <si>
    <t>中证消费</t>
  </si>
  <si>
    <t>中证金融</t>
  </si>
  <si>
    <t>内地消费</t>
  </si>
  <si>
    <t>全指消费</t>
  </si>
  <si>
    <t>深证Ｂ指</t>
  </si>
  <si>
    <t>农林指数</t>
  </si>
  <si>
    <t>国证基建</t>
  </si>
  <si>
    <t>1000消费</t>
  </si>
  <si>
    <t>国证食品</t>
  </si>
  <si>
    <t>国证银行</t>
  </si>
  <si>
    <t>深证消费</t>
  </si>
  <si>
    <t>深成消费</t>
  </si>
  <si>
    <t>300 金融</t>
  </si>
  <si>
    <t>中证银行</t>
  </si>
  <si>
    <t>中证酒</t>
  </si>
  <si>
    <t>中证白酒</t>
  </si>
  <si>
    <t>【数据引擎：奇衡DK阿赖耶识系统】情绪值</t>
  </si>
  <si>
    <t>PG00</t>
  </si>
  <si>
    <t>液化气连续</t>
  </si>
  <si>
    <t>UR00</t>
  </si>
  <si>
    <t>尿素连续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</si>
  <si>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</si>
  <si>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</si>
  <si>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</si>
  <si>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</si>
  <si>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</si>
  <si>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</si>
  <si>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</si>
  <si>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</si>
  <si>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BR00</t>
  </si>
  <si>
    <t>丁二烯橡胶连续</t>
  </si>
  <si>
    <t>CU00</t>
  </si>
  <si>
    <t>沪铜连续</t>
  </si>
  <si>
    <t>NI00</t>
  </si>
  <si>
    <t>沪镍连续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</si>
  <si>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</si>
  <si>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</si>
  <si>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</si>
  <si>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</si>
  <si>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</si>
  <si>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</si>
  <si>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</si>
  <si>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</si>
  <si>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</si>
  <si>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</si>
  <si>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</si>
  <si>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</si>
  <si>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BZ00</t>
  </si>
  <si>
    <t>纯苯连续</t>
  </si>
  <si>
    <t>C00</t>
  </si>
  <si>
    <t>玉米连续</t>
  </si>
  <si>
    <t>EB00</t>
  </si>
  <si>
    <t>苯乙烯连续</t>
  </si>
  <si>
    <t>RR00</t>
  </si>
  <si>
    <t>粳米连续</t>
  </si>
  <si>
    <t>CF00</t>
  </si>
  <si>
    <t>棉花连续</t>
  </si>
  <si>
    <t>PF00</t>
  </si>
  <si>
    <t>短纤连续</t>
  </si>
  <si>
    <t>PR00</t>
  </si>
  <si>
    <t>瓶片连续</t>
  </si>
  <si>
    <t>PX00</t>
  </si>
  <si>
    <t>对二甲苯连续</t>
  </si>
  <si>
    <t>TA00</t>
  </si>
  <si>
    <t>PTA连续</t>
  </si>
  <si>
    <t>IC00</t>
  </si>
  <si>
    <t>500股指连续</t>
  </si>
  <si>
    <t>IM00</t>
  </si>
  <si>
    <t>1000股指连续</t>
  </si>
  <si>
    <t>BC00</t>
  </si>
  <si>
    <t>国际铜连续</t>
  </si>
  <si>
    <t>NR00</t>
  </si>
  <si>
    <t>20号胶连续</t>
  </si>
  <si>
    <t>LC00</t>
  </si>
  <si>
    <t>碳酸锂连续</t>
  </si>
  <si>
    <t>CJ00</t>
  </si>
  <si>
    <t>红枣连续</t>
  </si>
  <si>
    <t>LR00</t>
  </si>
  <si>
    <t>晚籼稻连续</t>
  </si>
  <si>
    <t>RI00</t>
  </si>
  <si>
    <t>早籼稻连续</t>
  </si>
  <si>
    <t>RM00</t>
  </si>
  <si>
    <t>菜粕连续</t>
  </si>
  <si>
    <t>SH00</t>
  </si>
  <si>
    <t>烧碱连续</t>
  </si>
  <si>
    <t>ZC00</t>
  </si>
  <si>
    <t>动力煤连续</t>
  </si>
  <si>
    <t>AO00</t>
  </si>
  <si>
    <t>氧化铝连续</t>
  </si>
  <si>
    <t>BUX00</t>
  </si>
  <si>
    <t>沥青连续</t>
  </si>
  <si>
    <t>FU00</t>
  </si>
  <si>
    <t>燃油连续</t>
  </si>
  <si>
    <t>HC00</t>
  </si>
  <si>
    <t>轧卷板连续</t>
  </si>
  <si>
    <t>OP00</t>
  </si>
  <si>
    <t>胶版印刷纸连续</t>
  </si>
  <si>
    <t>PB00</t>
  </si>
  <si>
    <t>沪铅连续</t>
  </si>
  <si>
    <t>RB00</t>
  </si>
  <si>
    <t>螺纹钢连续</t>
  </si>
  <si>
    <t>SP00</t>
  </si>
  <si>
    <t>纸浆连续</t>
  </si>
  <si>
    <t>B00</t>
  </si>
  <si>
    <t>豆二连续</t>
  </si>
  <si>
    <t>BB00</t>
  </si>
  <si>
    <t>胶合板连续</t>
  </si>
  <si>
    <t>CS00</t>
  </si>
  <si>
    <t>淀粉连续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</si>
  <si>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</si>
  <si>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</si>
  <si>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</si>
  <si>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</si>
  <si>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</si>
  <si>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</si>
  <si>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</si>
  <si>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</si>
  <si>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</si>
  <si>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</si>
  <si>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</si>
  <si>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</si>
  <si>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</si>
  <si>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</si>
  <si>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</si>
  <si>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</si>
  <si>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</si>
  <si>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</si>
  <si>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</si>
  <si>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</si>
  <si>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</si>
  <si>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</si>
  <si>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</si>
  <si>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</si>
  <si>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</si>
  <si>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</si>
  <si>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</si>
  <si>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</si>
  <si>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PP00</t>
  </si>
  <si>
    <t>聚丙烯连续</t>
  </si>
  <si>
    <t>V00</t>
  </si>
  <si>
    <t>聚氯乙烯连续</t>
  </si>
  <si>
    <t>Y00</t>
  </si>
  <si>
    <t>豆油连续</t>
  </si>
  <si>
    <t>AP00</t>
  </si>
  <si>
    <t>苹果连续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</si>
  <si>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</si>
  <si>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</si>
  <si>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</si>
  <si>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</si>
  <si>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</si>
  <si>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</si>
  <si>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</si>
  <si>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</si>
  <si>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</si>
  <si>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</si>
  <si>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PK00</t>
  </si>
  <si>
    <t>花生连续</t>
  </si>
  <si>
    <t>PL00</t>
  </si>
  <si>
    <t>丙烯连续</t>
  </si>
  <si>
    <t>PM00</t>
  </si>
  <si>
    <t>普麦连续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</si>
  <si>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</si>
  <si>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</si>
  <si>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</si>
  <si>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</si>
  <si>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</si>
  <si>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</si>
  <si>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</si>
  <si>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</si>
  <si>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</si>
  <si>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</si>
  <si>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</si>
  <si>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</si>
  <si>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</si>
  <si>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</si>
  <si>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</si>
  <si>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</si>
  <si>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</si>
  <si>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</si>
  <si>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</si>
  <si>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</si>
  <si>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</si>
  <si>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</si>
  <si>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</si>
  <si>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</si>
  <si>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</si>
  <si>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</si>
  <si>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LU00</t>
  </si>
  <si>
    <t>低硫燃油连续</t>
  </si>
  <si>
    <t>SC0000</t>
  </si>
  <si>
    <t>原油连续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</si>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</sst>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6" sqref="E5:E6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"880471"</f>
        <v>880471</v>
      </c>
      <c r="B3" s="36" t="s">
        <v>5</v>
      </c>
      <c r="C3" s="35" t="s">
        <v>6</v>
      </c>
      <c r="D3" s="35" t="str">
        <f>"880846"</f>
        <v>880846</v>
      </c>
      <c r="E3" s="35" t="s">
        <v>7</v>
      </c>
      <c r="F3" s="35" t="s">
        <v>8</v>
      </c>
    </row>
    <row r="4" ht="13.5" spans="1:6">
      <c r="A4" s="35" t="str">
        <f>"880895"</f>
        <v>880895</v>
      </c>
      <c r="B4" s="35" t="s">
        <v>9</v>
      </c>
      <c r="C4" s="35" t="s">
        <v>10</v>
      </c>
      <c r="D4" s="35" t="str">
        <f>"880829"</f>
        <v>880829</v>
      </c>
      <c r="E4" s="35" t="s">
        <v>11</v>
      </c>
      <c r="F4" s="35" t="s">
        <v>12</v>
      </c>
    </row>
    <row r="5" ht="13.5" spans="1:6">
      <c r="A5" s="35" t="str">
        <f>"880229"</f>
        <v>880229</v>
      </c>
      <c r="B5" s="35" t="s">
        <v>13</v>
      </c>
      <c r="C5" s="35" t="s">
        <v>14</v>
      </c>
      <c r="D5" s="35" t="str">
        <f>"880400"</f>
        <v>880400</v>
      </c>
      <c r="E5" s="36" t="s">
        <v>15</v>
      </c>
      <c r="F5" s="35" t="s">
        <v>16</v>
      </c>
    </row>
    <row r="6" ht="13.5" spans="1:6">
      <c r="A6" s="35" t="str">
        <f>"880875"</f>
        <v>880875</v>
      </c>
      <c r="B6" s="35" t="s">
        <v>17</v>
      </c>
      <c r="C6" s="35" t="s">
        <v>18</v>
      </c>
      <c r="D6" s="35" t="str">
        <f>"000991"</f>
        <v>000991</v>
      </c>
      <c r="E6" s="36" t="s">
        <v>19</v>
      </c>
      <c r="F6" s="35" t="s">
        <v>20</v>
      </c>
    </row>
    <row r="7" ht="13.5" spans="1:6">
      <c r="A7" s="35" t="str">
        <f>"880465"</f>
        <v>880465</v>
      </c>
      <c r="B7" s="35" t="s">
        <v>21</v>
      </c>
      <c r="C7" s="35" t="s">
        <v>22</v>
      </c>
      <c r="D7" s="35" t="str">
        <f>"880472"</f>
        <v>880472</v>
      </c>
      <c r="E7" s="35" t="s">
        <v>23</v>
      </c>
      <c r="F7" s="35" t="s">
        <v>24</v>
      </c>
    </row>
    <row r="8" ht="13.5" spans="1:6">
      <c r="A8" s="35" t="str">
        <f>"880452"</f>
        <v>880452</v>
      </c>
      <c r="B8" s="35" t="s">
        <v>25</v>
      </c>
      <c r="C8" s="35" t="s">
        <v>26</v>
      </c>
      <c r="D8" s="35" t="str">
        <f>"880305"</f>
        <v>880305</v>
      </c>
      <c r="E8" s="35" t="s">
        <v>27</v>
      </c>
      <c r="F8" s="35" t="s">
        <v>28</v>
      </c>
    </row>
    <row r="9" ht="13.5" spans="1:6">
      <c r="A9" s="35" t="str">
        <f>"399003"</f>
        <v>399003</v>
      </c>
      <c r="B9" s="35" t="s">
        <v>29</v>
      </c>
      <c r="C9" s="35" t="s">
        <v>30</v>
      </c>
      <c r="D9" s="35" t="str">
        <f>"880564"</f>
        <v>880564</v>
      </c>
      <c r="E9" s="35" t="s">
        <v>31</v>
      </c>
      <c r="F9" s="35" t="s">
        <v>32</v>
      </c>
    </row>
    <row r="10" ht="13.5" spans="1:6">
      <c r="A10" s="35" t="str">
        <f>"399320"</f>
        <v>399320</v>
      </c>
      <c r="B10" s="35" t="s">
        <v>33</v>
      </c>
      <c r="C10" s="35" t="s">
        <v>34</v>
      </c>
      <c r="D10" s="35" t="str">
        <f>"880372"</f>
        <v>880372</v>
      </c>
      <c r="E10" s="35" t="s">
        <v>35</v>
      </c>
      <c r="F10" s="35" t="s">
        <v>36</v>
      </c>
    </row>
    <row r="11" ht="13.5" spans="1:6">
      <c r="A11" s="37"/>
      <c r="B11" s="37"/>
      <c r="C11" s="37"/>
      <c r="D11" s="35" t="str">
        <f>"880360"</f>
        <v>880360</v>
      </c>
      <c r="E11" s="35" t="s">
        <v>37</v>
      </c>
      <c r="F11" s="35" t="s">
        <v>38</v>
      </c>
    </row>
    <row r="12" ht="13.5" spans="1:6">
      <c r="A12" s="37"/>
      <c r="B12" s="37"/>
      <c r="C12" s="37"/>
      <c r="D12" s="35" t="str">
        <f>"880837"</f>
        <v>880837</v>
      </c>
      <c r="E12" s="35" t="s">
        <v>39</v>
      </c>
      <c r="F12" s="35" t="s">
        <v>40</v>
      </c>
    </row>
    <row r="13" ht="13.5" spans="1:6">
      <c r="A13" s="37"/>
      <c r="B13" s="37"/>
      <c r="C13" s="37"/>
      <c r="D13" s="35" t="str">
        <f>"880804"</f>
        <v>880804</v>
      </c>
      <c r="E13" s="35" t="s">
        <v>41</v>
      </c>
      <c r="F13" s="35" t="s">
        <v>42</v>
      </c>
    </row>
    <row r="14" ht="13.5" spans="1:6">
      <c r="A14" s="38"/>
      <c r="B14" s="38"/>
      <c r="C14" s="38"/>
      <c r="D14" s="35" t="str">
        <f>"880464"</f>
        <v>880464</v>
      </c>
      <c r="E14" s="35" t="s">
        <v>43</v>
      </c>
      <c r="F14" s="35" t="s">
        <v>44</v>
      </c>
    </row>
    <row r="15" ht="13.5" spans="1:6">
      <c r="A15" s="38"/>
      <c r="B15" s="39"/>
      <c r="C15" s="38"/>
      <c r="D15" s="35" t="str">
        <f>"880764"</f>
        <v>880764</v>
      </c>
      <c r="E15" s="35" t="s">
        <v>45</v>
      </c>
      <c r="F15" s="35" t="s">
        <v>46</v>
      </c>
    </row>
    <row r="16" ht="16.5" spans="1:6">
      <c r="A16" s="24"/>
      <c r="B16" s="24"/>
      <c r="C16" s="24"/>
      <c r="D16" s="35" t="str">
        <f>"880355"</f>
        <v>880355</v>
      </c>
      <c r="E16" s="35" t="s">
        <v>47</v>
      </c>
      <c r="F16" s="35" t="s">
        <v>48</v>
      </c>
    </row>
    <row r="17" ht="16.5" spans="1:6">
      <c r="A17" s="24"/>
      <c r="B17" s="24"/>
      <c r="C17" s="24"/>
      <c r="D17" s="35" t="str">
        <f>"000003"</f>
        <v>000003</v>
      </c>
      <c r="E17" s="35" t="s">
        <v>49</v>
      </c>
      <c r="F17" s="35" t="s">
        <v>50</v>
      </c>
    </row>
    <row r="18" ht="16.5" spans="1:6">
      <c r="A18" s="24"/>
      <c r="B18" s="24"/>
      <c r="C18" s="24"/>
      <c r="D18" s="35" t="str">
        <f>"880778"</f>
        <v>880778</v>
      </c>
      <c r="E18" s="35" t="s">
        <v>51</v>
      </c>
      <c r="F18" s="35" t="s">
        <v>52</v>
      </c>
    </row>
    <row r="19" ht="16.5" spans="1:6">
      <c r="A19" s="24"/>
      <c r="B19" s="24"/>
      <c r="C19" s="24"/>
      <c r="D19" s="35" t="str">
        <f>"880890"</f>
        <v>880890</v>
      </c>
      <c r="E19" s="35" t="s">
        <v>53</v>
      </c>
      <c r="F19" s="35" t="s">
        <v>54</v>
      </c>
    </row>
    <row r="20" ht="16.5" spans="1:6">
      <c r="A20" s="24"/>
      <c r="B20" s="24"/>
      <c r="C20" s="24"/>
      <c r="D20" s="35" t="str">
        <f>"399356"</f>
        <v>399356</v>
      </c>
      <c r="E20" s="35" t="s">
        <v>55</v>
      </c>
      <c r="F20" s="35" t="s">
        <v>34</v>
      </c>
    </row>
    <row r="21" ht="16.5" spans="1:6">
      <c r="A21" s="24"/>
      <c r="B21" s="24"/>
      <c r="C21" s="24"/>
      <c r="D21" s="35" t="str">
        <f>"000683"</f>
        <v>000683</v>
      </c>
      <c r="E21" s="35" t="s">
        <v>56</v>
      </c>
      <c r="F21" s="35" t="s">
        <v>34</v>
      </c>
    </row>
    <row r="22" ht="16.5" spans="1:6">
      <c r="A22" s="24"/>
      <c r="B22" s="24"/>
      <c r="C22" s="24"/>
      <c r="D22" s="35" t="str">
        <f>"000011"</f>
        <v>000011</v>
      </c>
      <c r="E22" s="35" t="s">
        <v>57</v>
      </c>
      <c r="F22" s="35" t="s">
        <v>34</v>
      </c>
    </row>
    <row r="23" ht="16.5" spans="1:6">
      <c r="A23" s="24"/>
      <c r="B23" s="24"/>
      <c r="C23" s="24"/>
      <c r="D23" s="35" t="str">
        <f>"999997"</f>
        <v>999997</v>
      </c>
      <c r="E23" s="35" t="s">
        <v>49</v>
      </c>
      <c r="F23" s="35" t="s">
        <v>34</v>
      </c>
    </row>
    <row r="24" ht="16.5" spans="1:6">
      <c r="A24" s="24"/>
      <c r="B24" s="24"/>
      <c r="C24" s="24"/>
      <c r="D24" s="35" t="str">
        <f>"399998"</f>
        <v>399998</v>
      </c>
      <c r="E24" s="35" t="s">
        <v>58</v>
      </c>
      <c r="F24" s="35" t="s">
        <v>34</v>
      </c>
    </row>
    <row r="25" ht="16.5" spans="1:6">
      <c r="A25" s="24"/>
      <c r="B25" s="24"/>
      <c r="C25" s="24"/>
      <c r="D25" s="35" t="str">
        <f>"399391"</f>
        <v>399391</v>
      </c>
      <c r="E25" s="35" t="s">
        <v>59</v>
      </c>
      <c r="F25" s="35" t="s">
        <v>34</v>
      </c>
    </row>
    <row r="26" ht="16.5" spans="1:6">
      <c r="A26" s="24"/>
      <c r="B26" s="24"/>
      <c r="C26" s="24"/>
      <c r="D26" s="38"/>
      <c r="E26" s="38"/>
      <c r="F26" s="38"/>
    </row>
    <row r="27" ht="16.5" spans="1:6">
      <c r="A27" s="24"/>
      <c r="B27" s="24"/>
      <c r="C27" s="24"/>
      <c r="D27" s="37"/>
      <c r="E27" s="37"/>
      <c r="F27" s="37"/>
    </row>
    <row r="28" ht="16.5" spans="1:6">
      <c r="A28" s="24"/>
      <c r="B28" s="24"/>
      <c r="C28" s="24"/>
      <c r="D28" s="37"/>
      <c r="E28" s="37"/>
      <c r="F28" s="37"/>
    </row>
    <row r="29" ht="16.5" spans="1:6">
      <c r="A29" s="24"/>
      <c r="B29" s="24"/>
      <c r="C29" s="24"/>
      <c r="D29" s="37"/>
      <c r="E29" s="37"/>
      <c r="F29" s="37"/>
    </row>
    <row r="30" ht="16.5" spans="1:6">
      <c r="A30" s="24"/>
      <c r="B30" s="24"/>
      <c r="C30" s="24"/>
      <c r="D30" s="37"/>
      <c r="E30" s="37"/>
      <c r="F30" s="37"/>
    </row>
    <row r="31" ht="16.5" spans="1:6">
      <c r="A31" s="24"/>
      <c r="B31" s="24"/>
      <c r="C31" s="24"/>
      <c r="D31" s="37"/>
      <c r="E31" s="37"/>
      <c r="F31" s="37"/>
    </row>
    <row r="32" ht="16.5" spans="1:6">
      <c r="A32" s="24"/>
      <c r="B32" s="24"/>
      <c r="C32" s="24"/>
      <c r="D32" s="37"/>
      <c r="E32" s="37"/>
      <c r="F32" s="37"/>
    </row>
    <row r="33" ht="16.5" spans="1:6">
      <c r="A33" s="24"/>
      <c r="B33" s="24"/>
      <c r="C33" s="24"/>
      <c r="D33" s="37"/>
      <c r="E33" s="37"/>
      <c r="F33" s="37"/>
    </row>
    <row r="34" ht="16.5" spans="1:6">
      <c r="A34" s="24"/>
      <c r="B34" s="24"/>
      <c r="C34" s="24"/>
      <c r="D34" s="37"/>
      <c r="E34" s="37"/>
      <c r="F34" s="37"/>
    </row>
    <row r="35" ht="16.5" spans="1:6">
      <c r="A35" s="24"/>
      <c r="B35" s="24"/>
      <c r="C35" s="24"/>
      <c r="D35" s="37"/>
      <c r="E35" s="37"/>
      <c r="F35" s="37"/>
    </row>
    <row r="36" ht="16.5" spans="1:6">
      <c r="A36" s="24"/>
      <c r="B36" s="24"/>
      <c r="C36" s="24"/>
      <c r="D36" s="37"/>
      <c r="E36" s="37"/>
      <c r="F36" s="37"/>
    </row>
    <row r="37" ht="16.5" spans="1:6">
      <c r="A37" s="24"/>
      <c r="B37" s="24"/>
      <c r="C37" s="24"/>
      <c r="D37" s="37"/>
      <c r="E37" s="37"/>
      <c r="F37" s="37"/>
    </row>
    <row r="38" ht="16.5" spans="1:6">
      <c r="A38" s="24"/>
      <c r="B38" s="24"/>
      <c r="C38" s="24"/>
      <c r="D38" s="37"/>
      <c r="E38" s="37"/>
      <c r="F38" s="37"/>
    </row>
    <row r="39" ht="16.5" spans="1:6">
      <c r="A39" s="24"/>
      <c r="B39" s="24"/>
      <c r="C39" s="24"/>
      <c r="D39" s="37"/>
      <c r="E39" s="37"/>
      <c r="F39" s="37"/>
    </row>
    <row r="40" ht="16.5" spans="1:6">
      <c r="A40" s="24"/>
      <c r="B40" s="24"/>
      <c r="C40" s="24"/>
      <c r="D40" s="37"/>
      <c r="E40" s="37"/>
      <c r="F40" s="37"/>
    </row>
    <row r="41" ht="16.5" spans="1:6">
      <c r="A41" s="24"/>
      <c r="B41" s="24"/>
      <c r="C41" s="24"/>
      <c r="D41" s="37"/>
      <c r="E41" s="37"/>
      <c r="F41" s="37"/>
    </row>
    <row r="42" ht="16.5" spans="1:6">
      <c r="A42" s="24"/>
      <c r="B42" s="24"/>
      <c r="C42" s="24"/>
      <c r="D42" s="37"/>
      <c r="E42" s="37"/>
      <c r="F42" s="37"/>
    </row>
    <row r="43" ht="16.5" spans="1:6">
      <c r="A43" s="24"/>
      <c r="B43" s="24"/>
      <c r="C43" s="24"/>
      <c r="D43" s="37"/>
      <c r="E43" s="37"/>
      <c r="F43" s="37"/>
    </row>
    <row r="44" ht="16.5" spans="1:6">
      <c r="A44" s="24"/>
      <c r="B44" s="24"/>
      <c r="C44" s="24"/>
      <c r="D44" s="37"/>
      <c r="E44" s="37"/>
      <c r="F44" s="37"/>
    </row>
    <row r="45" ht="16.5" spans="1:6">
      <c r="A45" s="24"/>
      <c r="B45" s="24"/>
      <c r="C45" s="24"/>
      <c r="D45" s="37"/>
      <c r="E45" s="37"/>
      <c r="F45" s="37"/>
    </row>
    <row r="46" ht="16.5" spans="1:6">
      <c r="A46" s="24"/>
      <c r="B46" s="24"/>
      <c r="C46" s="24"/>
      <c r="D46" s="37"/>
      <c r="E46" s="37"/>
      <c r="F46" s="37"/>
    </row>
    <row r="47" ht="16.5" spans="1:6">
      <c r="A47" s="24"/>
      <c r="B47" s="24"/>
      <c r="C47" s="24"/>
      <c r="D47" s="37"/>
      <c r="E47" s="37"/>
      <c r="F47" s="37"/>
    </row>
    <row r="48" ht="16.5" spans="1:6">
      <c r="A48" s="24"/>
      <c r="B48" s="24"/>
      <c r="C48" s="24"/>
      <c r="D48" s="37"/>
      <c r="E48" s="37"/>
      <c r="F48" s="37"/>
    </row>
    <row r="49" ht="16.5" spans="1:6">
      <c r="A49" s="24"/>
      <c r="B49" s="24"/>
      <c r="C49" s="24"/>
      <c r="D49" s="37"/>
      <c r="E49" s="37"/>
      <c r="F49" s="37"/>
    </row>
    <row r="50" ht="16.5" spans="1:6">
      <c r="A50" s="24"/>
      <c r="B50" s="24"/>
      <c r="C50" s="24"/>
      <c r="D50" s="37"/>
      <c r="E50" s="37"/>
      <c r="F50" s="37"/>
    </row>
    <row r="51" ht="16.5" spans="1:6">
      <c r="A51" s="24"/>
      <c r="B51" s="24"/>
      <c r="C51" s="24"/>
      <c r="D51" s="37"/>
      <c r="E51" s="37"/>
      <c r="F51" s="37"/>
    </row>
    <row r="52" ht="16.5" spans="1:6">
      <c r="A52" s="24"/>
      <c r="B52" s="24"/>
      <c r="C52" s="24"/>
      <c r="D52" s="37"/>
      <c r="E52" s="37"/>
      <c r="F52" s="37"/>
    </row>
    <row r="53" ht="16.5" spans="1:6">
      <c r="A53" s="24"/>
      <c r="B53" s="24"/>
      <c r="C53" s="24"/>
      <c r="D53" s="37"/>
      <c r="E53" s="37"/>
      <c r="F53" s="37"/>
    </row>
    <row r="54" ht="16.5" spans="1:6">
      <c r="A54" s="24"/>
      <c r="B54" s="24"/>
      <c r="C54" s="24"/>
      <c r="D54" s="37"/>
      <c r="E54" s="37"/>
      <c r="F54" s="37"/>
    </row>
    <row r="55" ht="16.5" spans="1:6">
      <c r="A55" s="24"/>
      <c r="B55" s="24"/>
      <c r="C55" s="24"/>
      <c r="D55" s="37"/>
      <c r="E55" s="37"/>
      <c r="F55" s="37"/>
    </row>
    <row r="56" ht="16.5" spans="1:6">
      <c r="A56" s="24"/>
      <c r="B56" s="24"/>
      <c r="C56" s="24"/>
      <c r="D56" s="37"/>
      <c r="E56" s="37"/>
      <c r="F56" s="37"/>
    </row>
    <row r="57" ht="16.5" spans="1:6">
      <c r="A57" s="24"/>
      <c r="B57" s="24"/>
      <c r="C57" s="24"/>
      <c r="D57" s="37"/>
      <c r="E57" s="37"/>
      <c r="F57" s="37"/>
    </row>
    <row r="58" ht="16.5" spans="1:6">
      <c r="A58" s="24"/>
      <c r="B58" s="24"/>
      <c r="C58" s="24"/>
      <c r="D58" s="37"/>
      <c r="E58" s="37"/>
      <c r="F58" s="37"/>
    </row>
    <row r="59" ht="16.5" spans="1:6">
      <c r="A59" s="24"/>
      <c r="B59" s="24"/>
      <c r="C59" s="24"/>
      <c r="D59" s="37"/>
      <c r="E59" s="37"/>
      <c r="F59" s="37"/>
    </row>
    <row r="60" ht="16.5" spans="1:6">
      <c r="A60" s="24"/>
      <c r="B60" s="24"/>
      <c r="C60" s="24"/>
      <c r="D60" s="37"/>
      <c r="E60" s="37"/>
      <c r="F60" s="37"/>
    </row>
    <row r="61" ht="16.5" spans="1:6">
      <c r="A61" s="24"/>
      <c r="B61" s="24"/>
      <c r="C61" s="24"/>
      <c r="D61" s="37"/>
      <c r="E61" s="37"/>
      <c r="F61" s="37"/>
    </row>
    <row r="62" ht="16.5" spans="1:6">
      <c r="A62" s="24"/>
      <c r="B62" s="24"/>
      <c r="C62" s="24"/>
      <c r="D62" s="37"/>
      <c r="E62" s="37"/>
      <c r="F62" s="37"/>
    </row>
    <row r="63" ht="16.5" spans="1:6">
      <c r="A63" s="24"/>
      <c r="B63" s="24"/>
      <c r="C63" s="24"/>
      <c r="D63" s="37"/>
      <c r="E63" s="37"/>
      <c r="F63" s="37"/>
    </row>
    <row r="64" ht="16.5" spans="1:6">
      <c r="A64" s="24"/>
      <c r="B64" s="24"/>
      <c r="C64" s="24"/>
      <c r="D64" s="37"/>
      <c r="E64" s="37"/>
      <c r="F64" s="37"/>
    </row>
    <row r="65" ht="16.5" spans="1:6">
      <c r="A65" s="24"/>
      <c r="B65" s="24"/>
      <c r="C65" s="24"/>
      <c r="D65" s="37"/>
      <c r="E65" s="37"/>
      <c r="F65" s="37"/>
    </row>
    <row r="66" ht="16.5" spans="1:6">
      <c r="A66" s="24"/>
      <c r="B66" s="24"/>
      <c r="C66" s="24"/>
      <c r="D66" s="37"/>
      <c r="E66" s="37"/>
      <c r="F66" s="37"/>
    </row>
    <row r="67" ht="16.5" spans="1:6">
      <c r="A67" s="24"/>
      <c r="B67" s="24"/>
      <c r="C67" s="24"/>
      <c r="D67" s="37"/>
      <c r="E67" s="37"/>
      <c r="F67" s="37"/>
    </row>
    <row r="68" ht="16.5" spans="1:6">
      <c r="A68" s="24"/>
      <c r="B68" s="24"/>
      <c r="C68" s="24"/>
      <c r="D68" s="37"/>
      <c r="E68" s="37"/>
      <c r="F68" s="37"/>
    </row>
    <row r="69" ht="16.5" spans="1:6">
      <c r="A69" s="24"/>
      <c r="B69" s="24"/>
      <c r="C69" s="24"/>
      <c r="D69" s="37"/>
      <c r="E69" s="37"/>
      <c r="F69" s="37"/>
    </row>
    <row r="70" ht="16.5" spans="1:6">
      <c r="A70" s="24"/>
      <c r="B70" s="24"/>
      <c r="C70" s="24"/>
      <c r="D70" s="37"/>
      <c r="E70" s="37"/>
      <c r="F70" s="37"/>
    </row>
    <row r="71" ht="16.5" spans="1:6">
      <c r="A71" s="24"/>
      <c r="B71" s="24"/>
      <c r="C71" s="24"/>
      <c r="D71" s="37"/>
      <c r="E71" s="37"/>
      <c r="F71" s="37"/>
    </row>
    <row r="72" ht="16.5" spans="1:6">
      <c r="A72" s="24"/>
      <c r="B72" s="24"/>
      <c r="C72" s="24"/>
      <c r="D72" s="37"/>
      <c r="E72" s="37"/>
      <c r="F72" s="37"/>
    </row>
    <row r="73" ht="16.5" spans="1:6">
      <c r="A73" s="24"/>
      <c r="B73" s="24"/>
      <c r="C73" s="24"/>
      <c r="D73" s="37"/>
      <c r="E73" s="37"/>
      <c r="F73" s="37"/>
    </row>
    <row r="74" ht="16.5" spans="1:6">
      <c r="A74" s="24"/>
      <c r="B74" s="24"/>
      <c r="C74" s="24"/>
      <c r="D74" s="37"/>
      <c r="E74" s="37"/>
      <c r="F74" s="37"/>
    </row>
    <row r="75" ht="16.5" spans="1:6">
      <c r="A75" s="24"/>
      <c r="B75" s="24"/>
      <c r="C75" s="24"/>
      <c r="D75" s="37"/>
      <c r="E75" s="37"/>
      <c r="F75" s="37"/>
    </row>
    <row r="76" ht="16.5" spans="1:6">
      <c r="A76" s="24"/>
      <c r="B76" s="24"/>
      <c r="C76" s="24"/>
      <c r="D76" s="37"/>
      <c r="E76" s="37"/>
      <c r="F76" s="37"/>
    </row>
    <row r="77" ht="16.5" spans="1:6">
      <c r="A77" s="24"/>
      <c r="B77" s="24"/>
      <c r="C77" s="24"/>
      <c r="D77" s="37"/>
      <c r="E77" s="37"/>
      <c r="F77" s="37"/>
    </row>
    <row r="78" ht="16.5" spans="1:6">
      <c r="A78" s="24"/>
      <c r="B78" s="24"/>
      <c r="C78" s="24"/>
      <c r="D78" s="37"/>
      <c r="E78" s="37"/>
      <c r="F78" s="37"/>
    </row>
    <row r="79" ht="16.5" spans="1:6">
      <c r="A79" s="24"/>
      <c r="B79" s="24"/>
      <c r="C79" s="24"/>
      <c r="D79" s="37"/>
      <c r="E79" s="37"/>
      <c r="F79" s="37"/>
    </row>
    <row r="80" ht="16.5" spans="1:6">
      <c r="A80" s="24"/>
      <c r="B80" s="24"/>
      <c r="C80" s="24"/>
      <c r="D80" s="37"/>
      <c r="E80" s="37"/>
      <c r="F80" s="37"/>
    </row>
    <row r="81" ht="16.5" spans="1:6">
      <c r="A81" s="24"/>
      <c r="B81" s="24"/>
      <c r="C81" s="24"/>
      <c r="D81" s="37"/>
      <c r="E81" s="37"/>
      <c r="F81" s="37"/>
    </row>
    <row r="82" ht="16.5" spans="1:6">
      <c r="A82" s="24"/>
      <c r="B82" s="24"/>
      <c r="C82" s="24"/>
      <c r="D82" s="37"/>
      <c r="E82" s="37"/>
      <c r="F82" s="37"/>
    </row>
    <row r="83" ht="16.5" spans="1:6">
      <c r="A83" s="24"/>
      <c r="B83" s="24"/>
      <c r="C83" s="24"/>
      <c r="D83" s="37"/>
      <c r="E83" s="37"/>
      <c r="F83" s="37"/>
    </row>
    <row r="84" ht="16.5" spans="1:6">
      <c r="A84" s="24"/>
      <c r="B84" s="24"/>
      <c r="C84" s="24"/>
      <c r="D84" s="37"/>
      <c r="E84" s="37"/>
      <c r="F84" s="37"/>
    </row>
    <row r="85" ht="16.5" spans="1:6">
      <c r="A85" s="24"/>
      <c r="B85" s="24"/>
      <c r="C85" s="24"/>
      <c r="D85" s="37"/>
      <c r="E85" s="37"/>
      <c r="F85" s="37"/>
    </row>
    <row r="86" ht="16.5" spans="1:6">
      <c r="A86" s="24"/>
      <c r="B86" s="24"/>
      <c r="C86" s="24"/>
      <c r="D86" s="37"/>
      <c r="E86" s="37"/>
      <c r="F86" s="37"/>
    </row>
    <row r="87" ht="16.5" spans="1:6">
      <c r="A87" s="24"/>
      <c r="B87" s="24"/>
      <c r="C87" s="24"/>
      <c r="D87" s="37"/>
      <c r="E87" s="37"/>
      <c r="F87" s="37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78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60</v>
      </c>
      <c r="B1" s="2"/>
      <c r="C1" s="2"/>
      <c r="D1" s="2"/>
      <c r="E1" s="2"/>
      <c r="F1" s="2"/>
      <c r="G1" s="2"/>
      <c r="H1" s="2"/>
      <c r="I1" s="2"/>
      <c r="J1" s="2"/>
      <c r="K1" s="1" t="s">
        <v>61</v>
      </c>
      <c r="L1" s="1"/>
      <c r="M1" s="1"/>
      <c r="N1" s="1"/>
      <c r="O1" s="1"/>
      <c r="P1" s="1"/>
      <c r="Q1" s="1"/>
      <c r="R1" s="1"/>
    </row>
    <row r="2" ht="22.5" spans="1:18">
      <c r="A2" s="3" t="s">
        <v>62</v>
      </c>
      <c r="B2" s="4" t="s">
        <v>63</v>
      </c>
      <c r="C2" s="4" t="s">
        <v>64</v>
      </c>
      <c r="D2" s="4" t="s">
        <v>65</v>
      </c>
      <c r="E2" s="4" t="s">
        <v>66</v>
      </c>
      <c r="F2" s="4" t="s">
        <v>67</v>
      </c>
      <c r="G2" s="4" t="s">
        <v>68</v>
      </c>
      <c r="H2" s="4" t="s">
        <v>69</v>
      </c>
      <c r="I2" s="4" t="s">
        <v>70</v>
      </c>
      <c r="J2" s="4" t="s">
        <v>71</v>
      </c>
      <c r="K2" s="12" t="s">
        <v>72</v>
      </c>
      <c r="L2" s="12" t="s">
        <v>73</v>
      </c>
      <c r="M2" s="12" t="s">
        <v>74</v>
      </c>
      <c r="N2" s="12" t="s">
        <v>75</v>
      </c>
      <c r="O2" s="12" t="s">
        <v>76</v>
      </c>
      <c r="P2" s="12" t="s">
        <v>77</v>
      </c>
      <c r="Q2" s="12" t="s">
        <v>78</v>
      </c>
      <c r="R2" s="12" t="s">
        <v>79</v>
      </c>
    </row>
    <row r="3" ht="16.5" spans="1:23">
      <c r="A3" s="17">
        <v>40</v>
      </c>
      <c r="B3" s="17" t="s">
        <v>80</v>
      </c>
      <c r="C3" s="17">
        <v>3741.932</v>
      </c>
      <c r="D3" s="17">
        <v>4145.166</v>
      </c>
      <c r="E3" s="17">
        <v>1</v>
      </c>
      <c r="F3" s="18">
        <v>0</v>
      </c>
      <c r="G3" s="18">
        <v>0</v>
      </c>
      <c r="H3" s="18">
        <v>1</v>
      </c>
      <c r="I3" s="18">
        <v>2.067</v>
      </c>
      <c r="J3" s="18">
        <v>11.593</v>
      </c>
      <c r="K3" s="21">
        <v>4</v>
      </c>
      <c r="L3" s="21">
        <v>0</v>
      </c>
      <c r="M3" s="21">
        <v>0</v>
      </c>
      <c r="N3" s="21">
        <v>0</v>
      </c>
      <c r="O3" s="21">
        <v>0</v>
      </c>
      <c r="P3" s="21">
        <v>-1.788</v>
      </c>
      <c r="Q3" s="21">
        <v>0</v>
      </c>
      <c r="R3" s="21">
        <v>-1</v>
      </c>
      <c r="S3" s="22"/>
      <c r="T3" s="22"/>
      <c r="U3" s="22"/>
      <c r="V3" s="22"/>
      <c r="W3" s="22"/>
    </row>
    <row r="4" ht="16.5" spans="1:23">
      <c r="A4" s="17">
        <v>49</v>
      </c>
      <c r="B4" s="17" t="s">
        <v>81</v>
      </c>
      <c r="C4" s="17">
        <v>1872.964</v>
      </c>
      <c r="D4" s="17">
        <v>2170.584</v>
      </c>
      <c r="E4" s="17">
        <v>1</v>
      </c>
      <c r="F4" s="18">
        <v>0</v>
      </c>
      <c r="G4" s="18">
        <v>0</v>
      </c>
      <c r="H4" s="18">
        <v>1</v>
      </c>
      <c r="I4" s="18">
        <v>1.073</v>
      </c>
      <c r="J4" s="18">
        <v>14.638</v>
      </c>
      <c r="K4" s="21">
        <v>4</v>
      </c>
      <c r="L4" s="21">
        <v>0</v>
      </c>
      <c r="M4" s="21">
        <v>0</v>
      </c>
      <c r="N4" s="21">
        <v>0</v>
      </c>
      <c r="O4" s="21">
        <v>0</v>
      </c>
      <c r="P4" s="21">
        <v>-1.892</v>
      </c>
      <c r="Q4" s="21">
        <v>0</v>
      </c>
      <c r="R4" s="21">
        <v>-1</v>
      </c>
      <c r="S4" s="22"/>
      <c r="T4" s="22"/>
      <c r="U4" s="22"/>
      <c r="V4" s="22"/>
      <c r="W4" s="22"/>
    </row>
    <row r="5" ht="16.5" spans="1:23">
      <c r="A5" s="17">
        <v>72</v>
      </c>
      <c r="B5" s="17" t="s">
        <v>82</v>
      </c>
      <c r="C5" s="17">
        <v>2868.621</v>
      </c>
      <c r="D5" s="17">
        <v>3192.588</v>
      </c>
      <c r="E5" s="17">
        <v>1</v>
      </c>
      <c r="F5" s="18">
        <v>0</v>
      </c>
      <c r="G5" s="18">
        <v>0</v>
      </c>
      <c r="H5" s="18">
        <v>1</v>
      </c>
      <c r="I5" s="18">
        <v>0.363</v>
      </c>
      <c r="J5" s="18">
        <v>10.474</v>
      </c>
      <c r="K5" s="21">
        <v>4</v>
      </c>
      <c r="L5" s="21">
        <v>1</v>
      </c>
      <c r="M5" s="21">
        <v>-1</v>
      </c>
      <c r="N5" s="21">
        <v>1</v>
      </c>
      <c r="O5" s="21">
        <v>0</v>
      </c>
      <c r="P5" s="21">
        <v>0.134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7">
        <v>131</v>
      </c>
      <c r="B6" s="17" t="s">
        <v>83</v>
      </c>
      <c r="C6" s="17">
        <v>3432.726</v>
      </c>
      <c r="D6" s="17">
        <v>4180.182</v>
      </c>
      <c r="E6" s="17">
        <v>1</v>
      </c>
      <c r="F6" s="18">
        <v>0</v>
      </c>
      <c r="G6" s="18">
        <v>0</v>
      </c>
      <c r="H6" s="18">
        <v>1</v>
      </c>
      <c r="I6" s="18">
        <v>0.454</v>
      </c>
      <c r="J6" s="18">
        <v>18.253</v>
      </c>
      <c r="K6" s="21">
        <v>4</v>
      </c>
      <c r="L6" s="21">
        <v>1</v>
      </c>
      <c r="M6" s="21">
        <v>-1</v>
      </c>
      <c r="N6" s="21">
        <v>1</v>
      </c>
      <c r="O6" s="21">
        <v>0</v>
      </c>
      <c r="P6" s="21">
        <v>-0.317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7">
        <v>162</v>
      </c>
      <c r="B7" s="17" t="s">
        <v>84</v>
      </c>
      <c r="C7" s="17">
        <v>3470.84</v>
      </c>
      <c r="D7" s="17">
        <v>3866.323</v>
      </c>
      <c r="E7" s="17">
        <v>1</v>
      </c>
      <c r="F7" s="18">
        <v>0</v>
      </c>
      <c r="G7" s="18">
        <v>0</v>
      </c>
      <c r="H7" s="18">
        <v>1</v>
      </c>
      <c r="I7" s="18">
        <v>1.236</v>
      </c>
      <c r="J7" s="18">
        <v>11.338</v>
      </c>
      <c r="K7" s="21">
        <v>3</v>
      </c>
      <c r="L7" s="21">
        <v>0</v>
      </c>
      <c r="M7" s="21">
        <v>1</v>
      </c>
      <c r="N7" s="21">
        <v>-1</v>
      </c>
      <c r="O7" s="21">
        <v>0</v>
      </c>
      <c r="P7" s="21">
        <v>0.205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7">
        <v>691</v>
      </c>
      <c r="B8" s="17" t="s">
        <v>85</v>
      </c>
      <c r="C8" s="17">
        <v>1315.326</v>
      </c>
      <c r="D8" s="17">
        <v>1656.958</v>
      </c>
      <c r="E8" s="17">
        <v>1</v>
      </c>
      <c r="F8" s="18">
        <v>0</v>
      </c>
      <c r="G8" s="18">
        <v>0</v>
      </c>
      <c r="H8" s="18">
        <v>1</v>
      </c>
      <c r="I8" s="18">
        <v>1.746</v>
      </c>
      <c r="J8" s="18">
        <v>22.004</v>
      </c>
      <c r="K8" s="21">
        <v>3</v>
      </c>
      <c r="L8" s="21">
        <v>2</v>
      </c>
      <c r="M8" s="21">
        <v>0</v>
      </c>
      <c r="N8" s="21">
        <v>1</v>
      </c>
      <c r="O8" s="21">
        <v>0</v>
      </c>
      <c r="P8" s="21">
        <v>3.105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7">
        <v>692</v>
      </c>
      <c r="B9" s="17" t="s">
        <v>86</v>
      </c>
      <c r="C9" s="17">
        <v>1058.588</v>
      </c>
      <c r="D9" s="17">
        <v>1319.489</v>
      </c>
      <c r="E9" s="17">
        <v>1</v>
      </c>
      <c r="F9" s="18">
        <v>0</v>
      </c>
      <c r="G9" s="18">
        <v>0</v>
      </c>
      <c r="H9" s="18">
        <v>1</v>
      </c>
      <c r="I9" s="18">
        <v>6.893</v>
      </c>
      <c r="J9" s="18">
        <v>25.303</v>
      </c>
      <c r="K9" s="21">
        <v>4</v>
      </c>
      <c r="L9" s="21">
        <v>0</v>
      </c>
      <c r="M9" s="21">
        <v>0</v>
      </c>
      <c r="N9" s="21">
        <v>0</v>
      </c>
      <c r="O9" s="21">
        <v>0</v>
      </c>
      <c r="P9" s="21">
        <v>-0.483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7">
        <v>695</v>
      </c>
      <c r="B10" s="17" t="s">
        <v>87</v>
      </c>
      <c r="C10" s="17">
        <v>928.075</v>
      </c>
      <c r="D10" s="17">
        <v>1183.487</v>
      </c>
      <c r="E10" s="17">
        <v>1</v>
      </c>
      <c r="F10" s="18">
        <v>0</v>
      </c>
      <c r="G10" s="18">
        <v>0</v>
      </c>
      <c r="H10" s="18">
        <v>1</v>
      </c>
      <c r="I10" s="18">
        <v>0.24</v>
      </c>
      <c r="J10" s="18">
        <v>21.769</v>
      </c>
      <c r="K10" s="21">
        <v>2</v>
      </c>
      <c r="L10" s="21">
        <v>0</v>
      </c>
      <c r="M10" s="21">
        <v>1</v>
      </c>
      <c r="N10" s="21">
        <v>-1</v>
      </c>
      <c r="O10" s="21">
        <v>0</v>
      </c>
      <c r="P10" s="21">
        <v>-5.392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7">
        <v>935</v>
      </c>
      <c r="B11" s="17" t="s">
        <v>88</v>
      </c>
      <c r="C11" s="17">
        <v>5680.496</v>
      </c>
      <c r="D11" s="17">
        <v>7169.792</v>
      </c>
      <c r="E11" s="17">
        <v>1</v>
      </c>
      <c r="F11" s="18">
        <v>0</v>
      </c>
      <c r="G11" s="18">
        <v>0</v>
      </c>
      <c r="H11" s="18">
        <v>1</v>
      </c>
      <c r="I11" s="18">
        <v>0.321</v>
      </c>
      <c r="J11" s="18">
        <v>21.026</v>
      </c>
      <c r="K11" s="21">
        <v>4</v>
      </c>
      <c r="L11" s="21">
        <v>0</v>
      </c>
      <c r="M11" s="21">
        <v>-1</v>
      </c>
      <c r="N11" s="21">
        <v>1</v>
      </c>
      <c r="O11" s="21">
        <v>0</v>
      </c>
      <c r="P11" s="21">
        <v>7.801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7">
        <v>949</v>
      </c>
      <c r="B12" s="17" t="s">
        <v>89</v>
      </c>
      <c r="C12" s="17">
        <v>5468.236</v>
      </c>
      <c r="D12" s="17">
        <v>5920.785</v>
      </c>
      <c r="E12" s="17">
        <v>1</v>
      </c>
      <c r="F12" s="18">
        <v>0</v>
      </c>
      <c r="G12" s="18">
        <v>0</v>
      </c>
      <c r="H12" s="18">
        <v>1</v>
      </c>
      <c r="I12" s="18">
        <v>0.204</v>
      </c>
      <c r="J12" s="18">
        <v>7.832</v>
      </c>
      <c r="K12" s="21">
        <v>3</v>
      </c>
      <c r="L12" s="21">
        <v>2</v>
      </c>
      <c r="M12" s="21">
        <v>0</v>
      </c>
      <c r="N12" s="21">
        <v>0</v>
      </c>
      <c r="O12" s="21">
        <v>0</v>
      </c>
      <c r="P12" s="21">
        <v>-11.905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7">
        <v>399006</v>
      </c>
      <c r="B13" s="17" t="s">
        <v>90</v>
      </c>
      <c r="C13" s="17">
        <v>2814.587</v>
      </c>
      <c r="D13" s="17">
        <v>3348.024</v>
      </c>
      <c r="E13" s="17">
        <v>1</v>
      </c>
      <c r="F13" s="18">
        <v>0</v>
      </c>
      <c r="G13" s="18">
        <v>0</v>
      </c>
      <c r="H13" s="18">
        <v>1</v>
      </c>
      <c r="I13" s="18">
        <v>0.044</v>
      </c>
      <c r="J13" s="18">
        <v>15.97</v>
      </c>
      <c r="K13" s="21">
        <v>4</v>
      </c>
      <c r="L13" s="21">
        <v>0</v>
      </c>
      <c r="M13" s="21">
        <v>0</v>
      </c>
      <c r="N13" s="21">
        <v>0</v>
      </c>
      <c r="O13" s="21">
        <v>0</v>
      </c>
      <c r="P13" s="21">
        <v>-0.379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7">
        <v>399060</v>
      </c>
      <c r="B14" s="17" t="s">
        <v>91</v>
      </c>
      <c r="C14" s="17">
        <v>3101.157</v>
      </c>
      <c r="D14" s="17">
        <v>3603.518</v>
      </c>
      <c r="E14" s="17">
        <v>1</v>
      </c>
      <c r="F14" s="18">
        <v>0</v>
      </c>
      <c r="G14" s="18">
        <v>0</v>
      </c>
      <c r="H14" s="18">
        <v>1</v>
      </c>
      <c r="I14" s="18">
        <v>0.479</v>
      </c>
      <c r="J14" s="18">
        <v>14.353</v>
      </c>
      <c r="K14" s="21">
        <v>1</v>
      </c>
      <c r="L14" s="21">
        <v>2</v>
      </c>
      <c r="M14" s="21">
        <v>-1</v>
      </c>
      <c r="N14" s="21">
        <v>1</v>
      </c>
      <c r="O14" s="21">
        <v>0</v>
      </c>
      <c r="P14" s="21">
        <v>0.007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7">
        <v>399239</v>
      </c>
      <c r="B15" s="17" t="s">
        <v>92</v>
      </c>
      <c r="C15" s="17">
        <v>1956.991</v>
      </c>
      <c r="D15" s="17">
        <v>2313.44</v>
      </c>
      <c r="E15" s="17">
        <v>1</v>
      </c>
      <c r="F15" s="18">
        <v>0</v>
      </c>
      <c r="G15" s="18">
        <v>0</v>
      </c>
      <c r="H15" s="18">
        <v>1</v>
      </c>
      <c r="I15" s="18">
        <v>1.075</v>
      </c>
      <c r="J15" s="18">
        <v>16.317</v>
      </c>
      <c r="K15" s="21">
        <v>0</v>
      </c>
      <c r="L15" s="21">
        <v>2</v>
      </c>
      <c r="M15" s="21">
        <v>0</v>
      </c>
      <c r="N15" s="21">
        <v>0</v>
      </c>
      <c r="O15" s="21">
        <v>0</v>
      </c>
      <c r="P15" s="21">
        <v>0.003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7">
        <v>399249</v>
      </c>
      <c r="B16" s="17" t="s">
        <v>93</v>
      </c>
      <c r="C16" s="17">
        <v>2365.72</v>
      </c>
      <c r="D16" s="17">
        <v>3203.439</v>
      </c>
      <c r="E16" s="17">
        <v>1</v>
      </c>
      <c r="F16" s="18">
        <v>0</v>
      </c>
      <c r="G16" s="18">
        <v>0</v>
      </c>
      <c r="H16" s="18">
        <v>1</v>
      </c>
      <c r="I16" s="18">
        <v>0.588</v>
      </c>
      <c r="J16" s="18">
        <v>26.585</v>
      </c>
      <c r="K16" s="21">
        <v>4</v>
      </c>
      <c r="L16" s="21">
        <v>2</v>
      </c>
      <c r="M16" s="21">
        <v>0</v>
      </c>
      <c r="N16" s="21">
        <v>1</v>
      </c>
      <c r="O16" s="21">
        <v>0</v>
      </c>
      <c r="P16" s="21">
        <v>-0.361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7">
        <v>399350</v>
      </c>
      <c r="B17" s="17" t="s">
        <v>94</v>
      </c>
      <c r="C17" s="17">
        <v>2644.29</v>
      </c>
      <c r="D17" s="17">
        <v>3202.462</v>
      </c>
      <c r="E17" s="17">
        <v>1</v>
      </c>
      <c r="F17" s="18">
        <v>0</v>
      </c>
      <c r="G17" s="18">
        <v>0</v>
      </c>
      <c r="H17" s="18">
        <v>1</v>
      </c>
      <c r="I17" s="18">
        <v>1.265</v>
      </c>
      <c r="J17" s="18">
        <v>18.474</v>
      </c>
      <c r="K17" s="21">
        <v>2</v>
      </c>
      <c r="L17" s="21">
        <v>1</v>
      </c>
      <c r="M17" s="21">
        <v>1</v>
      </c>
      <c r="N17" s="21">
        <v>-1</v>
      </c>
      <c r="O17" s="21">
        <v>0</v>
      </c>
      <c r="P17" s="21">
        <v>-4.636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7">
        <v>399352</v>
      </c>
      <c r="B18" s="17" t="s">
        <v>95</v>
      </c>
      <c r="C18" s="17">
        <v>10121.426</v>
      </c>
      <c r="D18" s="17">
        <v>11288.012</v>
      </c>
      <c r="E18" s="17">
        <v>1</v>
      </c>
      <c r="F18" s="18">
        <v>0</v>
      </c>
      <c r="G18" s="18">
        <v>0</v>
      </c>
      <c r="H18" s="18">
        <v>1</v>
      </c>
      <c r="I18" s="18">
        <v>0.022</v>
      </c>
      <c r="J18" s="18">
        <v>10.354</v>
      </c>
      <c r="K18" s="21">
        <v>4</v>
      </c>
      <c r="L18" s="21">
        <v>0</v>
      </c>
      <c r="M18" s="21">
        <v>0</v>
      </c>
      <c r="N18" s="21">
        <v>0</v>
      </c>
      <c r="O18" s="21">
        <v>0</v>
      </c>
      <c r="P18" s="21">
        <v>-1.515</v>
      </c>
      <c r="Q18" s="21">
        <v>0</v>
      </c>
      <c r="R18" s="21">
        <v>-1</v>
      </c>
      <c r="S18" s="22"/>
      <c r="T18" s="22"/>
      <c r="U18" s="22"/>
      <c r="V18" s="22"/>
      <c r="W18" s="22"/>
    </row>
    <row r="19" ht="16.5" spans="1:23">
      <c r="A19" s="17">
        <v>399361</v>
      </c>
      <c r="B19" s="17" t="s">
        <v>96</v>
      </c>
      <c r="C19" s="17">
        <v>3656.577</v>
      </c>
      <c r="D19" s="17">
        <v>4399.337</v>
      </c>
      <c r="E19" s="17">
        <v>1</v>
      </c>
      <c r="F19" s="18">
        <v>0</v>
      </c>
      <c r="G19" s="18">
        <v>0</v>
      </c>
      <c r="H19" s="18">
        <v>1</v>
      </c>
      <c r="I19" s="18">
        <v>0.822</v>
      </c>
      <c r="J19" s="18">
        <v>17.566</v>
      </c>
      <c r="K19" s="21">
        <v>1</v>
      </c>
      <c r="L19" s="21">
        <v>1</v>
      </c>
      <c r="M19" s="21">
        <v>1</v>
      </c>
      <c r="N19" s="21">
        <v>-1</v>
      </c>
      <c r="O19" s="21">
        <v>0</v>
      </c>
      <c r="P19" s="21">
        <v>-8.113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17">
        <v>399606</v>
      </c>
      <c r="B20" s="17" t="s">
        <v>97</v>
      </c>
      <c r="C20" s="17">
        <v>3118.562</v>
      </c>
      <c r="D20" s="17">
        <v>3710.286</v>
      </c>
      <c r="E20" s="17">
        <v>1</v>
      </c>
      <c r="F20" s="18">
        <v>0</v>
      </c>
      <c r="G20" s="18">
        <v>0</v>
      </c>
      <c r="H20" s="18">
        <v>1</v>
      </c>
      <c r="I20" s="18">
        <v>0.089</v>
      </c>
      <c r="J20" s="18">
        <v>16.023</v>
      </c>
      <c r="K20" s="21">
        <v>3</v>
      </c>
      <c r="L20" s="21">
        <v>0</v>
      </c>
      <c r="M20" s="21">
        <v>1</v>
      </c>
      <c r="N20" s="21">
        <v>-1</v>
      </c>
      <c r="O20" s="21">
        <v>0</v>
      </c>
      <c r="P20" s="21">
        <v>-1.46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17">
        <v>399608</v>
      </c>
      <c r="B21" s="17" t="s">
        <v>98</v>
      </c>
      <c r="C21" s="17">
        <v>3724.074</v>
      </c>
      <c r="D21" s="17">
        <v>4446.892</v>
      </c>
      <c r="E21" s="17">
        <v>1</v>
      </c>
      <c r="F21" s="18">
        <v>0</v>
      </c>
      <c r="G21" s="18">
        <v>0</v>
      </c>
      <c r="H21" s="18">
        <v>1</v>
      </c>
      <c r="I21" s="18">
        <v>0.037</v>
      </c>
      <c r="J21" s="18">
        <v>16.285</v>
      </c>
      <c r="K21" s="21">
        <v>4</v>
      </c>
      <c r="L21" s="21">
        <v>0</v>
      </c>
      <c r="M21" s="21">
        <v>-1</v>
      </c>
      <c r="N21" s="21">
        <v>1</v>
      </c>
      <c r="O21" s="21">
        <v>0</v>
      </c>
      <c r="P21" s="21">
        <v>0.529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17">
        <v>399622</v>
      </c>
      <c r="B22" s="17" t="s">
        <v>99</v>
      </c>
      <c r="C22" s="17">
        <v>1658.629</v>
      </c>
      <c r="D22" s="17">
        <v>1838.637</v>
      </c>
      <c r="E22" s="17">
        <v>1</v>
      </c>
      <c r="F22" s="18">
        <v>0</v>
      </c>
      <c r="G22" s="18">
        <v>0</v>
      </c>
      <c r="H22" s="18">
        <v>1</v>
      </c>
      <c r="I22" s="18">
        <v>1.287</v>
      </c>
      <c r="J22" s="18">
        <v>10.951</v>
      </c>
      <c r="K22" s="21">
        <v>2</v>
      </c>
      <c r="L22" s="21">
        <v>2</v>
      </c>
      <c r="M22" s="21">
        <v>1</v>
      </c>
      <c r="N22" s="21">
        <v>-1</v>
      </c>
      <c r="O22" s="21">
        <v>0</v>
      </c>
      <c r="P22" s="21">
        <v>-1.39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17">
        <v>399632</v>
      </c>
      <c r="B23" s="17" t="s">
        <v>100</v>
      </c>
      <c r="C23" s="17">
        <v>4828.939</v>
      </c>
      <c r="D23" s="17">
        <v>5465.69</v>
      </c>
      <c r="E23" s="17">
        <v>1</v>
      </c>
      <c r="F23" s="18">
        <v>0</v>
      </c>
      <c r="G23" s="18">
        <v>0</v>
      </c>
      <c r="H23" s="18">
        <v>1</v>
      </c>
      <c r="I23" s="18">
        <v>0.108</v>
      </c>
      <c r="J23" s="18">
        <v>11.746</v>
      </c>
      <c r="K23" s="21">
        <v>0</v>
      </c>
      <c r="L23" s="21">
        <v>1</v>
      </c>
      <c r="M23" s="21">
        <v>1</v>
      </c>
      <c r="N23" s="21">
        <v>-1</v>
      </c>
      <c r="O23" s="21">
        <v>0</v>
      </c>
      <c r="P23" s="21">
        <v>0.001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17">
        <v>399643</v>
      </c>
      <c r="B24" s="17" t="s">
        <v>101</v>
      </c>
      <c r="C24" s="17">
        <v>3457.928</v>
      </c>
      <c r="D24" s="17">
        <v>4122.376</v>
      </c>
      <c r="E24" s="17">
        <v>1</v>
      </c>
      <c r="F24" s="18">
        <v>0</v>
      </c>
      <c r="G24" s="18">
        <v>0</v>
      </c>
      <c r="H24" s="18">
        <v>1</v>
      </c>
      <c r="I24" s="18">
        <v>0.238</v>
      </c>
      <c r="J24" s="18">
        <v>16.318</v>
      </c>
      <c r="K24" s="21">
        <v>0</v>
      </c>
      <c r="L24" s="21">
        <v>0</v>
      </c>
      <c r="M24" s="21">
        <v>0</v>
      </c>
      <c r="N24" s="21">
        <v>-1</v>
      </c>
      <c r="O24" s="21">
        <v>0</v>
      </c>
      <c r="P24" s="21">
        <v>-1.348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17">
        <v>399656</v>
      </c>
      <c r="B25" s="17" t="s">
        <v>102</v>
      </c>
      <c r="C25" s="17">
        <v>6028.253</v>
      </c>
      <c r="D25" s="17">
        <v>6677.602</v>
      </c>
      <c r="E25" s="17">
        <v>1</v>
      </c>
      <c r="F25" s="18">
        <v>0</v>
      </c>
      <c r="G25" s="18">
        <v>0</v>
      </c>
      <c r="H25" s="18">
        <v>1</v>
      </c>
      <c r="I25" s="18">
        <v>0.027</v>
      </c>
      <c r="J25" s="18">
        <v>9.749</v>
      </c>
      <c r="K25" s="21">
        <v>4</v>
      </c>
      <c r="L25" s="21">
        <v>2</v>
      </c>
      <c r="M25" s="21">
        <v>0</v>
      </c>
      <c r="N25" s="21">
        <v>0</v>
      </c>
      <c r="O25" s="21">
        <v>0</v>
      </c>
      <c r="P25" s="21">
        <v>-14.285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17">
        <v>399675</v>
      </c>
      <c r="B26" s="17" t="s">
        <v>103</v>
      </c>
      <c r="C26" s="17">
        <v>3268.292</v>
      </c>
      <c r="D26" s="17">
        <v>3917.616</v>
      </c>
      <c r="E26" s="17">
        <v>1</v>
      </c>
      <c r="F26" s="18">
        <v>0</v>
      </c>
      <c r="G26" s="18">
        <v>0</v>
      </c>
      <c r="H26" s="18">
        <v>1</v>
      </c>
      <c r="I26" s="18">
        <v>0.02</v>
      </c>
      <c r="J26" s="18">
        <v>16.591</v>
      </c>
      <c r="K26" s="21">
        <v>2</v>
      </c>
      <c r="L26" s="21">
        <v>0</v>
      </c>
      <c r="M26" s="21">
        <v>0</v>
      </c>
      <c r="N26" s="21">
        <v>0</v>
      </c>
      <c r="O26" s="21">
        <v>0</v>
      </c>
      <c r="P26" s="21">
        <v>-0.883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17">
        <v>399682</v>
      </c>
      <c r="B27" s="17" t="s">
        <v>104</v>
      </c>
      <c r="C27" s="17">
        <v>1694.259</v>
      </c>
      <c r="D27" s="17">
        <v>2002.067</v>
      </c>
      <c r="E27" s="17">
        <v>1</v>
      </c>
      <c r="F27" s="18">
        <v>0</v>
      </c>
      <c r="G27" s="18">
        <v>0</v>
      </c>
      <c r="H27" s="18">
        <v>1</v>
      </c>
      <c r="I27" s="18">
        <v>0.86</v>
      </c>
      <c r="J27" s="18">
        <v>16.102</v>
      </c>
      <c r="K27" s="21">
        <v>4</v>
      </c>
      <c r="L27" s="21">
        <v>0</v>
      </c>
      <c r="M27" s="21">
        <v>0</v>
      </c>
      <c r="N27" s="21">
        <v>0</v>
      </c>
      <c r="O27" s="21">
        <v>0</v>
      </c>
      <c r="P27" s="21">
        <v>-8.196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17">
        <v>399689</v>
      </c>
      <c r="B28" s="17" t="s">
        <v>105</v>
      </c>
      <c r="C28" s="17">
        <v>823.168</v>
      </c>
      <c r="D28" s="17">
        <v>912.242</v>
      </c>
      <c r="E28" s="17">
        <v>1</v>
      </c>
      <c r="F28" s="18">
        <v>0</v>
      </c>
      <c r="G28" s="18">
        <v>0</v>
      </c>
      <c r="H28" s="18">
        <v>1</v>
      </c>
      <c r="I28" s="18">
        <v>0.981</v>
      </c>
      <c r="J28" s="18">
        <v>10.649</v>
      </c>
      <c r="K28" s="21">
        <v>2</v>
      </c>
      <c r="L28" s="21">
        <v>2</v>
      </c>
      <c r="M28" s="21">
        <v>1</v>
      </c>
      <c r="N28" s="21">
        <v>-1</v>
      </c>
      <c r="O28" s="21">
        <v>0</v>
      </c>
      <c r="P28" s="21">
        <v>-5.66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17">
        <v>399808</v>
      </c>
      <c r="B29" s="17" t="s">
        <v>106</v>
      </c>
      <c r="C29" s="17">
        <v>2435.632</v>
      </c>
      <c r="D29" s="17">
        <v>3087.215</v>
      </c>
      <c r="E29" s="17">
        <v>1</v>
      </c>
      <c r="F29" s="18">
        <v>0</v>
      </c>
      <c r="G29" s="18">
        <v>0</v>
      </c>
      <c r="H29" s="18">
        <v>1</v>
      </c>
      <c r="I29" s="18">
        <v>0.93</v>
      </c>
      <c r="J29" s="18">
        <v>21.84</v>
      </c>
      <c r="K29" s="21">
        <v>4</v>
      </c>
      <c r="L29" s="21">
        <v>0</v>
      </c>
      <c r="M29" s="21">
        <v>0</v>
      </c>
      <c r="N29" s="21">
        <v>0</v>
      </c>
      <c r="O29" s="21">
        <v>0</v>
      </c>
      <c r="P29" s="21">
        <v>-4.258</v>
      </c>
      <c r="Q29" s="21">
        <v>0</v>
      </c>
      <c r="R29" s="21">
        <v>-1</v>
      </c>
      <c r="S29" s="22"/>
      <c r="T29" s="22"/>
      <c r="U29" s="22"/>
      <c r="V29" s="22"/>
      <c r="W29" s="22"/>
    </row>
    <row r="30" ht="16.5" spans="1:23">
      <c r="A30" s="17">
        <v>399935</v>
      </c>
      <c r="B30" s="17" t="s">
        <v>88</v>
      </c>
      <c r="C30" s="17">
        <v>5680.495</v>
      </c>
      <c r="D30" s="17">
        <v>7169.792</v>
      </c>
      <c r="E30" s="17">
        <v>1</v>
      </c>
      <c r="F30" s="18">
        <v>0</v>
      </c>
      <c r="G30" s="18">
        <v>0</v>
      </c>
      <c r="H30" s="18">
        <v>1</v>
      </c>
      <c r="I30" s="18">
        <v>0.321</v>
      </c>
      <c r="J30" s="18">
        <v>21.026</v>
      </c>
      <c r="K30" s="21">
        <v>2</v>
      </c>
      <c r="L30" s="21">
        <v>2</v>
      </c>
      <c r="M30" s="21">
        <v>1</v>
      </c>
      <c r="N30" s="21">
        <v>-1</v>
      </c>
      <c r="O30" s="21">
        <v>0</v>
      </c>
      <c r="P30" s="21">
        <v>-3.083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19">
        <v>1</v>
      </c>
      <c r="B31" s="20" t="s">
        <v>107</v>
      </c>
      <c r="C31" s="20">
        <v>3774.837</v>
      </c>
      <c r="D31" s="20">
        <v>4065.993</v>
      </c>
      <c r="E31" s="20">
        <v>0</v>
      </c>
      <c r="F31" s="20">
        <v>0</v>
      </c>
      <c r="G31" s="20">
        <v>0</v>
      </c>
      <c r="H31" s="20">
        <v>1</v>
      </c>
      <c r="I31" s="18">
        <v>1.697</v>
      </c>
      <c r="J31" s="18">
        <v>8.736</v>
      </c>
      <c r="K31" s="21">
        <v>4</v>
      </c>
      <c r="L31" s="21">
        <v>2</v>
      </c>
      <c r="M31" s="21">
        <v>0</v>
      </c>
      <c r="N31" s="21">
        <v>1</v>
      </c>
      <c r="O31" s="21">
        <v>0</v>
      </c>
      <c r="P31" s="21">
        <v>0.288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20">
        <v>2</v>
      </c>
      <c r="B32" s="20" t="s">
        <v>108</v>
      </c>
      <c r="C32" s="20">
        <v>3957.241</v>
      </c>
      <c r="D32" s="20">
        <v>4263.128</v>
      </c>
      <c r="E32" s="20">
        <v>0</v>
      </c>
      <c r="F32" s="20">
        <v>0</v>
      </c>
      <c r="G32" s="20">
        <v>0</v>
      </c>
      <c r="H32" s="20">
        <v>1</v>
      </c>
      <c r="I32" s="18">
        <v>1.701</v>
      </c>
      <c r="J32" s="18">
        <v>8.754</v>
      </c>
      <c r="K32" s="21">
        <v>4</v>
      </c>
      <c r="L32" s="21">
        <v>2</v>
      </c>
      <c r="M32" s="21">
        <v>-1</v>
      </c>
      <c r="N32" s="21">
        <v>1</v>
      </c>
      <c r="O32" s="21">
        <v>0</v>
      </c>
      <c r="P32" s="21">
        <v>-4.123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4</v>
      </c>
      <c r="B33" s="20" t="s">
        <v>109</v>
      </c>
      <c r="C33" s="20">
        <v>3352.139</v>
      </c>
      <c r="D33" s="20">
        <v>3712.725</v>
      </c>
      <c r="E33" s="20">
        <v>0</v>
      </c>
      <c r="F33" s="20">
        <v>0</v>
      </c>
      <c r="G33" s="20">
        <v>0</v>
      </c>
      <c r="H33" s="20">
        <v>1</v>
      </c>
      <c r="I33" s="18">
        <v>5.011</v>
      </c>
      <c r="J33" s="18">
        <v>14.236</v>
      </c>
      <c r="K33" s="21">
        <v>4</v>
      </c>
      <c r="L33" s="21">
        <v>0</v>
      </c>
      <c r="M33" s="21">
        <v>0</v>
      </c>
      <c r="N33" s="21">
        <v>0</v>
      </c>
      <c r="O33" s="21">
        <v>0</v>
      </c>
      <c r="P33" s="21">
        <v>-0.922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20">
        <v>9</v>
      </c>
      <c r="B34" s="20" t="s">
        <v>110</v>
      </c>
      <c r="C34" s="20">
        <v>6082.433</v>
      </c>
      <c r="D34" s="20">
        <v>6855.68</v>
      </c>
      <c r="E34" s="20">
        <v>0</v>
      </c>
      <c r="F34" s="20">
        <v>0</v>
      </c>
      <c r="G34" s="20">
        <v>0</v>
      </c>
      <c r="H34" s="20">
        <v>1</v>
      </c>
      <c r="I34" s="18">
        <v>7.85</v>
      </c>
      <c r="J34" s="18">
        <v>18.243</v>
      </c>
      <c r="K34" s="21">
        <v>4</v>
      </c>
      <c r="L34" s="21">
        <v>0</v>
      </c>
      <c r="M34" s="21">
        <v>0</v>
      </c>
      <c r="N34" s="21">
        <v>0</v>
      </c>
      <c r="O34" s="21">
        <v>0</v>
      </c>
      <c r="P34" s="21">
        <v>-0.689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11</v>
      </c>
      <c r="B35" s="20" t="s">
        <v>57</v>
      </c>
      <c r="C35" s="20">
        <v>7069.428</v>
      </c>
      <c r="D35" s="20">
        <v>7189.8</v>
      </c>
      <c r="E35" s="20">
        <v>0</v>
      </c>
      <c r="F35" s="20">
        <v>0</v>
      </c>
      <c r="G35" s="20">
        <v>0</v>
      </c>
      <c r="H35" s="20">
        <v>1</v>
      </c>
      <c r="I35" s="18">
        <v>0.285</v>
      </c>
      <c r="J35" s="18">
        <v>1.954</v>
      </c>
      <c r="K35" s="21">
        <v>1</v>
      </c>
      <c r="L35" s="21">
        <v>0</v>
      </c>
      <c r="M35" s="21">
        <v>1</v>
      </c>
      <c r="N35" s="21">
        <v>-1</v>
      </c>
      <c r="O35" s="21">
        <v>0</v>
      </c>
      <c r="P35" s="21">
        <v>-5.678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13</v>
      </c>
      <c r="B36" s="20" t="s">
        <v>111</v>
      </c>
      <c r="C36" s="20">
        <v>301.009</v>
      </c>
      <c r="D36" s="20">
        <v>302.549</v>
      </c>
      <c r="E36" s="20">
        <v>0</v>
      </c>
      <c r="F36" s="20">
        <v>0</v>
      </c>
      <c r="G36" s="20">
        <v>0</v>
      </c>
      <c r="H36" s="20">
        <v>1</v>
      </c>
      <c r="I36" s="18">
        <v>0.236</v>
      </c>
      <c r="J36" s="18">
        <v>0.744</v>
      </c>
      <c r="K36" s="21">
        <v>1</v>
      </c>
      <c r="L36" s="21">
        <v>0</v>
      </c>
      <c r="M36" s="21">
        <v>1</v>
      </c>
      <c r="N36" s="21">
        <v>-1</v>
      </c>
      <c r="O36" s="21">
        <v>0</v>
      </c>
      <c r="P36" s="21">
        <v>-3.731</v>
      </c>
      <c r="Q36" s="21">
        <v>-1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17</v>
      </c>
      <c r="B37" s="20" t="s">
        <v>112</v>
      </c>
      <c r="C37" s="20">
        <v>3190.593</v>
      </c>
      <c r="D37" s="20">
        <v>3436.934</v>
      </c>
      <c r="E37" s="20">
        <v>0</v>
      </c>
      <c r="F37" s="20">
        <v>0</v>
      </c>
      <c r="G37" s="20">
        <v>0</v>
      </c>
      <c r="H37" s="20">
        <v>1</v>
      </c>
      <c r="I37" s="18">
        <v>1.696</v>
      </c>
      <c r="J37" s="18">
        <v>8.742</v>
      </c>
      <c r="K37" s="21">
        <v>1</v>
      </c>
      <c r="L37" s="21">
        <v>2</v>
      </c>
      <c r="M37" s="21">
        <v>1</v>
      </c>
      <c r="N37" s="21">
        <v>-1</v>
      </c>
      <c r="O37" s="21">
        <v>0</v>
      </c>
      <c r="P37" s="21">
        <v>-8.695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20</v>
      </c>
      <c r="B38" s="20" t="s">
        <v>113</v>
      </c>
      <c r="C38" s="20">
        <v>1544.136</v>
      </c>
      <c r="D38" s="20">
        <v>1774.23</v>
      </c>
      <c r="E38" s="20">
        <v>0</v>
      </c>
      <c r="F38" s="20">
        <v>0</v>
      </c>
      <c r="G38" s="20">
        <v>0</v>
      </c>
      <c r="H38" s="20">
        <v>1</v>
      </c>
      <c r="I38" s="18">
        <v>6.076</v>
      </c>
      <c r="J38" s="18">
        <v>18.257</v>
      </c>
      <c r="K38" s="21">
        <v>4</v>
      </c>
      <c r="L38" s="21">
        <v>1</v>
      </c>
      <c r="M38" s="21">
        <v>0</v>
      </c>
      <c r="N38" s="21">
        <v>0</v>
      </c>
      <c r="O38" s="21">
        <v>0</v>
      </c>
      <c r="P38" s="21">
        <v>-9.159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22</v>
      </c>
      <c r="B39" s="20" t="s">
        <v>114</v>
      </c>
      <c r="C39" s="20">
        <v>252.349</v>
      </c>
      <c r="D39" s="20">
        <v>253.537</v>
      </c>
      <c r="E39" s="20">
        <v>0</v>
      </c>
      <c r="F39" s="20">
        <v>0</v>
      </c>
      <c r="G39" s="20">
        <v>0</v>
      </c>
      <c r="H39" s="20">
        <v>1</v>
      </c>
      <c r="I39" s="18">
        <v>0.195</v>
      </c>
      <c r="J39" s="18">
        <v>0.663</v>
      </c>
      <c r="K39" s="21">
        <v>3</v>
      </c>
      <c r="L39" s="21">
        <v>0</v>
      </c>
      <c r="M39" s="21">
        <v>0</v>
      </c>
      <c r="N39" s="21">
        <v>0</v>
      </c>
      <c r="O39" s="21">
        <v>0</v>
      </c>
      <c r="P39" s="21">
        <v>6.737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26</v>
      </c>
      <c r="B40" s="20" t="s">
        <v>115</v>
      </c>
      <c r="C40" s="20">
        <v>4610.266</v>
      </c>
      <c r="D40" s="20">
        <v>5568.143</v>
      </c>
      <c r="E40" s="20">
        <v>0</v>
      </c>
      <c r="F40" s="20">
        <v>0</v>
      </c>
      <c r="G40" s="20">
        <v>0</v>
      </c>
      <c r="H40" s="20">
        <v>1</v>
      </c>
      <c r="I40" s="18">
        <v>8.237</v>
      </c>
      <c r="J40" s="18">
        <v>24.023</v>
      </c>
      <c r="K40" s="21">
        <v>3</v>
      </c>
      <c r="L40" s="21">
        <v>0</v>
      </c>
      <c r="M40" s="21">
        <v>0</v>
      </c>
      <c r="N40" s="21">
        <v>0</v>
      </c>
      <c r="O40" s="21">
        <v>0</v>
      </c>
      <c r="P40" s="21">
        <v>-0.756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33</v>
      </c>
      <c r="B41" s="20" t="s">
        <v>116</v>
      </c>
      <c r="C41" s="20">
        <v>3000.98</v>
      </c>
      <c r="D41" s="20">
        <v>3696.347</v>
      </c>
      <c r="E41" s="20">
        <v>0</v>
      </c>
      <c r="F41" s="20">
        <v>0</v>
      </c>
      <c r="G41" s="20">
        <v>0</v>
      </c>
      <c r="H41" s="20">
        <v>1</v>
      </c>
      <c r="I41" s="18">
        <v>12.092</v>
      </c>
      <c r="J41" s="18">
        <v>28.63</v>
      </c>
      <c r="K41" s="21">
        <v>2</v>
      </c>
      <c r="L41" s="21">
        <v>2</v>
      </c>
      <c r="M41" s="21">
        <v>1</v>
      </c>
      <c r="N41" s="21">
        <v>-1</v>
      </c>
      <c r="O41" s="21">
        <v>0</v>
      </c>
      <c r="P41" s="21">
        <v>-2.344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45</v>
      </c>
      <c r="B42" s="20" t="s">
        <v>117</v>
      </c>
      <c r="C42" s="20">
        <v>5307.226</v>
      </c>
      <c r="D42" s="20">
        <v>6013.372</v>
      </c>
      <c r="E42" s="20">
        <v>0</v>
      </c>
      <c r="F42" s="20">
        <v>0</v>
      </c>
      <c r="G42" s="20">
        <v>0</v>
      </c>
      <c r="H42" s="20">
        <v>1</v>
      </c>
      <c r="I42" s="18">
        <v>7.223</v>
      </c>
      <c r="J42" s="18">
        <v>18.118</v>
      </c>
      <c r="K42" s="21">
        <v>3</v>
      </c>
      <c r="L42" s="21">
        <v>2</v>
      </c>
      <c r="M42" s="21">
        <v>1</v>
      </c>
      <c r="N42" s="21">
        <v>-1</v>
      </c>
      <c r="O42" s="21">
        <v>0</v>
      </c>
      <c r="P42" s="21">
        <v>-4.877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46</v>
      </c>
      <c r="B43" s="20" t="s">
        <v>118</v>
      </c>
      <c r="C43" s="20">
        <v>4822.261</v>
      </c>
      <c r="D43" s="20">
        <v>5318.64</v>
      </c>
      <c r="E43" s="20">
        <v>0</v>
      </c>
      <c r="F43" s="20">
        <v>0</v>
      </c>
      <c r="G43" s="20">
        <v>0</v>
      </c>
      <c r="H43" s="20">
        <v>1</v>
      </c>
      <c r="I43" s="18">
        <v>4.03</v>
      </c>
      <c r="J43" s="18">
        <v>12.987</v>
      </c>
      <c r="K43" s="21">
        <v>4</v>
      </c>
      <c r="L43" s="21">
        <v>2</v>
      </c>
      <c r="M43" s="21">
        <v>0</v>
      </c>
      <c r="N43" s="21">
        <v>0</v>
      </c>
      <c r="O43" s="21">
        <v>-1</v>
      </c>
      <c r="P43" s="21">
        <v>-4.391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47</v>
      </c>
      <c r="B44" s="20" t="s">
        <v>119</v>
      </c>
      <c r="C44" s="20">
        <v>3746.186</v>
      </c>
      <c r="D44" s="20">
        <v>4059.445</v>
      </c>
      <c r="E44" s="20">
        <v>0</v>
      </c>
      <c r="F44" s="20">
        <v>0</v>
      </c>
      <c r="G44" s="20">
        <v>0</v>
      </c>
      <c r="H44" s="20">
        <v>1</v>
      </c>
      <c r="I44" s="18">
        <v>1.468</v>
      </c>
      <c r="J44" s="18">
        <v>9.072</v>
      </c>
      <c r="K44" s="21">
        <v>4</v>
      </c>
      <c r="L44" s="21">
        <v>0</v>
      </c>
      <c r="M44" s="21">
        <v>-1</v>
      </c>
      <c r="N44" s="21">
        <v>1</v>
      </c>
      <c r="O44" s="21">
        <v>0</v>
      </c>
      <c r="P44" s="21">
        <v>5.878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55</v>
      </c>
      <c r="B45" s="20" t="s">
        <v>120</v>
      </c>
      <c r="C45" s="20">
        <v>1493.59</v>
      </c>
      <c r="D45" s="20">
        <v>1610.017</v>
      </c>
      <c r="E45" s="20">
        <v>0</v>
      </c>
      <c r="F45" s="20">
        <v>0</v>
      </c>
      <c r="G45" s="20">
        <v>0</v>
      </c>
      <c r="H45" s="20">
        <v>1</v>
      </c>
      <c r="I45" s="18">
        <v>0.025</v>
      </c>
      <c r="J45" s="18">
        <v>7.254</v>
      </c>
      <c r="K45" s="21">
        <v>4</v>
      </c>
      <c r="L45" s="21">
        <v>0</v>
      </c>
      <c r="M45" s="21">
        <v>-1</v>
      </c>
      <c r="N45" s="21">
        <v>1</v>
      </c>
      <c r="O45" s="21">
        <v>0</v>
      </c>
      <c r="P45" s="21">
        <v>0.012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57</v>
      </c>
      <c r="B46" s="20" t="s">
        <v>121</v>
      </c>
      <c r="C46" s="20">
        <v>3618.854</v>
      </c>
      <c r="D46" s="20">
        <v>4036.359</v>
      </c>
      <c r="E46" s="20">
        <v>0</v>
      </c>
      <c r="F46" s="20">
        <v>0</v>
      </c>
      <c r="G46" s="20">
        <v>0</v>
      </c>
      <c r="H46" s="20">
        <v>1</v>
      </c>
      <c r="I46" s="18">
        <v>1.475</v>
      </c>
      <c r="J46" s="18">
        <v>11.666</v>
      </c>
      <c r="K46" s="21">
        <v>4</v>
      </c>
      <c r="L46" s="21">
        <v>0</v>
      </c>
      <c r="M46" s="21">
        <v>0</v>
      </c>
      <c r="N46" s="21">
        <v>0</v>
      </c>
      <c r="O46" s="21">
        <v>0</v>
      </c>
      <c r="P46" s="21">
        <v>-2.654</v>
      </c>
      <c r="Q46" s="21">
        <v>0</v>
      </c>
      <c r="R46" s="21">
        <v>-1</v>
      </c>
      <c r="S46" s="22"/>
      <c r="T46" s="22"/>
      <c r="U46" s="22"/>
      <c r="V46" s="22"/>
      <c r="W46" s="22"/>
    </row>
    <row r="47" ht="16.5" spans="1:23">
      <c r="A47" s="20">
        <v>59</v>
      </c>
      <c r="B47" s="20" t="s">
        <v>122</v>
      </c>
      <c r="C47" s="20">
        <v>3115.803</v>
      </c>
      <c r="D47" s="20">
        <v>3538.793</v>
      </c>
      <c r="E47" s="20">
        <v>0</v>
      </c>
      <c r="F47" s="20">
        <v>0</v>
      </c>
      <c r="G47" s="20">
        <v>0</v>
      </c>
      <c r="H47" s="20">
        <v>1</v>
      </c>
      <c r="I47" s="18">
        <v>1.798</v>
      </c>
      <c r="J47" s="18">
        <v>13.536</v>
      </c>
      <c r="K47" s="21">
        <v>2</v>
      </c>
      <c r="L47" s="21">
        <v>0</v>
      </c>
      <c r="M47" s="21">
        <v>1</v>
      </c>
      <c r="N47" s="21">
        <v>-1</v>
      </c>
      <c r="O47" s="21">
        <v>0</v>
      </c>
      <c r="P47" s="21">
        <v>-1.95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65</v>
      </c>
      <c r="B48" s="20" t="s">
        <v>123</v>
      </c>
      <c r="C48" s="20">
        <v>3471.447</v>
      </c>
      <c r="D48" s="20">
        <v>3736.892</v>
      </c>
      <c r="E48" s="20">
        <v>0</v>
      </c>
      <c r="F48" s="20">
        <v>0</v>
      </c>
      <c r="G48" s="20">
        <v>0</v>
      </c>
      <c r="H48" s="20">
        <v>1</v>
      </c>
      <c r="I48" s="18">
        <v>1.23</v>
      </c>
      <c r="J48" s="18">
        <v>8.246</v>
      </c>
      <c r="K48" s="21">
        <v>4</v>
      </c>
      <c r="L48" s="21">
        <v>0</v>
      </c>
      <c r="M48" s="21">
        <v>0</v>
      </c>
      <c r="N48" s="21">
        <v>0</v>
      </c>
      <c r="O48" s="21">
        <v>0</v>
      </c>
      <c r="P48" s="21">
        <v>0.302</v>
      </c>
      <c r="Q48" s="21">
        <v>0</v>
      </c>
      <c r="R48" s="21">
        <v>-1</v>
      </c>
      <c r="S48" s="22"/>
      <c r="T48" s="22"/>
      <c r="U48" s="22"/>
      <c r="V48" s="22"/>
      <c r="W48" s="22"/>
    </row>
    <row r="49" ht="16.5" spans="1:23">
      <c r="A49" s="20">
        <v>66</v>
      </c>
      <c r="B49" s="20" t="s">
        <v>124</v>
      </c>
      <c r="C49" s="20">
        <v>3092.317</v>
      </c>
      <c r="D49" s="20">
        <v>3637.56</v>
      </c>
      <c r="E49" s="20">
        <v>0</v>
      </c>
      <c r="F49" s="20">
        <v>0</v>
      </c>
      <c r="G49" s="20">
        <v>0</v>
      </c>
      <c r="H49" s="20">
        <v>1</v>
      </c>
      <c r="I49" s="18">
        <v>11.356</v>
      </c>
      <c r="J49" s="18">
        <v>24.643</v>
      </c>
      <c r="K49" s="21">
        <v>3</v>
      </c>
      <c r="L49" s="21">
        <v>1</v>
      </c>
      <c r="M49" s="21">
        <v>1</v>
      </c>
      <c r="N49" s="21">
        <v>-1</v>
      </c>
      <c r="O49" s="21">
        <v>0</v>
      </c>
      <c r="P49" s="21">
        <v>-3.149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67</v>
      </c>
      <c r="B50" s="20" t="s">
        <v>125</v>
      </c>
      <c r="C50" s="20">
        <v>8092.381</v>
      </c>
      <c r="D50" s="20">
        <v>9519.091</v>
      </c>
      <c r="E50" s="20">
        <v>0</v>
      </c>
      <c r="F50" s="20">
        <v>0</v>
      </c>
      <c r="G50" s="20">
        <v>0</v>
      </c>
      <c r="H50" s="20">
        <v>1</v>
      </c>
      <c r="I50" s="18">
        <v>2.851</v>
      </c>
      <c r="J50" s="18">
        <v>17.411</v>
      </c>
      <c r="K50" s="21">
        <v>4</v>
      </c>
      <c r="L50" s="21">
        <v>2</v>
      </c>
      <c r="M50" s="21">
        <v>0</v>
      </c>
      <c r="N50" s="21">
        <v>0</v>
      </c>
      <c r="O50" s="21">
        <v>0</v>
      </c>
      <c r="P50" s="21">
        <v>-7.093</v>
      </c>
      <c r="Q50" s="21">
        <v>0</v>
      </c>
      <c r="R50" s="21">
        <v>-1</v>
      </c>
      <c r="S50" s="22"/>
      <c r="T50" s="22"/>
      <c r="U50" s="22"/>
      <c r="V50" s="22"/>
      <c r="W50" s="22"/>
    </row>
    <row r="51" ht="16.5" spans="1:23">
      <c r="A51" s="20">
        <v>68</v>
      </c>
      <c r="B51" s="20" t="s">
        <v>126</v>
      </c>
      <c r="C51" s="20">
        <v>3417.586</v>
      </c>
      <c r="D51" s="20">
        <v>4083.034</v>
      </c>
      <c r="E51" s="20">
        <v>0</v>
      </c>
      <c r="F51" s="20">
        <v>0</v>
      </c>
      <c r="G51" s="20">
        <v>0</v>
      </c>
      <c r="H51" s="20">
        <v>1</v>
      </c>
      <c r="I51" s="18">
        <v>10.713</v>
      </c>
      <c r="J51" s="18">
        <v>25.265</v>
      </c>
      <c r="K51" s="21">
        <v>1</v>
      </c>
      <c r="L51" s="21">
        <v>1</v>
      </c>
      <c r="M51" s="21">
        <v>1</v>
      </c>
      <c r="N51" s="21">
        <v>-1</v>
      </c>
      <c r="O51" s="21">
        <v>0</v>
      </c>
      <c r="P51" s="21">
        <v>-3.656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71</v>
      </c>
      <c r="B52" s="20" t="s">
        <v>127</v>
      </c>
      <c r="C52" s="20">
        <v>4049.295</v>
      </c>
      <c r="D52" s="20">
        <v>4948.504</v>
      </c>
      <c r="E52" s="20">
        <v>0</v>
      </c>
      <c r="F52" s="20">
        <v>0</v>
      </c>
      <c r="G52" s="20">
        <v>0</v>
      </c>
      <c r="H52" s="20">
        <v>1</v>
      </c>
      <c r="I52" s="18">
        <v>15.757</v>
      </c>
      <c r="J52" s="18">
        <v>31.065</v>
      </c>
      <c r="K52" s="21">
        <v>2</v>
      </c>
      <c r="L52" s="21">
        <v>2</v>
      </c>
      <c r="M52" s="21">
        <v>1</v>
      </c>
      <c r="N52" s="21">
        <v>-1</v>
      </c>
      <c r="O52" s="21">
        <v>0</v>
      </c>
      <c r="P52" s="21">
        <v>-13.028</v>
      </c>
      <c r="Q52" s="21">
        <v>-1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77</v>
      </c>
      <c r="B53" s="20" t="s">
        <v>128</v>
      </c>
      <c r="C53" s="20">
        <v>5333.304</v>
      </c>
      <c r="D53" s="20">
        <v>6780.197</v>
      </c>
      <c r="E53" s="20">
        <v>0</v>
      </c>
      <c r="F53" s="20">
        <v>0</v>
      </c>
      <c r="G53" s="20">
        <v>0</v>
      </c>
      <c r="H53" s="20">
        <v>1</v>
      </c>
      <c r="I53" s="18">
        <v>2.998</v>
      </c>
      <c r="J53" s="18">
        <v>23.698</v>
      </c>
      <c r="K53" s="21">
        <v>3</v>
      </c>
      <c r="L53" s="21">
        <v>0</v>
      </c>
      <c r="M53" s="21">
        <v>1</v>
      </c>
      <c r="N53" s="21">
        <v>-1</v>
      </c>
      <c r="O53" s="21">
        <v>0</v>
      </c>
      <c r="P53" s="21">
        <v>-2.994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78</v>
      </c>
      <c r="B54" s="20" t="s">
        <v>129</v>
      </c>
      <c r="C54" s="20">
        <v>3140.587</v>
      </c>
      <c r="D54" s="20">
        <v>3573.693</v>
      </c>
      <c r="E54" s="20">
        <v>0</v>
      </c>
      <c r="F54" s="20">
        <v>0</v>
      </c>
      <c r="G54" s="20">
        <v>0</v>
      </c>
      <c r="H54" s="20">
        <v>1</v>
      </c>
      <c r="I54" s="18">
        <v>8.034</v>
      </c>
      <c r="J54" s="18">
        <v>19.179</v>
      </c>
      <c r="K54" s="21">
        <v>3</v>
      </c>
      <c r="L54" s="21">
        <v>2</v>
      </c>
      <c r="M54" s="21">
        <v>0</v>
      </c>
      <c r="N54" s="21">
        <v>-1</v>
      </c>
      <c r="O54" s="21">
        <v>0</v>
      </c>
      <c r="P54" s="21">
        <v>-2.603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90</v>
      </c>
      <c r="B55" s="20" t="s">
        <v>130</v>
      </c>
      <c r="C55" s="20">
        <v>1365.285</v>
      </c>
      <c r="D55" s="20">
        <v>1481.503</v>
      </c>
      <c r="E55" s="20">
        <v>0</v>
      </c>
      <c r="F55" s="20">
        <v>0</v>
      </c>
      <c r="G55" s="20">
        <v>0</v>
      </c>
      <c r="H55" s="20">
        <v>1</v>
      </c>
      <c r="I55" s="18">
        <v>3.818</v>
      </c>
      <c r="J55" s="18">
        <v>11.363</v>
      </c>
      <c r="K55" s="21">
        <v>3</v>
      </c>
      <c r="L55" s="21">
        <v>1</v>
      </c>
      <c r="M55" s="21">
        <v>1</v>
      </c>
      <c r="N55" s="21">
        <v>-1</v>
      </c>
      <c r="O55" s="21">
        <v>0</v>
      </c>
      <c r="P55" s="21">
        <v>-2.22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91</v>
      </c>
      <c r="B56" s="20" t="s">
        <v>131</v>
      </c>
      <c r="C56" s="20">
        <v>13534.203</v>
      </c>
      <c r="D56" s="20">
        <v>14962.617</v>
      </c>
      <c r="E56" s="20">
        <v>0</v>
      </c>
      <c r="F56" s="20">
        <v>0</v>
      </c>
      <c r="G56" s="20">
        <v>0</v>
      </c>
      <c r="H56" s="20">
        <v>1</v>
      </c>
      <c r="I56" s="18">
        <v>7.775</v>
      </c>
      <c r="J56" s="18">
        <v>16.579</v>
      </c>
      <c r="K56" s="21">
        <v>4</v>
      </c>
      <c r="L56" s="21">
        <v>0</v>
      </c>
      <c r="M56" s="21">
        <v>0</v>
      </c>
      <c r="N56" s="21">
        <v>0</v>
      </c>
      <c r="O56" s="21">
        <v>0</v>
      </c>
      <c r="P56" s="21">
        <v>-5.311</v>
      </c>
      <c r="Q56" s="21">
        <v>0</v>
      </c>
      <c r="R56" s="21">
        <v>-1</v>
      </c>
      <c r="S56" s="22"/>
      <c r="T56" s="22"/>
      <c r="U56" s="22"/>
      <c r="V56" s="22"/>
      <c r="W56" s="22"/>
    </row>
    <row r="57" ht="16.5" spans="1:23">
      <c r="A57" s="20">
        <v>92</v>
      </c>
      <c r="B57" s="20" t="s">
        <v>132</v>
      </c>
      <c r="C57" s="20">
        <v>4134.112</v>
      </c>
      <c r="D57" s="20">
        <v>4896.037</v>
      </c>
      <c r="E57" s="20">
        <v>0</v>
      </c>
      <c r="F57" s="20">
        <v>0</v>
      </c>
      <c r="G57" s="20">
        <v>0</v>
      </c>
      <c r="H57" s="20">
        <v>1</v>
      </c>
      <c r="I57" s="18">
        <v>11.112</v>
      </c>
      <c r="J57" s="18">
        <v>24.945</v>
      </c>
      <c r="K57" s="21">
        <v>3</v>
      </c>
      <c r="L57" s="21">
        <v>0</v>
      </c>
      <c r="M57" s="21">
        <v>1</v>
      </c>
      <c r="N57" s="21">
        <v>-1</v>
      </c>
      <c r="O57" s="21">
        <v>0</v>
      </c>
      <c r="P57" s="21">
        <v>-4.716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94</v>
      </c>
      <c r="B58" s="20" t="s">
        <v>133</v>
      </c>
      <c r="C58" s="20">
        <v>3776.721</v>
      </c>
      <c r="D58" s="20">
        <v>4580.164</v>
      </c>
      <c r="E58" s="20">
        <v>0</v>
      </c>
      <c r="F58" s="20">
        <v>0</v>
      </c>
      <c r="G58" s="20">
        <v>0</v>
      </c>
      <c r="H58" s="20">
        <v>1</v>
      </c>
      <c r="I58" s="18">
        <v>10.267</v>
      </c>
      <c r="J58" s="18">
        <v>26.008</v>
      </c>
      <c r="K58" s="21">
        <v>4</v>
      </c>
      <c r="L58" s="21">
        <v>0</v>
      </c>
      <c r="M58" s="21">
        <v>0</v>
      </c>
      <c r="N58" s="21">
        <v>0</v>
      </c>
      <c r="O58" s="21">
        <v>-1</v>
      </c>
      <c r="P58" s="21">
        <v>-3.119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95</v>
      </c>
      <c r="B59" s="20" t="s">
        <v>134</v>
      </c>
      <c r="C59" s="20">
        <v>3497.639</v>
      </c>
      <c r="D59" s="20">
        <v>4144.545</v>
      </c>
      <c r="E59" s="20">
        <v>0</v>
      </c>
      <c r="F59" s="20">
        <v>0</v>
      </c>
      <c r="G59" s="20">
        <v>0</v>
      </c>
      <c r="H59" s="20">
        <v>1</v>
      </c>
      <c r="I59" s="18">
        <v>4.596</v>
      </c>
      <c r="J59" s="18">
        <v>19.487</v>
      </c>
      <c r="K59" s="21">
        <v>3</v>
      </c>
      <c r="L59" s="21">
        <v>1</v>
      </c>
      <c r="M59" s="21">
        <v>0</v>
      </c>
      <c r="N59" s="21">
        <v>0</v>
      </c>
      <c r="O59" s="21">
        <v>0</v>
      </c>
      <c r="P59" s="21">
        <v>-1.908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97</v>
      </c>
      <c r="B60" s="20" t="s">
        <v>135</v>
      </c>
      <c r="C60" s="20">
        <v>10196.785</v>
      </c>
      <c r="D60" s="20">
        <v>12226.681</v>
      </c>
      <c r="E60" s="20">
        <v>0</v>
      </c>
      <c r="F60" s="20">
        <v>0</v>
      </c>
      <c r="G60" s="20">
        <v>0</v>
      </c>
      <c r="H60" s="20">
        <v>1</v>
      </c>
      <c r="I60" s="18">
        <v>6.765</v>
      </c>
      <c r="J60" s="18">
        <v>22.244</v>
      </c>
      <c r="K60" s="21">
        <v>1</v>
      </c>
      <c r="L60" s="21">
        <v>0</v>
      </c>
      <c r="M60" s="21">
        <v>0</v>
      </c>
      <c r="N60" s="21">
        <v>1</v>
      </c>
      <c r="O60" s="21">
        <v>0</v>
      </c>
      <c r="P60" s="21">
        <v>0.034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99</v>
      </c>
      <c r="B61" s="20" t="s">
        <v>136</v>
      </c>
      <c r="C61" s="20">
        <v>8598.784</v>
      </c>
      <c r="D61" s="20">
        <v>9447.655</v>
      </c>
      <c r="E61" s="20">
        <v>0</v>
      </c>
      <c r="F61" s="20">
        <v>0</v>
      </c>
      <c r="G61" s="20">
        <v>0</v>
      </c>
      <c r="H61" s="20">
        <v>1</v>
      </c>
      <c r="I61" s="18">
        <v>5.346</v>
      </c>
      <c r="J61" s="18">
        <v>13.851</v>
      </c>
      <c r="K61" s="21">
        <v>3</v>
      </c>
      <c r="L61" s="21">
        <v>1</v>
      </c>
      <c r="M61" s="21">
        <v>0</v>
      </c>
      <c r="N61" s="21">
        <v>-1</v>
      </c>
      <c r="O61" s="21">
        <v>0</v>
      </c>
      <c r="P61" s="21">
        <v>-2.807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101</v>
      </c>
      <c r="B62" s="20" t="s">
        <v>137</v>
      </c>
      <c r="C62" s="20">
        <v>250.082</v>
      </c>
      <c r="D62" s="20">
        <v>251.384</v>
      </c>
      <c r="E62" s="20">
        <v>0</v>
      </c>
      <c r="F62" s="20">
        <v>0</v>
      </c>
      <c r="G62" s="20">
        <v>0</v>
      </c>
      <c r="H62" s="20">
        <v>1</v>
      </c>
      <c r="I62" s="18">
        <v>0.242</v>
      </c>
      <c r="J62" s="18">
        <v>0.758</v>
      </c>
      <c r="K62" s="21">
        <v>2</v>
      </c>
      <c r="L62" s="21">
        <v>2</v>
      </c>
      <c r="M62" s="21">
        <v>1</v>
      </c>
      <c r="N62" s="21">
        <v>-1</v>
      </c>
      <c r="O62" s="21">
        <v>0</v>
      </c>
      <c r="P62" s="21">
        <v>-6.234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102</v>
      </c>
      <c r="B63" s="20" t="s">
        <v>138</v>
      </c>
      <c r="C63" s="20">
        <v>6649.036</v>
      </c>
      <c r="D63" s="20">
        <v>7892.667</v>
      </c>
      <c r="E63" s="20">
        <v>0</v>
      </c>
      <c r="F63" s="20">
        <v>0</v>
      </c>
      <c r="G63" s="20">
        <v>0</v>
      </c>
      <c r="H63" s="20">
        <v>1</v>
      </c>
      <c r="I63" s="18">
        <v>7.772</v>
      </c>
      <c r="J63" s="18">
        <v>22.304</v>
      </c>
      <c r="K63" s="21">
        <v>4</v>
      </c>
      <c r="L63" s="21">
        <v>0</v>
      </c>
      <c r="M63" s="21">
        <v>0</v>
      </c>
      <c r="N63" s="21">
        <v>0</v>
      </c>
      <c r="O63" s="21">
        <v>0</v>
      </c>
      <c r="P63" s="21">
        <v>-3.092</v>
      </c>
      <c r="Q63" s="21">
        <v>0</v>
      </c>
      <c r="R63" s="21">
        <v>-1</v>
      </c>
      <c r="S63" s="22"/>
      <c r="T63" s="22"/>
      <c r="U63" s="22"/>
      <c r="V63" s="22"/>
      <c r="W63" s="22"/>
    </row>
    <row r="64" ht="16.5" spans="1:23">
      <c r="A64" s="20">
        <v>105</v>
      </c>
      <c r="B64" s="20" t="s">
        <v>139</v>
      </c>
      <c r="C64" s="20">
        <v>4693.963</v>
      </c>
      <c r="D64" s="20">
        <v>5514.28</v>
      </c>
      <c r="E64" s="20">
        <v>0</v>
      </c>
      <c r="F64" s="20">
        <v>0</v>
      </c>
      <c r="G64" s="20">
        <v>0</v>
      </c>
      <c r="H64" s="20">
        <v>1</v>
      </c>
      <c r="I64" s="18">
        <v>13.964</v>
      </c>
      <c r="J64" s="18">
        <v>26.763</v>
      </c>
      <c r="K64" s="21">
        <v>4</v>
      </c>
      <c r="L64" s="21">
        <v>1</v>
      </c>
      <c r="M64" s="21">
        <v>0</v>
      </c>
      <c r="N64" s="21">
        <v>0</v>
      </c>
      <c r="O64" s="21">
        <v>0</v>
      </c>
      <c r="P64" s="21">
        <v>-1.304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106</v>
      </c>
      <c r="B65" s="20" t="s">
        <v>140</v>
      </c>
      <c r="C65" s="20">
        <v>5320.142</v>
      </c>
      <c r="D65" s="20">
        <v>6205.974</v>
      </c>
      <c r="E65" s="20">
        <v>0</v>
      </c>
      <c r="F65" s="20">
        <v>0</v>
      </c>
      <c r="G65" s="20">
        <v>0</v>
      </c>
      <c r="H65" s="20">
        <v>1</v>
      </c>
      <c r="I65" s="18">
        <v>12.807</v>
      </c>
      <c r="J65" s="18">
        <v>25.253</v>
      </c>
      <c r="K65" s="21">
        <v>4</v>
      </c>
      <c r="L65" s="21">
        <v>2</v>
      </c>
      <c r="M65" s="21">
        <v>-1</v>
      </c>
      <c r="N65" s="21">
        <v>1</v>
      </c>
      <c r="O65" s="21">
        <v>0</v>
      </c>
      <c r="P65" s="21">
        <v>0.364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111</v>
      </c>
      <c r="B66" s="20" t="s">
        <v>141</v>
      </c>
      <c r="C66" s="20">
        <v>8814.379</v>
      </c>
      <c r="D66" s="20">
        <v>11037.168</v>
      </c>
      <c r="E66" s="20">
        <v>0</v>
      </c>
      <c r="F66" s="20">
        <v>0</v>
      </c>
      <c r="G66" s="20">
        <v>0</v>
      </c>
      <c r="H66" s="20">
        <v>1</v>
      </c>
      <c r="I66" s="18">
        <v>5.359</v>
      </c>
      <c r="J66" s="18">
        <v>24.419</v>
      </c>
      <c r="K66" s="21">
        <v>4</v>
      </c>
      <c r="L66" s="21">
        <v>0</v>
      </c>
      <c r="M66" s="21">
        <v>0</v>
      </c>
      <c r="N66" s="21">
        <v>0</v>
      </c>
      <c r="O66" s="21">
        <v>0</v>
      </c>
      <c r="P66" s="21">
        <v>-4.276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112</v>
      </c>
      <c r="B67" s="20" t="s">
        <v>142</v>
      </c>
      <c r="C67" s="20">
        <v>5251.43</v>
      </c>
      <c r="D67" s="20">
        <v>6560.046</v>
      </c>
      <c r="E67" s="20">
        <v>0</v>
      </c>
      <c r="F67" s="20">
        <v>0</v>
      </c>
      <c r="G67" s="20">
        <v>0</v>
      </c>
      <c r="H67" s="20">
        <v>1</v>
      </c>
      <c r="I67" s="18">
        <v>3.895</v>
      </c>
      <c r="J67" s="18">
        <v>23.066</v>
      </c>
      <c r="K67" s="21">
        <v>4</v>
      </c>
      <c r="L67" s="21">
        <v>2</v>
      </c>
      <c r="M67" s="21">
        <v>-1</v>
      </c>
      <c r="N67" s="21">
        <v>1</v>
      </c>
      <c r="O67" s="21">
        <v>0</v>
      </c>
      <c r="P67" s="21">
        <v>-2.535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115</v>
      </c>
      <c r="B68" s="20" t="s">
        <v>143</v>
      </c>
      <c r="C68" s="20">
        <v>8092.368</v>
      </c>
      <c r="D68" s="20">
        <v>9000.816</v>
      </c>
      <c r="E68" s="20">
        <v>0</v>
      </c>
      <c r="F68" s="20">
        <v>0</v>
      </c>
      <c r="G68" s="20">
        <v>0</v>
      </c>
      <c r="H68" s="20">
        <v>1</v>
      </c>
      <c r="I68" s="18">
        <v>7.076</v>
      </c>
      <c r="J68" s="18">
        <v>16.455</v>
      </c>
      <c r="K68" s="21">
        <v>1</v>
      </c>
      <c r="L68" s="21">
        <v>0</v>
      </c>
      <c r="M68" s="21">
        <v>1</v>
      </c>
      <c r="N68" s="21">
        <v>-1</v>
      </c>
      <c r="O68" s="21">
        <v>0</v>
      </c>
      <c r="P68" s="21">
        <v>-3.476</v>
      </c>
      <c r="Q68" s="21">
        <v>-1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116</v>
      </c>
      <c r="B69" s="20" t="s">
        <v>144</v>
      </c>
      <c r="C69" s="20">
        <v>198.278</v>
      </c>
      <c r="D69" s="20">
        <v>198.944</v>
      </c>
      <c r="E69" s="20">
        <v>0</v>
      </c>
      <c r="F69" s="20">
        <v>0</v>
      </c>
      <c r="G69" s="20">
        <v>0</v>
      </c>
      <c r="H69" s="20">
        <v>1</v>
      </c>
      <c r="I69" s="18">
        <v>0.05</v>
      </c>
      <c r="J69" s="18">
        <v>0.384</v>
      </c>
      <c r="K69" s="21">
        <v>4</v>
      </c>
      <c r="L69" s="21">
        <v>2</v>
      </c>
      <c r="M69" s="21">
        <v>-1</v>
      </c>
      <c r="N69" s="21">
        <v>1</v>
      </c>
      <c r="O69" s="21">
        <v>0</v>
      </c>
      <c r="P69" s="21">
        <v>4.337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117</v>
      </c>
      <c r="B70" s="20" t="s">
        <v>145</v>
      </c>
      <c r="C70" s="20">
        <v>3982.191</v>
      </c>
      <c r="D70" s="20">
        <v>4561.596</v>
      </c>
      <c r="E70" s="20">
        <v>0</v>
      </c>
      <c r="F70" s="20">
        <v>0</v>
      </c>
      <c r="G70" s="20">
        <v>0</v>
      </c>
      <c r="H70" s="20">
        <v>1</v>
      </c>
      <c r="I70" s="18">
        <v>6.174</v>
      </c>
      <c r="J70" s="18">
        <v>18.091</v>
      </c>
      <c r="K70" s="21">
        <v>4</v>
      </c>
      <c r="L70" s="21">
        <v>2</v>
      </c>
      <c r="M70" s="21">
        <v>-1</v>
      </c>
      <c r="N70" s="21">
        <v>1</v>
      </c>
      <c r="O70" s="21">
        <v>0</v>
      </c>
      <c r="P70" s="21">
        <v>5.58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118</v>
      </c>
      <c r="B71" s="20" t="s">
        <v>146</v>
      </c>
      <c r="C71" s="20">
        <v>9576.247</v>
      </c>
      <c r="D71" s="20">
        <v>10556.759</v>
      </c>
      <c r="E71" s="20">
        <v>0</v>
      </c>
      <c r="F71" s="20">
        <v>0</v>
      </c>
      <c r="G71" s="20">
        <v>0</v>
      </c>
      <c r="H71" s="20">
        <v>1</v>
      </c>
      <c r="I71" s="18">
        <v>3.668</v>
      </c>
      <c r="J71" s="18">
        <v>12.615</v>
      </c>
      <c r="K71" s="21">
        <v>4</v>
      </c>
      <c r="L71" s="21">
        <v>0</v>
      </c>
      <c r="M71" s="21">
        <v>-1</v>
      </c>
      <c r="N71" s="21">
        <v>1</v>
      </c>
      <c r="O71" s="21">
        <v>0</v>
      </c>
      <c r="P71" s="21">
        <v>1.042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119</v>
      </c>
      <c r="B72" s="20" t="s">
        <v>147</v>
      </c>
      <c r="C72" s="20">
        <v>3993.659</v>
      </c>
      <c r="D72" s="20">
        <v>4636.734</v>
      </c>
      <c r="E72" s="20">
        <v>0</v>
      </c>
      <c r="F72" s="20">
        <v>0</v>
      </c>
      <c r="G72" s="20">
        <v>0</v>
      </c>
      <c r="H72" s="20">
        <v>1</v>
      </c>
      <c r="I72" s="18">
        <v>6.959</v>
      </c>
      <c r="J72" s="18">
        <v>19.863</v>
      </c>
      <c r="K72" s="21">
        <v>4</v>
      </c>
      <c r="L72" s="21">
        <v>0</v>
      </c>
      <c r="M72" s="21">
        <v>0</v>
      </c>
      <c r="N72" s="21">
        <v>0</v>
      </c>
      <c r="O72" s="21">
        <v>0</v>
      </c>
      <c r="P72" s="21">
        <v>0.068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120</v>
      </c>
      <c r="B73" s="20" t="s">
        <v>148</v>
      </c>
      <c r="C73" s="20">
        <v>9062.533</v>
      </c>
      <c r="D73" s="20">
        <v>10009.156</v>
      </c>
      <c r="E73" s="20">
        <v>0</v>
      </c>
      <c r="F73" s="20">
        <v>0</v>
      </c>
      <c r="G73" s="20">
        <v>0</v>
      </c>
      <c r="H73" s="20">
        <v>1</v>
      </c>
      <c r="I73" s="18">
        <v>7.664</v>
      </c>
      <c r="J73" s="18">
        <v>16.396</v>
      </c>
      <c r="K73" s="21">
        <v>4</v>
      </c>
      <c r="L73" s="21">
        <v>0</v>
      </c>
      <c r="M73" s="21">
        <v>0</v>
      </c>
      <c r="N73" s="21">
        <v>0</v>
      </c>
      <c r="O73" s="21">
        <v>0</v>
      </c>
      <c r="P73" s="21">
        <v>-6.434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122</v>
      </c>
      <c r="B74" s="20" t="s">
        <v>149</v>
      </c>
      <c r="C74" s="20">
        <v>1547.337</v>
      </c>
      <c r="D74" s="20">
        <v>1682.648</v>
      </c>
      <c r="E74" s="20">
        <v>0</v>
      </c>
      <c r="F74" s="20">
        <v>0</v>
      </c>
      <c r="G74" s="20">
        <v>0</v>
      </c>
      <c r="H74" s="20">
        <v>1</v>
      </c>
      <c r="I74" s="18">
        <v>3.863</v>
      </c>
      <c r="J74" s="18">
        <v>11.594</v>
      </c>
      <c r="K74" s="21">
        <v>1</v>
      </c>
      <c r="L74" s="21">
        <v>0</v>
      </c>
      <c r="M74" s="21">
        <v>1</v>
      </c>
      <c r="N74" s="21">
        <v>-1</v>
      </c>
      <c r="O74" s="21">
        <v>0</v>
      </c>
      <c r="P74" s="21">
        <v>3.505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123</v>
      </c>
      <c r="B75" s="20" t="s">
        <v>150</v>
      </c>
      <c r="C75" s="20">
        <v>6556.77</v>
      </c>
      <c r="D75" s="20">
        <v>7472.95</v>
      </c>
      <c r="E75" s="20">
        <v>0</v>
      </c>
      <c r="F75" s="20">
        <v>0</v>
      </c>
      <c r="G75" s="20">
        <v>0</v>
      </c>
      <c r="H75" s="20">
        <v>1</v>
      </c>
      <c r="I75" s="18">
        <v>1.094</v>
      </c>
      <c r="J75" s="18">
        <v>13.22</v>
      </c>
      <c r="K75" s="21">
        <v>2</v>
      </c>
      <c r="L75" s="21">
        <v>1</v>
      </c>
      <c r="M75" s="21">
        <v>1</v>
      </c>
      <c r="N75" s="21">
        <v>-1</v>
      </c>
      <c r="O75" s="21">
        <v>0</v>
      </c>
      <c r="P75" s="21">
        <v>-10.933</v>
      </c>
      <c r="Q75" s="21">
        <v>-1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128</v>
      </c>
      <c r="B76" s="20" t="s">
        <v>151</v>
      </c>
      <c r="C76" s="20">
        <v>8607.63</v>
      </c>
      <c r="D76" s="20">
        <v>9459.334</v>
      </c>
      <c r="E76" s="20">
        <v>0</v>
      </c>
      <c r="F76" s="20">
        <v>0</v>
      </c>
      <c r="G76" s="20">
        <v>0</v>
      </c>
      <c r="H76" s="20">
        <v>1</v>
      </c>
      <c r="I76" s="18">
        <v>4.666</v>
      </c>
      <c r="J76" s="18">
        <v>13.25</v>
      </c>
      <c r="K76" s="21">
        <v>4</v>
      </c>
      <c r="L76" s="21">
        <v>1</v>
      </c>
      <c r="M76" s="21">
        <v>0</v>
      </c>
      <c r="N76" s="21">
        <v>0</v>
      </c>
      <c r="O76" s="21">
        <v>0</v>
      </c>
      <c r="P76" s="21">
        <v>-9.723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132</v>
      </c>
      <c r="B77" s="20" t="s">
        <v>152</v>
      </c>
      <c r="C77" s="20">
        <v>5604.939</v>
      </c>
      <c r="D77" s="20">
        <v>6338.481</v>
      </c>
      <c r="E77" s="20">
        <v>0</v>
      </c>
      <c r="F77" s="20">
        <v>0</v>
      </c>
      <c r="G77" s="20">
        <v>0</v>
      </c>
      <c r="H77" s="20">
        <v>1</v>
      </c>
      <c r="I77" s="18">
        <v>5.378</v>
      </c>
      <c r="J77" s="18">
        <v>16.328</v>
      </c>
      <c r="K77" s="21">
        <v>4</v>
      </c>
      <c r="L77" s="21">
        <v>0</v>
      </c>
      <c r="M77" s="21">
        <v>0</v>
      </c>
      <c r="N77" s="21">
        <v>0</v>
      </c>
      <c r="O77" s="21">
        <v>0</v>
      </c>
      <c r="P77" s="21">
        <v>11.731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133</v>
      </c>
      <c r="B78" s="20" t="s">
        <v>153</v>
      </c>
      <c r="C78" s="20">
        <v>6049.071</v>
      </c>
      <c r="D78" s="20">
        <v>7004.665</v>
      </c>
      <c r="E78" s="20">
        <v>0</v>
      </c>
      <c r="F78" s="20">
        <v>0</v>
      </c>
      <c r="G78" s="20">
        <v>0</v>
      </c>
      <c r="H78" s="20">
        <v>1</v>
      </c>
      <c r="I78" s="18">
        <v>11.009</v>
      </c>
      <c r="J78" s="18">
        <v>23.149</v>
      </c>
      <c r="K78" s="21">
        <v>4</v>
      </c>
      <c r="L78" s="21">
        <v>0</v>
      </c>
      <c r="M78" s="21">
        <v>-1</v>
      </c>
      <c r="N78" s="21">
        <v>1</v>
      </c>
      <c r="O78" s="21">
        <v>0</v>
      </c>
      <c r="P78" s="21">
        <v>0.362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135</v>
      </c>
      <c r="B79" s="20" t="s">
        <v>154</v>
      </c>
      <c r="C79" s="20">
        <v>5857.331</v>
      </c>
      <c r="D79" s="20">
        <v>6537.786</v>
      </c>
      <c r="E79" s="20">
        <v>0</v>
      </c>
      <c r="F79" s="20">
        <v>0</v>
      </c>
      <c r="G79" s="20">
        <v>0</v>
      </c>
      <c r="H79" s="20">
        <v>1</v>
      </c>
      <c r="I79" s="18">
        <v>4.886</v>
      </c>
      <c r="J79" s="18">
        <v>14.785</v>
      </c>
      <c r="K79" s="21">
        <v>4</v>
      </c>
      <c r="L79" s="21">
        <v>0</v>
      </c>
      <c r="M79" s="21">
        <v>0</v>
      </c>
      <c r="N79" s="21">
        <v>0</v>
      </c>
      <c r="O79" s="21">
        <v>0</v>
      </c>
      <c r="P79" s="21">
        <v>-0.258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137</v>
      </c>
      <c r="B80" s="20" t="s">
        <v>155</v>
      </c>
      <c r="C80" s="20">
        <v>5341.974</v>
      </c>
      <c r="D80" s="20">
        <v>6412.418</v>
      </c>
      <c r="E80" s="20">
        <v>0</v>
      </c>
      <c r="F80" s="20">
        <v>0</v>
      </c>
      <c r="G80" s="20">
        <v>0</v>
      </c>
      <c r="H80" s="20">
        <v>1</v>
      </c>
      <c r="I80" s="18">
        <v>8.045</v>
      </c>
      <c r="J80" s="18">
        <v>23.395</v>
      </c>
      <c r="K80" s="21">
        <v>4</v>
      </c>
      <c r="L80" s="21">
        <v>0</v>
      </c>
      <c r="M80" s="21">
        <v>-1</v>
      </c>
      <c r="N80" s="21">
        <v>1</v>
      </c>
      <c r="O80" s="21">
        <v>0</v>
      </c>
      <c r="P80" s="21">
        <v>3.842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138</v>
      </c>
      <c r="B81" s="20" t="s">
        <v>156</v>
      </c>
      <c r="C81" s="20">
        <v>7874.126</v>
      </c>
      <c r="D81" s="20">
        <v>8447.597</v>
      </c>
      <c r="E81" s="20">
        <v>0</v>
      </c>
      <c r="F81" s="20">
        <v>0</v>
      </c>
      <c r="G81" s="20">
        <v>0</v>
      </c>
      <c r="H81" s="20">
        <v>1</v>
      </c>
      <c r="I81" s="18">
        <v>1.035</v>
      </c>
      <c r="J81" s="18">
        <v>7.753</v>
      </c>
      <c r="K81" s="21">
        <v>4</v>
      </c>
      <c r="L81" s="21">
        <v>1</v>
      </c>
      <c r="M81" s="21">
        <v>-1</v>
      </c>
      <c r="N81" s="21">
        <v>1</v>
      </c>
      <c r="O81" s="21">
        <v>0</v>
      </c>
      <c r="P81" s="21">
        <v>-5.79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139</v>
      </c>
      <c r="B82" s="20" t="s">
        <v>157</v>
      </c>
      <c r="C82" s="20">
        <v>410.85</v>
      </c>
      <c r="D82" s="20">
        <v>437.085</v>
      </c>
      <c r="E82" s="20">
        <v>0</v>
      </c>
      <c r="F82" s="20">
        <v>0</v>
      </c>
      <c r="G82" s="20">
        <v>0</v>
      </c>
      <c r="H82" s="20">
        <v>1</v>
      </c>
      <c r="I82" s="18">
        <v>5.981</v>
      </c>
      <c r="J82" s="18">
        <v>11.624</v>
      </c>
      <c r="K82" s="21">
        <v>4</v>
      </c>
      <c r="L82" s="21">
        <v>2</v>
      </c>
      <c r="M82" s="21">
        <v>0</v>
      </c>
      <c r="N82" s="21">
        <v>0</v>
      </c>
      <c r="O82" s="21">
        <v>0</v>
      </c>
      <c r="P82" s="21">
        <v>-0.926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141</v>
      </c>
      <c r="B83" s="20" t="s">
        <v>158</v>
      </c>
      <c r="C83" s="20">
        <v>3572.361</v>
      </c>
      <c r="D83" s="20">
        <v>4177.234</v>
      </c>
      <c r="E83" s="20">
        <v>0</v>
      </c>
      <c r="F83" s="20">
        <v>0</v>
      </c>
      <c r="G83" s="20">
        <v>0</v>
      </c>
      <c r="H83" s="20">
        <v>1</v>
      </c>
      <c r="I83" s="18">
        <v>7.433</v>
      </c>
      <c r="J83" s="18">
        <v>20.837</v>
      </c>
      <c r="K83" s="21">
        <v>4</v>
      </c>
      <c r="L83" s="21">
        <v>2</v>
      </c>
      <c r="M83" s="21">
        <v>0</v>
      </c>
      <c r="N83" s="21">
        <v>1</v>
      </c>
      <c r="O83" s="21">
        <v>0</v>
      </c>
      <c r="P83" s="21">
        <v>-7.192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142</v>
      </c>
      <c r="B84" s="20" t="s">
        <v>159</v>
      </c>
      <c r="C84" s="20">
        <v>9273.73</v>
      </c>
      <c r="D84" s="20">
        <v>10201.302</v>
      </c>
      <c r="E84" s="20">
        <v>0</v>
      </c>
      <c r="F84" s="20">
        <v>0</v>
      </c>
      <c r="G84" s="20">
        <v>0</v>
      </c>
      <c r="H84" s="20">
        <v>1</v>
      </c>
      <c r="I84" s="18">
        <v>5.863</v>
      </c>
      <c r="J84" s="18">
        <v>14.422</v>
      </c>
      <c r="K84" s="21">
        <v>4</v>
      </c>
      <c r="L84" s="21">
        <v>2</v>
      </c>
      <c r="M84" s="21">
        <v>-1</v>
      </c>
      <c r="N84" s="21">
        <v>0</v>
      </c>
      <c r="O84" s="21">
        <v>0</v>
      </c>
      <c r="P84" s="21">
        <v>-1.124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145</v>
      </c>
      <c r="B85" s="20" t="s">
        <v>160</v>
      </c>
      <c r="C85" s="20">
        <v>6823.132</v>
      </c>
      <c r="D85" s="20">
        <v>8346.965</v>
      </c>
      <c r="E85" s="20">
        <v>0</v>
      </c>
      <c r="F85" s="20">
        <v>0</v>
      </c>
      <c r="G85" s="20">
        <v>0</v>
      </c>
      <c r="H85" s="20">
        <v>1</v>
      </c>
      <c r="I85" s="18">
        <v>11.575</v>
      </c>
      <c r="J85" s="18">
        <v>27.718</v>
      </c>
      <c r="K85" s="21">
        <v>1</v>
      </c>
      <c r="L85" s="21">
        <v>0</v>
      </c>
      <c r="M85" s="21">
        <v>1</v>
      </c>
      <c r="N85" s="21">
        <v>-1</v>
      </c>
      <c r="O85" s="21">
        <v>0</v>
      </c>
      <c r="P85" s="21">
        <v>-1.561</v>
      </c>
      <c r="Q85" s="21">
        <v>-1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146</v>
      </c>
      <c r="B86" s="20" t="s">
        <v>161</v>
      </c>
      <c r="C86" s="20">
        <v>7137.941</v>
      </c>
      <c r="D86" s="20">
        <v>8319.892</v>
      </c>
      <c r="E86" s="20">
        <v>0</v>
      </c>
      <c r="F86" s="20">
        <v>0</v>
      </c>
      <c r="G86" s="20">
        <v>0</v>
      </c>
      <c r="H86" s="20">
        <v>1</v>
      </c>
      <c r="I86" s="18">
        <v>7.142</v>
      </c>
      <c r="J86" s="18">
        <v>20.334</v>
      </c>
      <c r="K86" s="21">
        <v>4</v>
      </c>
      <c r="L86" s="21">
        <v>0</v>
      </c>
      <c r="M86" s="21">
        <v>-1</v>
      </c>
      <c r="N86" s="21">
        <v>0</v>
      </c>
      <c r="O86" s="21">
        <v>0</v>
      </c>
      <c r="P86" s="21">
        <v>13.752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153</v>
      </c>
      <c r="B87" s="20" t="s">
        <v>162</v>
      </c>
      <c r="C87" s="20">
        <v>3029.555</v>
      </c>
      <c r="D87" s="20">
        <v>3289.714</v>
      </c>
      <c r="E87" s="20">
        <v>0</v>
      </c>
      <c r="F87" s="20">
        <v>0</v>
      </c>
      <c r="G87" s="20">
        <v>0</v>
      </c>
      <c r="H87" s="20">
        <v>1</v>
      </c>
      <c r="I87" s="18">
        <v>2.076</v>
      </c>
      <c r="J87" s="18">
        <v>9.82</v>
      </c>
      <c r="K87" s="21">
        <v>3</v>
      </c>
      <c r="L87" s="21">
        <v>2</v>
      </c>
      <c r="M87" s="21">
        <v>0</v>
      </c>
      <c r="N87" s="21">
        <v>0</v>
      </c>
      <c r="O87" s="21">
        <v>0</v>
      </c>
      <c r="P87" s="21">
        <v>-4.345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159</v>
      </c>
      <c r="B88" s="20" t="s">
        <v>163</v>
      </c>
      <c r="C88" s="20">
        <v>3464.907</v>
      </c>
      <c r="D88" s="20">
        <v>3763.363</v>
      </c>
      <c r="E88" s="20">
        <v>0</v>
      </c>
      <c r="F88" s="20">
        <v>0</v>
      </c>
      <c r="G88" s="20">
        <v>0</v>
      </c>
      <c r="H88" s="20">
        <v>1</v>
      </c>
      <c r="I88" s="18">
        <v>3.522</v>
      </c>
      <c r="J88" s="18">
        <v>11.174</v>
      </c>
      <c r="K88" s="21">
        <v>4</v>
      </c>
      <c r="L88" s="21">
        <v>0</v>
      </c>
      <c r="M88" s="21">
        <v>-1</v>
      </c>
      <c r="N88" s="21">
        <v>1</v>
      </c>
      <c r="O88" s="21">
        <v>0</v>
      </c>
      <c r="P88" s="21">
        <v>10.389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160</v>
      </c>
      <c r="B89" s="20" t="s">
        <v>164</v>
      </c>
      <c r="C89" s="20">
        <v>1949.045</v>
      </c>
      <c r="D89" s="20">
        <v>2196.37</v>
      </c>
      <c r="E89" s="20">
        <v>0</v>
      </c>
      <c r="F89" s="20">
        <v>0</v>
      </c>
      <c r="G89" s="20">
        <v>0</v>
      </c>
      <c r="H89" s="20">
        <v>1</v>
      </c>
      <c r="I89" s="18">
        <v>5.644</v>
      </c>
      <c r="J89" s="18">
        <v>16.269</v>
      </c>
      <c r="K89" s="21">
        <v>4</v>
      </c>
      <c r="L89" s="21">
        <v>1</v>
      </c>
      <c r="M89" s="21">
        <v>0</v>
      </c>
      <c r="N89" s="21">
        <v>0</v>
      </c>
      <c r="O89" s="21">
        <v>0</v>
      </c>
      <c r="P89" s="21">
        <v>-2.889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161</v>
      </c>
      <c r="B90" s="20" t="s">
        <v>165</v>
      </c>
      <c r="C90" s="20">
        <v>1628.832</v>
      </c>
      <c r="D90" s="20">
        <v>1859.961</v>
      </c>
      <c r="E90" s="20">
        <v>0</v>
      </c>
      <c r="F90" s="20">
        <v>0</v>
      </c>
      <c r="G90" s="20">
        <v>0</v>
      </c>
      <c r="H90" s="20">
        <v>1</v>
      </c>
      <c r="I90" s="18">
        <v>7.099</v>
      </c>
      <c r="J90" s="18">
        <v>18.644</v>
      </c>
      <c r="K90" s="21">
        <v>2</v>
      </c>
      <c r="L90" s="21">
        <v>0</v>
      </c>
      <c r="M90" s="21">
        <v>-1</v>
      </c>
      <c r="N90" s="21">
        <v>1</v>
      </c>
      <c r="O90" s="21">
        <v>0</v>
      </c>
      <c r="P90" s="21">
        <v>-0.001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510</v>
      </c>
      <c r="B91" s="20" t="s">
        <v>166</v>
      </c>
      <c r="C91" s="20">
        <v>5227.469</v>
      </c>
      <c r="D91" s="20">
        <v>5785.353</v>
      </c>
      <c r="E91" s="20">
        <v>0</v>
      </c>
      <c r="F91" s="20">
        <v>0</v>
      </c>
      <c r="G91" s="20">
        <v>0</v>
      </c>
      <c r="H91" s="20">
        <v>1</v>
      </c>
      <c r="I91" s="18">
        <v>2.523</v>
      </c>
      <c r="J91" s="18">
        <v>11.923</v>
      </c>
      <c r="K91" s="21">
        <v>4</v>
      </c>
      <c r="L91" s="21">
        <v>0</v>
      </c>
      <c r="M91" s="21">
        <v>-1</v>
      </c>
      <c r="N91" s="21">
        <v>1</v>
      </c>
      <c r="O91" s="21">
        <v>0</v>
      </c>
      <c r="P91" s="21">
        <v>-4.994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680</v>
      </c>
      <c r="B92" s="20" t="s">
        <v>167</v>
      </c>
      <c r="C92" s="20">
        <v>1483.742</v>
      </c>
      <c r="D92" s="20">
        <v>1786.072</v>
      </c>
      <c r="E92" s="20">
        <v>0</v>
      </c>
      <c r="F92" s="20">
        <v>0</v>
      </c>
      <c r="G92" s="20">
        <v>0</v>
      </c>
      <c r="H92" s="20">
        <v>1</v>
      </c>
      <c r="I92" s="18">
        <v>5.985</v>
      </c>
      <c r="J92" s="18">
        <v>21.899</v>
      </c>
      <c r="K92" s="21">
        <v>1</v>
      </c>
      <c r="L92" s="21">
        <v>0</v>
      </c>
      <c r="M92" s="21">
        <v>1</v>
      </c>
      <c r="N92" s="21">
        <v>-1</v>
      </c>
      <c r="O92" s="21">
        <v>0</v>
      </c>
      <c r="P92" s="21">
        <v>-6.566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681</v>
      </c>
      <c r="B93" s="20" t="s">
        <v>168</v>
      </c>
      <c r="C93" s="20">
        <v>1432.581</v>
      </c>
      <c r="D93" s="20">
        <v>1724.446</v>
      </c>
      <c r="E93" s="20">
        <v>0</v>
      </c>
      <c r="F93" s="20">
        <v>0</v>
      </c>
      <c r="G93" s="20">
        <v>0</v>
      </c>
      <c r="H93" s="20">
        <v>1</v>
      </c>
      <c r="I93" s="18">
        <v>5.961</v>
      </c>
      <c r="J93" s="18">
        <v>21.878</v>
      </c>
      <c r="K93" s="21">
        <v>4</v>
      </c>
      <c r="L93" s="21">
        <v>2</v>
      </c>
      <c r="M93" s="21">
        <v>-1</v>
      </c>
      <c r="N93" s="21">
        <v>1</v>
      </c>
      <c r="O93" s="21">
        <v>0</v>
      </c>
      <c r="P93" s="21">
        <v>2.279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682</v>
      </c>
      <c r="B94" s="20" t="s">
        <v>169</v>
      </c>
      <c r="C94" s="20">
        <v>1752.584</v>
      </c>
      <c r="D94" s="20">
        <v>2300.728</v>
      </c>
      <c r="E94" s="20">
        <v>0</v>
      </c>
      <c r="F94" s="20">
        <v>0</v>
      </c>
      <c r="G94" s="20">
        <v>0</v>
      </c>
      <c r="H94" s="20">
        <v>1</v>
      </c>
      <c r="I94" s="18">
        <v>2.726</v>
      </c>
      <c r="J94" s="18">
        <v>25.901</v>
      </c>
      <c r="K94" s="21">
        <v>4</v>
      </c>
      <c r="L94" s="21">
        <v>0</v>
      </c>
      <c r="M94" s="21">
        <v>-1</v>
      </c>
      <c r="N94" s="21">
        <v>1</v>
      </c>
      <c r="O94" s="21">
        <v>0</v>
      </c>
      <c r="P94" s="21">
        <v>12.138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685</v>
      </c>
      <c r="B95" s="20" t="s">
        <v>170</v>
      </c>
      <c r="C95" s="20">
        <v>2252.495</v>
      </c>
      <c r="D95" s="20">
        <v>3033.812</v>
      </c>
      <c r="E95" s="20">
        <v>0</v>
      </c>
      <c r="F95" s="20">
        <v>0</v>
      </c>
      <c r="G95" s="20">
        <v>0</v>
      </c>
      <c r="H95" s="20">
        <v>1</v>
      </c>
      <c r="I95" s="18">
        <v>2.418</v>
      </c>
      <c r="J95" s="18">
        <v>27.549</v>
      </c>
      <c r="K95" s="21">
        <v>4</v>
      </c>
      <c r="L95" s="21">
        <v>0</v>
      </c>
      <c r="M95" s="21">
        <v>-1</v>
      </c>
      <c r="N95" s="21">
        <v>1</v>
      </c>
      <c r="O95" s="21">
        <v>0</v>
      </c>
      <c r="P95" s="21">
        <v>14.323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687</v>
      </c>
      <c r="B96" s="20" t="s">
        <v>171</v>
      </c>
      <c r="C96" s="20">
        <v>1152.234</v>
      </c>
      <c r="D96" s="20">
        <v>1410.28</v>
      </c>
      <c r="E96" s="20">
        <v>0</v>
      </c>
      <c r="F96" s="20">
        <v>0</v>
      </c>
      <c r="G96" s="20">
        <v>0</v>
      </c>
      <c r="H96" s="20">
        <v>1</v>
      </c>
      <c r="I96" s="18">
        <v>8.068</v>
      </c>
      <c r="J96" s="18">
        <v>24.889</v>
      </c>
      <c r="K96" s="21">
        <v>4</v>
      </c>
      <c r="L96" s="21">
        <v>0</v>
      </c>
      <c r="M96" s="21">
        <v>-1</v>
      </c>
      <c r="N96" s="21">
        <v>0</v>
      </c>
      <c r="O96" s="21">
        <v>0</v>
      </c>
      <c r="P96" s="21">
        <v>-0.612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689</v>
      </c>
      <c r="B97" s="20" t="s">
        <v>172</v>
      </c>
      <c r="C97" s="20">
        <v>1056.585</v>
      </c>
      <c r="D97" s="20">
        <v>1305.842</v>
      </c>
      <c r="E97" s="20">
        <v>0</v>
      </c>
      <c r="F97" s="20">
        <v>0</v>
      </c>
      <c r="G97" s="20">
        <v>0</v>
      </c>
      <c r="H97" s="20">
        <v>1</v>
      </c>
      <c r="I97" s="18">
        <v>9.565</v>
      </c>
      <c r="J97" s="18">
        <v>26.827</v>
      </c>
      <c r="K97" s="21">
        <v>4</v>
      </c>
      <c r="L97" s="21">
        <v>0</v>
      </c>
      <c r="M97" s="21">
        <v>-1</v>
      </c>
      <c r="N97" s="21">
        <v>1</v>
      </c>
      <c r="O97" s="21">
        <v>0</v>
      </c>
      <c r="P97" s="21">
        <v>-8.826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690</v>
      </c>
      <c r="B98" s="20" t="s">
        <v>173</v>
      </c>
      <c r="C98" s="20">
        <v>1558.703</v>
      </c>
      <c r="D98" s="20">
        <v>1946.549</v>
      </c>
      <c r="E98" s="20">
        <v>0</v>
      </c>
      <c r="F98" s="20">
        <v>0</v>
      </c>
      <c r="G98" s="20">
        <v>0</v>
      </c>
      <c r="H98" s="20">
        <v>1</v>
      </c>
      <c r="I98" s="18">
        <v>6.993</v>
      </c>
      <c r="J98" s="18">
        <v>25.524</v>
      </c>
      <c r="K98" s="21">
        <v>2</v>
      </c>
      <c r="L98" s="21">
        <v>0</v>
      </c>
      <c r="M98" s="21">
        <v>0</v>
      </c>
      <c r="N98" s="21">
        <v>-1</v>
      </c>
      <c r="O98" s="21">
        <v>0</v>
      </c>
      <c r="P98" s="21">
        <v>12.546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693</v>
      </c>
      <c r="B99" s="20" t="s">
        <v>174</v>
      </c>
      <c r="C99" s="20">
        <v>1247.668</v>
      </c>
      <c r="D99" s="20">
        <v>1505.485</v>
      </c>
      <c r="E99" s="20">
        <v>0</v>
      </c>
      <c r="F99" s="20">
        <v>0</v>
      </c>
      <c r="G99" s="20">
        <v>0</v>
      </c>
      <c r="H99" s="20">
        <v>1</v>
      </c>
      <c r="I99" s="18">
        <v>9.948</v>
      </c>
      <c r="J99" s="18">
        <v>25.369</v>
      </c>
      <c r="K99" s="21">
        <v>4</v>
      </c>
      <c r="L99" s="21">
        <v>0</v>
      </c>
      <c r="M99" s="21">
        <v>0</v>
      </c>
      <c r="N99" s="21">
        <v>0</v>
      </c>
      <c r="O99" s="21">
        <v>0</v>
      </c>
      <c r="P99" s="21">
        <v>3.821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697</v>
      </c>
      <c r="B100" s="20" t="s">
        <v>175</v>
      </c>
      <c r="C100" s="20">
        <v>1200.195</v>
      </c>
      <c r="D100" s="20">
        <v>1440.77</v>
      </c>
      <c r="E100" s="20">
        <v>0</v>
      </c>
      <c r="F100" s="20">
        <v>0</v>
      </c>
      <c r="G100" s="20">
        <v>0</v>
      </c>
      <c r="H100" s="20">
        <v>1</v>
      </c>
      <c r="I100" s="18">
        <v>6.638</v>
      </c>
      <c r="J100" s="18">
        <v>22.227</v>
      </c>
      <c r="K100" s="21">
        <v>4</v>
      </c>
      <c r="L100" s="21">
        <v>1</v>
      </c>
      <c r="M100" s="21">
        <v>-1</v>
      </c>
      <c r="N100" s="21">
        <v>1</v>
      </c>
      <c r="O100" s="21">
        <v>0</v>
      </c>
      <c r="P100" s="21">
        <v>-6.279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698</v>
      </c>
      <c r="B101" s="20" t="s">
        <v>176</v>
      </c>
      <c r="C101" s="20">
        <v>1284.527</v>
      </c>
      <c r="D101" s="20">
        <v>1566.227</v>
      </c>
      <c r="E101" s="20">
        <v>0</v>
      </c>
      <c r="F101" s="20">
        <v>0</v>
      </c>
      <c r="G101" s="20">
        <v>0</v>
      </c>
      <c r="H101" s="20">
        <v>1</v>
      </c>
      <c r="I101" s="18">
        <v>8.232</v>
      </c>
      <c r="J101" s="18">
        <v>24.738</v>
      </c>
      <c r="K101" s="21">
        <v>4</v>
      </c>
      <c r="L101" s="21">
        <v>0</v>
      </c>
      <c r="M101" s="21">
        <v>0</v>
      </c>
      <c r="N101" s="21">
        <v>0</v>
      </c>
      <c r="O101" s="21">
        <v>0</v>
      </c>
      <c r="P101" s="21">
        <v>6.42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699</v>
      </c>
      <c r="B102" s="20" t="s">
        <v>177</v>
      </c>
      <c r="C102" s="20">
        <v>1152.949</v>
      </c>
      <c r="D102" s="20">
        <v>1389.208</v>
      </c>
      <c r="E102" s="20">
        <v>0</v>
      </c>
      <c r="F102" s="20">
        <v>0</v>
      </c>
      <c r="G102" s="20">
        <v>0</v>
      </c>
      <c r="H102" s="20">
        <v>1</v>
      </c>
      <c r="I102" s="18">
        <v>12.588</v>
      </c>
      <c r="J102" s="18">
        <v>27.454</v>
      </c>
      <c r="K102" s="21">
        <v>4</v>
      </c>
      <c r="L102" s="21">
        <v>0</v>
      </c>
      <c r="M102" s="21">
        <v>-1</v>
      </c>
      <c r="N102" s="21">
        <v>1</v>
      </c>
      <c r="O102" s="21">
        <v>0</v>
      </c>
      <c r="P102" s="21">
        <v>4.694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802</v>
      </c>
      <c r="B103" s="20" t="s">
        <v>178</v>
      </c>
      <c r="C103" s="20">
        <v>6973.921</v>
      </c>
      <c r="D103" s="20">
        <v>7898.51</v>
      </c>
      <c r="E103" s="20">
        <v>0</v>
      </c>
      <c r="F103" s="20">
        <v>0</v>
      </c>
      <c r="G103" s="20">
        <v>0</v>
      </c>
      <c r="H103" s="20">
        <v>1</v>
      </c>
      <c r="I103" s="18">
        <v>8.546</v>
      </c>
      <c r="J103" s="18">
        <v>19.251</v>
      </c>
      <c r="K103" s="21">
        <v>4</v>
      </c>
      <c r="L103" s="21">
        <v>0</v>
      </c>
      <c r="M103" s="21">
        <v>0</v>
      </c>
      <c r="N103" s="21">
        <v>0</v>
      </c>
      <c r="O103" s="21">
        <v>0</v>
      </c>
      <c r="P103" s="21">
        <v>3.137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805</v>
      </c>
      <c r="B104" s="20" t="s">
        <v>179</v>
      </c>
      <c r="C104" s="20">
        <v>5897.892</v>
      </c>
      <c r="D104" s="20">
        <v>7220.385</v>
      </c>
      <c r="E104" s="20">
        <v>0</v>
      </c>
      <c r="F104" s="20">
        <v>0</v>
      </c>
      <c r="G104" s="20">
        <v>0</v>
      </c>
      <c r="H104" s="20">
        <v>1</v>
      </c>
      <c r="I104" s="18">
        <v>13.425</v>
      </c>
      <c r="J104" s="18">
        <v>29.282</v>
      </c>
      <c r="K104" s="21">
        <v>4</v>
      </c>
      <c r="L104" s="21">
        <v>0</v>
      </c>
      <c r="M104" s="21">
        <v>-1</v>
      </c>
      <c r="N104" s="21">
        <v>1</v>
      </c>
      <c r="O104" s="21">
        <v>0</v>
      </c>
      <c r="P104" s="21">
        <v>11.095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811</v>
      </c>
      <c r="B105" s="20" t="s">
        <v>180</v>
      </c>
      <c r="C105" s="20">
        <v>8788.381</v>
      </c>
      <c r="D105" s="20">
        <v>11498.804</v>
      </c>
      <c r="E105" s="20">
        <v>0</v>
      </c>
      <c r="F105" s="20">
        <v>0</v>
      </c>
      <c r="G105" s="20">
        <v>0</v>
      </c>
      <c r="H105" s="20">
        <v>1</v>
      </c>
      <c r="I105" s="18">
        <v>14.62</v>
      </c>
      <c r="J105" s="18">
        <v>34.745</v>
      </c>
      <c r="K105" s="21">
        <v>1</v>
      </c>
      <c r="L105" s="21">
        <v>1</v>
      </c>
      <c r="M105" s="21">
        <v>0</v>
      </c>
      <c r="N105" s="21">
        <v>1</v>
      </c>
      <c r="O105" s="21">
        <v>0</v>
      </c>
      <c r="P105" s="21">
        <v>0.023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813</v>
      </c>
      <c r="B106" s="20" t="s">
        <v>181</v>
      </c>
      <c r="C106" s="20">
        <v>3106.076</v>
      </c>
      <c r="D106" s="20">
        <v>3794.033</v>
      </c>
      <c r="E106" s="20">
        <v>0</v>
      </c>
      <c r="F106" s="20">
        <v>0</v>
      </c>
      <c r="G106" s="20">
        <v>0</v>
      </c>
      <c r="H106" s="20">
        <v>1</v>
      </c>
      <c r="I106" s="18">
        <v>11.644</v>
      </c>
      <c r="J106" s="18">
        <v>27.665</v>
      </c>
      <c r="K106" s="21">
        <v>4</v>
      </c>
      <c r="L106" s="21">
        <v>0</v>
      </c>
      <c r="M106" s="21">
        <v>-1</v>
      </c>
      <c r="N106" s="21">
        <v>1</v>
      </c>
      <c r="O106" s="21">
        <v>0</v>
      </c>
      <c r="P106" s="21">
        <v>1.749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819</v>
      </c>
      <c r="B107" s="20" t="s">
        <v>182</v>
      </c>
      <c r="C107" s="20">
        <v>7245.488</v>
      </c>
      <c r="D107" s="20">
        <v>9457.754</v>
      </c>
      <c r="E107" s="20">
        <v>0</v>
      </c>
      <c r="F107" s="20">
        <v>0</v>
      </c>
      <c r="G107" s="20">
        <v>0</v>
      </c>
      <c r="H107" s="20">
        <v>1</v>
      </c>
      <c r="I107" s="18">
        <v>14.854</v>
      </c>
      <c r="J107" s="18">
        <v>34.771</v>
      </c>
      <c r="K107" s="21">
        <v>4</v>
      </c>
      <c r="L107" s="21">
        <v>0</v>
      </c>
      <c r="M107" s="21">
        <v>-1</v>
      </c>
      <c r="N107" s="21">
        <v>1</v>
      </c>
      <c r="O107" s="21">
        <v>0</v>
      </c>
      <c r="P107" s="21">
        <v>11.967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823</v>
      </c>
      <c r="B108" s="20" t="s">
        <v>183</v>
      </c>
      <c r="C108" s="20">
        <v>8385.682</v>
      </c>
      <c r="D108" s="20">
        <v>11038.794</v>
      </c>
      <c r="E108" s="20">
        <v>0</v>
      </c>
      <c r="F108" s="20">
        <v>0</v>
      </c>
      <c r="G108" s="20">
        <v>0</v>
      </c>
      <c r="H108" s="20">
        <v>1</v>
      </c>
      <c r="I108" s="18">
        <v>14.31</v>
      </c>
      <c r="J108" s="18">
        <v>34.905</v>
      </c>
      <c r="K108" s="21">
        <v>4</v>
      </c>
      <c r="L108" s="21">
        <v>0</v>
      </c>
      <c r="M108" s="21">
        <v>-1</v>
      </c>
      <c r="N108" s="21">
        <v>1</v>
      </c>
      <c r="O108" s="21">
        <v>0</v>
      </c>
      <c r="P108" s="21">
        <v>2.878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828</v>
      </c>
      <c r="B109" s="20" t="s">
        <v>184</v>
      </c>
      <c r="C109" s="20">
        <v>2791.881</v>
      </c>
      <c r="D109" s="20">
        <v>3204.702</v>
      </c>
      <c r="E109" s="20">
        <v>0</v>
      </c>
      <c r="F109" s="20">
        <v>0</v>
      </c>
      <c r="G109" s="20">
        <v>0</v>
      </c>
      <c r="H109" s="20">
        <v>1</v>
      </c>
      <c r="I109" s="18">
        <v>1.851</v>
      </c>
      <c r="J109" s="18">
        <v>14.495</v>
      </c>
      <c r="K109" s="21">
        <v>4</v>
      </c>
      <c r="L109" s="21">
        <v>0</v>
      </c>
      <c r="M109" s="21">
        <v>-1</v>
      </c>
      <c r="N109" s="21">
        <v>1</v>
      </c>
      <c r="O109" s="21">
        <v>0</v>
      </c>
      <c r="P109" s="21">
        <v>17.488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832</v>
      </c>
      <c r="B110" s="20" t="s">
        <v>185</v>
      </c>
      <c r="C110" s="20">
        <v>469.678</v>
      </c>
      <c r="D110" s="20">
        <v>501.747</v>
      </c>
      <c r="E110" s="20">
        <v>0</v>
      </c>
      <c r="F110" s="20">
        <v>0</v>
      </c>
      <c r="G110" s="20">
        <v>0</v>
      </c>
      <c r="H110" s="20">
        <v>1</v>
      </c>
      <c r="I110" s="18">
        <v>6.125</v>
      </c>
      <c r="J110" s="18">
        <v>12.125</v>
      </c>
      <c r="K110" s="21">
        <v>1</v>
      </c>
      <c r="L110" s="21">
        <v>0</v>
      </c>
      <c r="M110" s="21">
        <v>1</v>
      </c>
      <c r="N110" s="21">
        <v>-1</v>
      </c>
      <c r="O110" s="21">
        <v>0</v>
      </c>
      <c r="P110" s="21">
        <v>4.978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847</v>
      </c>
      <c r="B111" s="20" t="s">
        <v>186</v>
      </c>
      <c r="C111" s="20">
        <v>3304.655</v>
      </c>
      <c r="D111" s="20">
        <v>3621.47</v>
      </c>
      <c r="E111" s="20">
        <v>0</v>
      </c>
      <c r="F111" s="20">
        <v>0</v>
      </c>
      <c r="G111" s="20">
        <v>0</v>
      </c>
      <c r="H111" s="20">
        <v>1</v>
      </c>
      <c r="I111" s="18">
        <v>5.121</v>
      </c>
      <c r="J111" s="18">
        <v>13.421</v>
      </c>
      <c r="K111" s="21">
        <v>4</v>
      </c>
      <c r="L111" s="21">
        <v>0</v>
      </c>
      <c r="M111" s="21">
        <v>-1</v>
      </c>
      <c r="N111" s="21">
        <v>1</v>
      </c>
      <c r="O111" s="21">
        <v>0</v>
      </c>
      <c r="P111" s="21">
        <v>2.23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851</v>
      </c>
      <c r="B112" s="20" t="s">
        <v>187</v>
      </c>
      <c r="C112" s="20">
        <v>18633.398</v>
      </c>
      <c r="D112" s="20">
        <v>21160.83</v>
      </c>
      <c r="E112" s="20">
        <v>0</v>
      </c>
      <c r="F112" s="20">
        <v>0</v>
      </c>
      <c r="G112" s="20">
        <v>0</v>
      </c>
      <c r="H112" s="20">
        <v>1</v>
      </c>
      <c r="I112" s="18">
        <v>7.852</v>
      </c>
      <c r="J112" s="18">
        <v>18.858</v>
      </c>
      <c r="K112" s="21">
        <v>4</v>
      </c>
      <c r="L112" s="21">
        <v>1</v>
      </c>
      <c r="M112" s="21">
        <v>0</v>
      </c>
      <c r="N112" s="21">
        <v>0</v>
      </c>
      <c r="O112" s="21">
        <v>0</v>
      </c>
      <c r="P112" s="21">
        <v>-13.175</v>
      </c>
      <c r="Q112" s="21">
        <v>0</v>
      </c>
      <c r="R112" s="21">
        <v>-1</v>
      </c>
      <c r="S112" s="22"/>
      <c r="T112" s="22"/>
      <c r="U112" s="22"/>
      <c r="V112" s="22"/>
      <c r="W112" s="22"/>
    </row>
    <row r="113" ht="16.5" spans="1:23">
      <c r="A113" s="20">
        <v>852</v>
      </c>
      <c r="B113" s="20" t="s">
        <v>188</v>
      </c>
      <c r="C113" s="20">
        <v>7027.406</v>
      </c>
      <c r="D113" s="20">
        <v>7827.511</v>
      </c>
      <c r="E113" s="20">
        <v>0</v>
      </c>
      <c r="F113" s="20">
        <v>0</v>
      </c>
      <c r="G113" s="20">
        <v>0</v>
      </c>
      <c r="H113" s="20">
        <v>1</v>
      </c>
      <c r="I113" s="18">
        <v>7.594</v>
      </c>
      <c r="J113" s="18">
        <v>17.039</v>
      </c>
      <c r="K113" s="21">
        <v>1</v>
      </c>
      <c r="L113" s="21">
        <v>2</v>
      </c>
      <c r="M113" s="21">
        <v>1</v>
      </c>
      <c r="N113" s="21">
        <v>-1</v>
      </c>
      <c r="O113" s="21">
        <v>0</v>
      </c>
      <c r="P113" s="21">
        <v>-11.646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854</v>
      </c>
      <c r="B114" s="20" t="s">
        <v>189</v>
      </c>
      <c r="C114" s="20">
        <v>4966.261</v>
      </c>
      <c r="D114" s="20">
        <v>5942.61</v>
      </c>
      <c r="E114" s="20">
        <v>0</v>
      </c>
      <c r="F114" s="20">
        <v>0</v>
      </c>
      <c r="G114" s="20">
        <v>0</v>
      </c>
      <c r="H114" s="20">
        <v>1</v>
      </c>
      <c r="I114" s="18">
        <v>16.026</v>
      </c>
      <c r="J114" s="18">
        <v>29.822</v>
      </c>
      <c r="K114" s="21">
        <v>2</v>
      </c>
      <c r="L114" s="21">
        <v>0</v>
      </c>
      <c r="M114" s="21">
        <v>1</v>
      </c>
      <c r="N114" s="21">
        <v>-1</v>
      </c>
      <c r="O114" s="21">
        <v>0</v>
      </c>
      <c r="P114" s="21">
        <v>-2.828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855</v>
      </c>
      <c r="B115" s="20" t="s">
        <v>190</v>
      </c>
      <c r="C115" s="20">
        <v>1538.941</v>
      </c>
      <c r="D115" s="20">
        <v>1678.954</v>
      </c>
      <c r="E115" s="20">
        <v>0</v>
      </c>
      <c r="F115" s="20">
        <v>0</v>
      </c>
      <c r="G115" s="20">
        <v>0</v>
      </c>
      <c r="H115" s="20">
        <v>1</v>
      </c>
      <c r="I115" s="18">
        <v>0.209</v>
      </c>
      <c r="J115" s="18">
        <v>8.531</v>
      </c>
      <c r="K115" s="21">
        <v>4</v>
      </c>
      <c r="L115" s="21">
        <v>0</v>
      </c>
      <c r="M115" s="21">
        <v>-1</v>
      </c>
      <c r="N115" s="21">
        <v>1</v>
      </c>
      <c r="O115" s="21">
        <v>0</v>
      </c>
      <c r="P115" s="21">
        <v>13.719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856</v>
      </c>
      <c r="B116" s="20" t="s">
        <v>191</v>
      </c>
      <c r="C116" s="20">
        <v>6540.097</v>
      </c>
      <c r="D116" s="20">
        <v>7663.25</v>
      </c>
      <c r="E116" s="20">
        <v>0</v>
      </c>
      <c r="F116" s="20">
        <v>0</v>
      </c>
      <c r="G116" s="20">
        <v>0</v>
      </c>
      <c r="H116" s="20">
        <v>1</v>
      </c>
      <c r="I116" s="18">
        <v>13.012</v>
      </c>
      <c r="J116" s="18">
        <v>25.762</v>
      </c>
      <c r="K116" s="21">
        <v>2</v>
      </c>
      <c r="L116" s="21">
        <v>2</v>
      </c>
      <c r="M116" s="21">
        <v>0</v>
      </c>
      <c r="N116" s="21">
        <v>0</v>
      </c>
      <c r="O116" s="21">
        <v>0</v>
      </c>
      <c r="P116" s="21">
        <v>-13.626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858</v>
      </c>
      <c r="B117" s="20" t="s">
        <v>192</v>
      </c>
      <c r="C117" s="20">
        <v>9004.748</v>
      </c>
      <c r="D117" s="20">
        <v>11363.425</v>
      </c>
      <c r="E117" s="20">
        <v>0</v>
      </c>
      <c r="F117" s="20">
        <v>0</v>
      </c>
      <c r="G117" s="20">
        <v>0</v>
      </c>
      <c r="H117" s="20">
        <v>1</v>
      </c>
      <c r="I117" s="18">
        <v>9.624</v>
      </c>
      <c r="J117" s="18">
        <v>28.383</v>
      </c>
      <c r="K117" s="21">
        <v>4</v>
      </c>
      <c r="L117" s="21">
        <v>0</v>
      </c>
      <c r="M117" s="21">
        <v>-1</v>
      </c>
      <c r="N117" s="21">
        <v>1</v>
      </c>
      <c r="O117" s="21">
        <v>0</v>
      </c>
      <c r="P117" s="21">
        <v>12.817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859</v>
      </c>
      <c r="B118" s="20" t="s">
        <v>193</v>
      </c>
      <c r="C118" s="20">
        <v>1682.783</v>
      </c>
      <c r="D118" s="20">
        <v>1868.477</v>
      </c>
      <c r="E118" s="20">
        <v>0</v>
      </c>
      <c r="F118" s="20">
        <v>0</v>
      </c>
      <c r="G118" s="20">
        <v>0</v>
      </c>
      <c r="H118" s="20">
        <v>1</v>
      </c>
      <c r="I118" s="18">
        <v>5.987</v>
      </c>
      <c r="J118" s="18">
        <v>15.33</v>
      </c>
      <c r="K118" s="21">
        <v>4</v>
      </c>
      <c r="L118" s="21">
        <v>1</v>
      </c>
      <c r="M118" s="21">
        <v>0</v>
      </c>
      <c r="N118" s="21">
        <v>0</v>
      </c>
      <c r="O118" s="21">
        <v>0</v>
      </c>
      <c r="P118" s="21">
        <v>1.024</v>
      </c>
      <c r="Q118" s="21">
        <v>0</v>
      </c>
      <c r="R118" s="21">
        <v>-1</v>
      </c>
      <c r="S118" s="22"/>
      <c r="T118" s="22"/>
      <c r="U118" s="22"/>
      <c r="V118" s="22"/>
      <c r="W118" s="22"/>
    </row>
    <row r="119" ht="16.5" spans="1:23">
      <c r="A119" s="20">
        <v>860</v>
      </c>
      <c r="B119" s="20" t="s">
        <v>194</v>
      </c>
      <c r="C119" s="20">
        <v>1170.055</v>
      </c>
      <c r="D119" s="20">
        <v>1275.51</v>
      </c>
      <c r="E119" s="20">
        <v>0</v>
      </c>
      <c r="F119" s="20">
        <v>0</v>
      </c>
      <c r="G119" s="20">
        <v>0</v>
      </c>
      <c r="H119" s="20">
        <v>1</v>
      </c>
      <c r="I119" s="18">
        <v>1.764</v>
      </c>
      <c r="J119" s="18">
        <v>9.885</v>
      </c>
      <c r="K119" s="21">
        <v>4</v>
      </c>
      <c r="L119" s="21">
        <v>0</v>
      </c>
      <c r="M119" s="21">
        <v>-1</v>
      </c>
      <c r="N119" s="21">
        <v>1</v>
      </c>
      <c r="O119" s="21">
        <v>0</v>
      </c>
      <c r="P119" s="21">
        <v>3.768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861</v>
      </c>
      <c r="B120" s="20" t="s">
        <v>195</v>
      </c>
      <c r="C120" s="20">
        <v>2440.228</v>
      </c>
      <c r="D120" s="20">
        <v>2645.711</v>
      </c>
      <c r="E120" s="20">
        <v>0</v>
      </c>
      <c r="F120" s="20">
        <v>0</v>
      </c>
      <c r="G120" s="20">
        <v>0</v>
      </c>
      <c r="H120" s="20">
        <v>1</v>
      </c>
      <c r="I120" s="18">
        <v>3.914</v>
      </c>
      <c r="J120" s="18">
        <v>11.377</v>
      </c>
      <c r="K120" s="21">
        <v>4</v>
      </c>
      <c r="L120" s="21">
        <v>0</v>
      </c>
      <c r="M120" s="21">
        <v>-1</v>
      </c>
      <c r="N120" s="21">
        <v>1</v>
      </c>
      <c r="O120" s="21">
        <v>0</v>
      </c>
      <c r="P120" s="21">
        <v>12.527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888</v>
      </c>
      <c r="B121" s="20" t="s">
        <v>196</v>
      </c>
      <c r="C121" s="20">
        <v>4303.942</v>
      </c>
      <c r="D121" s="20">
        <v>4646.487</v>
      </c>
      <c r="E121" s="20">
        <v>0</v>
      </c>
      <c r="F121" s="20">
        <v>0</v>
      </c>
      <c r="G121" s="20">
        <v>0</v>
      </c>
      <c r="H121" s="20">
        <v>1</v>
      </c>
      <c r="I121" s="18">
        <v>1.999</v>
      </c>
      <c r="J121" s="18">
        <v>9.224</v>
      </c>
      <c r="K121" s="21">
        <v>1</v>
      </c>
      <c r="L121" s="21">
        <v>2</v>
      </c>
      <c r="M121" s="21">
        <v>1</v>
      </c>
      <c r="N121" s="21">
        <v>-1</v>
      </c>
      <c r="O121" s="21">
        <v>0</v>
      </c>
      <c r="P121" s="21">
        <v>-1.127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891</v>
      </c>
      <c r="B122" s="20" t="s">
        <v>197</v>
      </c>
      <c r="C122" s="20">
        <v>1704.305</v>
      </c>
      <c r="D122" s="20">
        <v>1974.109</v>
      </c>
      <c r="E122" s="20">
        <v>0</v>
      </c>
      <c r="F122" s="20">
        <v>0</v>
      </c>
      <c r="G122" s="20">
        <v>0</v>
      </c>
      <c r="H122" s="20">
        <v>1</v>
      </c>
      <c r="I122" s="18">
        <v>4.545</v>
      </c>
      <c r="J122" s="18">
        <v>17.591</v>
      </c>
      <c r="K122" s="21">
        <v>4</v>
      </c>
      <c r="L122" s="21">
        <v>0</v>
      </c>
      <c r="M122" s="21">
        <v>0</v>
      </c>
      <c r="N122" s="21">
        <v>0</v>
      </c>
      <c r="O122" s="21">
        <v>0</v>
      </c>
      <c r="P122" s="21">
        <v>-6.152</v>
      </c>
      <c r="Q122" s="21">
        <v>0</v>
      </c>
      <c r="R122" s="21">
        <v>-1</v>
      </c>
      <c r="S122" s="22"/>
      <c r="T122" s="22"/>
      <c r="U122" s="22"/>
      <c r="V122" s="22"/>
      <c r="W122" s="22"/>
    </row>
    <row r="123" ht="16.5" spans="1:23">
      <c r="A123" s="20">
        <v>902</v>
      </c>
      <c r="B123" s="20" t="s">
        <v>198</v>
      </c>
      <c r="C123" s="20">
        <v>5861.453</v>
      </c>
      <c r="D123" s="20">
        <v>6434.008</v>
      </c>
      <c r="E123" s="20">
        <v>0</v>
      </c>
      <c r="F123" s="20">
        <v>0</v>
      </c>
      <c r="G123" s="20">
        <v>0</v>
      </c>
      <c r="H123" s="20">
        <v>1</v>
      </c>
      <c r="I123" s="18">
        <v>4.773</v>
      </c>
      <c r="J123" s="18">
        <v>13.248</v>
      </c>
      <c r="K123" s="21">
        <v>1</v>
      </c>
      <c r="L123" s="21">
        <v>2</v>
      </c>
      <c r="M123" s="21">
        <v>1</v>
      </c>
      <c r="N123" s="21">
        <v>-1</v>
      </c>
      <c r="O123" s="21">
        <v>0</v>
      </c>
      <c r="P123" s="21">
        <v>-14.99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904</v>
      </c>
      <c r="B124" s="20" t="s">
        <v>199</v>
      </c>
      <c r="C124" s="20">
        <v>5198.655</v>
      </c>
      <c r="D124" s="20">
        <v>5888.952</v>
      </c>
      <c r="E124" s="20">
        <v>0</v>
      </c>
      <c r="F124" s="20">
        <v>0</v>
      </c>
      <c r="G124" s="20">
        <v>0</v>
      </c>
      <c r="H124" s="20">
        <v>1</v>
      </c>
      <c r="I124" s="18">
        <v>3.014</v>
      </c>
      <c r="J124" s="18">
        <v>14.383</v>
      </c>
      <c r="K124" s="21">
        <v>4</v>
      </c>
      <c r="L124" s="21">
        <v>0</v>
      </c>
      <c r="M124" s="21">
        <v>-1</v>
      </c>
      <c r="N124" s="21">
        <v>1</v>
      </c>
      <c r="O124" s="21">
        <v>0</v>
      </c>
      <c r="P124" s="21">
        <v>10.822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905</v>
      </c>
      <c r="B125" s="20" t="s">
        <v>200</v>
      </c>
      <c r="C125" s="20">
        <v>6732.33</v>
      </c>
      <c r="D125" s="20">
        <v>7730.007</v>
      </c>
      <c r="E125" s="20">
        <v>0</v>
      </c>
      <c r="F125" s="20">
        <v>0</v>
      </c>
      <c r="G125" s="20">
        <v>0</v>
      </c>
      <c r="H125" s="20">
        <v>1</v>
      </c>
      <c r="I125" s="18">
        <v>10.013</v>
      </c>
      <c r="J125" s="18">
        <v>21.627</v>
      </c>
      <c r="K125" s="21">
        <v>4</v>
      </c>
      <c r="L125" s="21">
        <v>1</v>
      </c>
      <c r="M125" s="21">
        <v>-1</v>
      </c>
      <c r="N125" s="21">
        <v>1</v>
      </c>
      <c r="O125" s="21">
        <v>0</v>
      </c>
      <c r="P125" s="21">
        <v>4.373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906</v>
      </c>
      <c r="B126" s="20" t="s">
        <v>201</v>
      </c>
      <c r="C126" s="20">
        <v>4770.828</v>
      </c>
      <c r="D126" s="20">
        <v>5260.546</v>
      </c>
      <c r="E126" s="20">
        <v>0</v>
      </c>
      <c r="F126" s="20">
        <v>0</v>
      </c>
      <c r="G126" s="20">
        <v>0</v>
      </c>
      <c r="H126" s="20">
        <v>1</v>
      </c>
      <c r="I126" s="18">
        <v>2.151</v>
      </c>
      <c r="J126" s="18">
        <v>11.26</v>
      </c>
      <c r="K126" s="21">
        <v>4</v>
      </c>
      <c r="L126" s="21">
        <v>0</v>
      </c>
      <c r="M126" s="21">
        <v>-1</v>
      </c>
      <c r="N126" s="21">
        <v>1</v>
      </c>
      <c r="O126" s="21">
        <v>0</v>
      </c>
      <c r="P126" s="21">
        <v>0.379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907</v>
      </c>
      <c r="B127" s="20" t="s">
        <v>202</v>
      </c>
      <c r="C127" s="20">
        <v>5895.936</v>
      </c>
      <c r="D127" s="20">
        <v>6721.753</v>
      </c>
      <c r="E127" s="20">
        <v>0</v>
      </c>
      <c r="F127" s="20">
        <v>0</v>
      </c>
      <c r="G127" s="20">
        <v>0</v>
      </c>
      <c r="H127" s="20">
        <v>1</v>
      </c>
      <c r="I127" s="18">
        <v>6.778</v>
      </c>
      <c r="J127" s="18">
        <v>18.231</v>
      </c>
      <c r="K127" s="21">
        <v>4</v>
      </c>
      <c r="L127" s="21">
        <v>1</v>
      </c>
      <c r="M127" s="21">
        <v>-1</v>
      </c>
      <c r="N127" s="21">
        <v>1</v>
      </c>
      <c r="O127" s="21">
        <v>0</v>
      </c>
      <c r="P127" s="21">
        <v>4.757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909</v>
      </c>
      <c r="B128" s="20" t="s">
        <v>203</v>
      </c>
      <c r="C128" s="20">
        <v>3242.148</v>
      </c>
      <c r="D128" s="20">
        <v>4083.235</v>
      </c>
      <c r="E128" s="20">
        <v>0</v>
      </c>
      <c r="F128" s="20">
        <v>0</v>
      </c>
      <c r="G128" s="20">
        <v>0</v>
      </c>
      <c r="H128" s="20">
        <v>1</v>
      </c>
      <c r="I128" s="18">
        <v>11.762</v>
      </c>
      <c r="J128" s="18">
        <v>29.938</v>
      </c>
      <c r="K128" s="21">
        <v>4</v>
      </c>
      <c r="L128" s="21">
        <v>0</v>
      </c>
      <c r="M128" s="21">
        <v>-1</v>
      </c>
      <c r="N128" s="21">
        <v>1</v>
      </c>
      <c r="O128" s="21">
        <v>0</v>
      </c>
      <c r="P128" s="21">
        <v>11.295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923</v>
      </c>
      <c r="B129" s="20" t="s">
        <v>204</v>
      </c>
      <c r="C129" s="20">
        <v>252.86</v>
      </c>
      <c r="D129" s="20">
        <v>253.918</v>
      </c>
      <c r="E129" s="20">
        <v>0</v>
      </c>
      <c r="F129" s="20">
        <v>0</v>
      </c>
      <c r="G129" s="20">
        <v>0</v>
      </c>
      <c r="H129" s="20">
        <v>1</v>
      </c>
      <c r="I129" s="18">
        <v>0.189</v>
      </c>
      <c r="J129" s="18">
        <v>0.605</v>
      </c>
      <c r="K129" s="21">
        <v>4</v>
      </c>
      <c r="L129" s="21">
        <v>0</v>
      </c>
      <c r="M129" s="21">
        <v>-1</v>
      </c>
      <c r="N129" s="21">
        <v>1</v>
      </c>
      <c r="O129" s="21">
        <v>0</v>
      </c>
      <c r="P129" s="21">
        <v>-7.539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926</v>
      </c>
      <c r="B130" s="20" t="s">
        <v>205</v>
      </c>
      <c r="C130" s="20">
        <v>2240.735</v>
      </c>
      <c r="D130" s="20">
        <v>2414.656</v>
      </c>
      <c r="E130" s="20">
        <v>0</v>
      </c>
      <c r="F130" s="20">
        <v>0</v>
      </c>
      <c r="G130" s="20">
        <v>0</v>
      </c>
      <c r="H130" s="20">
        <v>1</v>
      </c>
      <c r="I130" s="18">
        <v>2.222</v>
      </c>
      <c r="J130" s="18">
        <v>9.265</v>
      </c>
      <c r="K130" s="21">
        <v>4</v>
      </c>
      <c r="L130" s="21">
        <v>0</v>
      </c>
      <c r="M130" s="21">
        <v>-1</v>
      </c>
      <c r="N130" s="21">
        <v>1</v>
      </c>
      <c r="O130" s="21">
        <v>0</v>
      </c>
      <c r="P130" s="21">
        <v>11.131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929</v>
      </c>
      <c r="B131" s="20" t="s">
        <v>206</v>
      </c>
      <c r="C131" s="20">
        <v>3627.503</v>
      </c>
      <c r="D131" s="20">
        <v>4461.3</v>
      </c>
      <c r="E131" s="20">
        <v>0</v>
      </c>
      <c r="F131" s="20">
        <v>0</v>
      </c>
      <c r="G131" s="20">
        <v>0</v>
      </c>
      <c r="H131" s="20">
        <v>1</v>
      </c>
      <c r="I131" s="18">
        <v>13.619</v>
      </c>
      <c r="J131" s="18">
        <v>29.763</v>
      </c>
      <c r="K131" s="21">
        <v>1</v>
      </c>
      <c r="L131" s="21">
        <v>0</v>
      </c>
      <c r="M131" s="21">
        <v>1</v>
      </c>
      <c r="N131" s="21">
        <v>-1</v>
      </c>
      <c r="O131" s="21">
        <v>0</v>
      </c>
      <c r="P131" s="21">
        <v>-1.868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0">
        <v>930</v>
      </c>
      <c r="B132" s="20" t="s">
        <v>207</v>
      </c>
      <c r="C132" s="20">
        <v>3221.104</v>
      </c>
      <c r="D132" s="20">
        <v>3670.471</v>
      </c>
      <c r="E132" s="20">
        <v>0</v>
      </c>
      <c r="F132" s="20">
        <v>0</v>
      </c>
      <c r="G132" s="20">
        <v>0</v>
      </c>
      <c r="H132" s="20">
        <v>1</v>
      </c>
      <c r="I132" s="18">
        <v>2.802</v>
      </c>
      <c r="J132" s="18">
        <v>14.702</v>
      </c>
      <c r="K132" s="21">
        <v>3</v>
      </c>
      <c r="L132" s="21">
        <v>0</v>
      </c>
      <c r="M132" s="21">
        <v>1</v>
      </c>
      <c r="N132" s="21">
        <v>-1</v>
      </c>
      <c r="O132" s="21">
        <v>0</v>
      </c>
      <c r="P132" s="21">
        <v>-5.31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936</v>
      </c>
      <c r="B133" s="20" t="s">
        <v>208</v>
      </c>
      <c r="C133" s="20">
        <v>8144.431</v>
      </c>
      <c r="D133" s="20">
        <v>10121.803</v>
      </c>
      <c r="E133" s="20">
        <v>0</v>
      </c>
      <c r="F133" s="20">
        <v>0</v>
      </c>
      <c r="G133" s="20">
        <v>0</v>
      </c>
      <c r="H133" s="20">
        <v>1</v>
      </c>
      <c r="I133" s="18">
        <v>4.459</v>
      </c>
      <c r="J133" s="18">
        <v>23.124</v>
      </c>
      <c r="K133" s="21">
        <v>2</v>
      </c>
      <c r="L133" s="21">
        <v>2</v>
      </c>
      <c r="M133" s="21">
        <v>1</v>
      </c>
      <c r="N133" s="21">
        <v>-1</v>
      </c>
      <c r="O133" s="21">
        <v>0</v>
      </c>
      <c r="P133" s="21">
        <v>-4.614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0">
        <v>944</v>
      </c>
      <c r="B134" s="20" t="s">
        <v>209</v>
      </c>
      <c r="C134" s="20">
        <v>4293.244</v>
      </c>
      <c r="D134" s="20">
        <v>5319.545</v>
      </c>
      <c r="E134" s="20">
        <v>0</v>
      </c>
      <c r="F134" s="20">
        <v>0</v>
      </c>
      <c r="G134" s="20">
        <v>0</v>
      </c>
      <c r="H134" s="20">
        <v>1</v>
      </c>
      <c r="I134" s="18">
        <v>12.208</v>
      </c>
      <c r="J134" s="18">
        <v>29.146</v>
      </c>
      <c r="K134" s="21">
        <v>4</v>
      </c>
      <c r="L134" s="21">
        <v>0</v>
      </c>
      <c r="M134" s="21">
        <v>-1</v>
      </c>
      <c r="N134" s="21">
        <v>1</v>
      </c>
      <c r="O134" s="21">
        <v>0</v>
      </c>
      <c r="P134" s="21">
        <v>7.892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0">
        <v>961</v>
      </c>
      <c r="B135" s="20" t="s">
        <v>210</v>
      </c>
      <c r="C135" s="20">
        <v>4087.848</v>
      </c>
      <c r="D135" s="20">
        <v>5060.376</v>
      </c>
      <c r="E135" s="20">
        <v>0</v>
      </c>
      <c r="F135" s="20">
        <v>0</v>
      </c>
      <c r="G135" s="20">
        <v>0</v>
      </c>
      <c r="H135" s="20">
        <v>1</v>
      </c>
      <c r="I135" s="18">
        <v>12.059</v>
      </c>
      <c r="J135" s="18">
        <v>28.96</v>
      </c>
      <c r="K135" s="21">
        <v>3</v>
      </c>
      <c r="L135" s="21">
        <v>2</v>
      </c>
      <c r="M135" s="21">
        <v>0</v>
      </c>
      <c r="N135" s="21">
        <v>0</v>
      </c>
      <c r="O135" s="21">
        <v>0</v>
      </c>
      <c r="P135" s="21">
        <v>0.567</v>
      </c>
      <c r="Q135" s="21">
        <v>0</v>
      </c>
      <c r="R135" s="21">
        <v>1</v>
      </c>
      <c r="S135" s="22"/>
      <c r="T135" s="22"/>
      <c r="U135" s="22"/>
      <c r="V135" s="22"/>
      <c r="W135" s="22"/>
    </row>
    <row r="136" ht="16.5" spans="1:23">
      <c r="A136" s="20">
        <v>966</v>
      </c>
      <c r="B136" s="20" t="s">
        <v>211</v>
      </c>
      <c r="C136" s="20">
        <v>8204.116</v>
      </c>
      <c r="D136" s="20">
        <v>9172.272</v>
      </c>
      <c r="E136" s="20">
        <v>0</v>
      </c>
      <c r="F136" s="20">
        <v>0</v>
      </c>
      <c r="G136" s="20">
        <v>0</v>
      </c>
      <c r="H136" s="20">
        <v>1</v>
      </c>
      <c r="I136" s="18">
        <v>6.214</v>
      </c>
      <c r="J136" s="18">
        <v>16.113</v>
      </c>
      <c r="K136" s="21">
        <v>2</v>
      </c>
      <c r="L136" s="21">
        <v>2</v>
      </c>
      <c r="M136" s="21">
        <v>0</v>
      </c>
      <c r="N136" s="21">
        <v>0</v>
      </c>
      <c r="O136" s="21">
        <v>0</v>
      </c>
      <c r="P136" s="21">
        <v>0.537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979</v>
      </c>
      <c r="B137" s="20" t="s">
        <v>212</v>
      </c>
      <c r="C137" s="20">
        <v>5864.948</v>
      </c>
      <c r="D137" s="20">
        <v>6910.479</v>
      </c>
      <c r="E137" s="20">
        <v>0</v>
      </c>
      <c r="F137" s="20">
        <v>0</v>
      </c>
      <c r="G137" s="20">
        <v>0</v>
      </c>
      <c r="H137" s="20">
        <v>1</v>
      </c>
      <c r="I137" s="18">
        <v>11.277</v>
      </c>
      <c r="J137" s="18">
        <v>24.701</v>
      </c>
      <c r="K137" s="21">
        <v>4</v>
      </c>
      <c r="L137" s="21">
        <v>0</v>
      </c>
      <c r="M137" s="21">
        <v>-1</v>
      </c>
      <c r="N137" s="21">
        <v>1</v>
      </c>
      <c r="O137" s="21">
        <v>0</v>
      </c>
      <c r="P137" s="21">
        <v>0.776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0">
        <v>982</v>
      </c>
      <c r="B138" s="20" t="s">
        <v>213</v>
      </c>
      <c r="C138" s="20">
        <v>8266.024</v>
      </c>
      <c r="D138" s="20">
        <v>9305.778</v>
      </c>
      <c r="E138" s="20">
        <v>0</v>
      </c>
      <c r="F138" s="20">
        <v>0</v>
      </c>
      <c r="G138" s="20">
        <v>0</v>
      </c>
      <c r="H138" s="20">
        <v>1</v>
      </c>
      <c r="I138" s="18">
        <v>9.094</v>
      </c>
      <c r="J138" s="18">
        <v>19.251</v>
      </c>
      <c r="K138" s="21">
        <v>3</v>
      </c>
      <c r="L138" s="21">
        <v>2</v>
      </c>
      <c r="M138" s="21">
        <v>1</v>
      </c>
      <c r="N138" s="21">
        <v>-1</v>
      </c>
      <c r="O138" s="21">
        <v>0</v>
      </c>
      <c r="P138" s="21">
        <v>-4.769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0">
        <v>984</v>
      </c>
      <c r="B139" s="20" t="s">
        <v>214</v>
      </c>
      <c r="C139" s="20">
        <v>4397.456</v>
      </c>
      <c r="D139" s="20">
        <v>4841.621</v>
      </c>
      <c r="E139" s="20">
        <v>0</v>
      </c>
      <c r="F139" s="20">
        <v>0</v>
      </c>
      <c r="G139" s="20">
        <v>0</v>
      </c>
      <c r="H139" s="20">
        <v>1</v>
      </c>
      <c r="I139" s="18">
        <v>0.386</v>
      </c>
      <c r="J139" s="18">
        <v>9.524</v>
      </c>
      <c r="K139" s="21">
        <v>4</v>
      </c>
      <c r="L139" s="21">
        <v>0</v>
      </c>
      <c r="M139" s="21">
        <v>-1</v>
      </c>
      <c r="N139" s="21">
        <v>0</v>
      </c>
      <c r="O139" s="21">
        <v>0</v>
      </c>
      <c r="P139" s="21">
        <v>7.549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985</v>
      </c>
      <c r="B140" s="20" t="s">
        <v>215</v>
      </c>
      <c r="C140" s="20">
        <v>5516.69</v>
      </c>
      <c r="D140" s="20">
        <v>6055.248</v>
      </c>
      <c r="E140" s="20">
        <v>0</v>
      </c>
      <c r="F140" s="20">
        <v>0</v>
      </c>
      <c r="G140" s="20">
        <v>0</v>
      </c>
      <c r="H140" s="20">
        <v>1</v>
      </c>
      <c r="I140" s="18">
        <v>4.744</v>
      </c>
      <c r="J140" s="18">
        <v>13.216</v>
      </c>
      <c r="K140" s="21">
        <v>4</v>
      </c>
      <c r="L140" s="21">
        <v>0</v>
      </c>
      <c r="M140" s="21">
        <v>0</v>
      </c>
      <c r="N140" s="21">
        <v>0</v>
      </c>
      <c r="O140" s="21">
        <v>0</v>
      </c>
      <c r="P140" s="21">
        <v>-0.964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0">
        <v>987</v>
      </c>
      <c r="B141" s="20" t="s">
        <v>216</v>
      </c>
      <c r="C141" s="20">
        <v>4103.143</v>
      </c>
      <c r="D141" s="20">
        <v>5017.497</v>
      </c>
      <c r="E141" s="20">
        <v>0</v>
      </c>
      <c r="F141" s="20">
        <v>0</v>
      </c>
      <c r="G141" s="20">
        <v>0</v>
      </c>
      <c r="H141" s="20">
        <v>1</v>
      </c>
      <c r="I141" s="18">
        <v>13.552</v>
      </c>
      <c r="J141" s="18">
        <v>29.305</v>
      </c>
      <c r="K141" s="21">
        <v>4</v>
      </c>
      <c r="L141" s="21">
        <v>2</v>
      </c>
      <c r="M141" s="21">
        <v>0</v>
      </c>
      <c r="N141" s="21">
        <v>0</v>
      </c>
      <c r="O141" s="21">
        <v>0</v>
      </c>
      <c r="P141" s="21">
        <v>-2.775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0">
        <v>988</v>
      </c>
      <c r="B142" s="20" t="s">
        <v>217</v>
      </c>
      <c r="C142" s="20">
        <v>3770.769</v>
      </c>
      <c r="D142" s="20">
        <v>4288.355</v>
      </c>
      <c r="E142" s="20">
        <v>0</v>
      </c>
      <c r="F142" s="20">
        <v>0</v>
      </c>
      <c r="G142" s="20">
        <v>0</v>
      </c>
      <c r="H142" s="20">
        <v>1</v>
      </c>
      <c r="I142" s="18">
        <v>3.89</v>
      </c>
      <c r="J142" s="18">
        <v>15.49</v>
      </c>
      <c r="K142" s="21">
        <v>4</v>
      </c>
      <c r="L142" s="21">
        <v>0</v>
      </c>
      <c r="M142" s="21">
        <v>0</v>
      </c>
      <c r="N142" s="21">
        <v>0</v>
      </c>
      <c r="O142" s="21">
        <v>0</v>
      </c>
      <c r="P142" s="21">
        <v>2.525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993</v>
      </c>
      <c r="B143" s="20" t="s">
        <v>218</v>
      </c>
      <c r="C143" s="20">
        <v>7521.98</v>
      </c>
      <c r="D143" s="20">
        <v>9454.398</v>
      </c>
      <c r="E143" s="20">
        <v>0</v>
      </c>
      <c r="F143" s="20">
        <v>0</v>
      </c>
      <c r="G143" s="20">
        <v>0</v>
      </c>
      <c r="H143" s="20">
        <v>1</v>
      </c>
      <c r="I143" s="18">
        <v>0.921</v>
      </c>
      <c r="J143" s="18">
        <v>21.172</v>
      </c>
      <c r="K143" s="21">
        <v>4</v>
      </c>
      <c r="L143" s="21">
        <v>1</v>
      </c>
      <c r="M143" s="21">
        <v>0</v>
      </c>
      <c r="N143" s="21">
        <v>0</v>
      </c>
      <c r="O143" s="21">
        <v>0</v>
      </c>
      <c r="P143" s="21">
        <v>0.124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994</v>
      </c>
      <c r="B144" s="20" t="s">
        <v>219</v>
      </c>
      <c r="C144" s="20">
        <v>9303.972</v>
      </c>
      <c r="D144" s="20">
        <v>11338.898</v>
      </c>
      <c r="E144" s="20">
        <v>0</v>
      </c>
      <c r="F144" s="20">
        <v>0</v>
      </c>
      <c r="G144" s="20">
        <v>0</v>
      </c>
      <c r="H144" s="20">
        <v>1</v>
      </c>
      <c r="I144" s="18">
        <v>3.752</v>
      </c>
      <c r="J144" s="18">
        <v>21.025</v>
      </c>
      <c r="K144" s="21">
        <v>1</v>
      </c>
      <c r="L144" s="21">
        <v>1</v>
      </c>
      <c r="M144" s="21">
        <v>1</v>
      </c>
      <c r="N144" s="21">
        <v>-1</v>
      </c>
      <c r="O144" s="21">
        <v>0</v>
      </c>
      <c r="P144" s="21">
        <v>-8.313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998</v>
      </c>
      <c r="B145" s="20" t="s">
        <v>220</v>
      </c>
      <c r="C145" s="20">
        <v>2576.239</v>
      </c>
      <c r="D145" s="20">
        <v>3186.912</v>
      </c>
      <c r="E145" s="20">
        <v>0</v>
      </c>
      <c r="F145" s="20">
        <v>0</v>
      </c>
      <c r="G145" s="20">
        <v>0</v>
      </c>
      <c r="H145" s="20">
        <v>1</v>
      </c>
      <c r="I145" s="18">
        <v>2.481</v>
      </c>
      <c r="J145" s="18">
        <v>21.167</v>
      </c>
      <c r="K145" s="21">
        <v>4</v>
      </c>
      <c r="L145" s="21">
        <v>0</v>
      </c>
      <c r="M145" s="21">
        <v>0</v>
      </c>
      <c r="N145" s="21">
        <v>0</v>
      </c>
      <c r="O145" s="21">
        <v>0</v>
      </c>
      <c r="P145" s="21">
        <v>-3.632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0">
        <v>399001</v>
      </c>
      <c r="B146" s="20" t="s">
        <v>221</v>
      </c>
      <c r="C146" s="20">
        <v>12260.608</v>
      </c>
      <c r="D146" s="20">
        <v>13935.897</v>
      </c>
      <c r="E146" s="20">
        <v>0</v>
      </c>
      <c r="F146" s="20">
        <v>0</v>
      </c>
      <c r="G146" s="20">
        <v>0</v>
      </c>
      <c r="H146" s="20">
        <v>1</v>
      </c>
      <c r="I146" s="18">
        <v>3.489</v>
      </c>
      <c r="J146" s="18">
        <v>15.091</v>
      </c>
      <c r="K146" s="21">
        <v>3</v>
      </c>
      <c r="L146" s="21">
        <v>0</v>
      </c>
      <c r="M146" s="21">
        <v>0</v>
      </c>
      <c r="N146" s="21">
        <v>-1</v>
      </c>
      <c r="O146" s="21">
        <v>0</v>
      </c>
      <c r="P146" s="21">
        <v>-5.581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399002</v>
      </c>
      <c r="B147" s="20" t="s">
        <v>222</v>
      </c>
      <c r="C147" s="20">
        <v>16434.553</v>
      </c>
      <c r="D147" s="20">
        <v>18679.791</v>
      </c>
      <c r="E147" s="20">
        <v>0</v>
      </c>
      <c r="F147" s="20">
        <v>0</v>
      </c>
      <c r="G147" s="20">
        <v>0</v>
      </c>
      <c r="H147" s="20">
        <v>1</v>
      </c>
      <c r="I147" s="18">
        <v>3.673</v>
      </c>
      <c r="J147" s="18">
        <v>15.251</v>
      </c>
      <c r="K147" s="21">
        <v>4</v>
      </c>
      <c r="L147" s="21">
        <v>0</v>
      </c>
      <c r="M147" s="21">
        <v>0</v>
      </c>
      <c r="N147" s="21">
        <v>0</v>
      </c>
      <c r="O147" s="21">
        <v>0</v>
      </c>
      <c r="P147" s="21">
        <v>-2.698</v>
      </c>
      <c r="Q147" s="21">
        <v>0</v>
      </c>
      <c r="R147" s="21">
        <v>-1</v>
      </c>
      <c r="S147" s="22"/>
      <c r="T147" s="22"/>
      <c r="U147" s="22"/>
      <c r="V147" s="22"/>
      <c r="W147" s="22"/>
    </row>
    <row r="148" ht="16.5" spans="1:23">
      <c r="A148" s="20">
        <v>399005</v>
      </c>
      <c r="B148" s="20" t="s">
        <v>223</v>
      </c>
      <c r="C148" s="20">
        <v>7455.499</v>
      </c>
      <c r="D148" s="20">
        <v>8612.14</v>
      </c>
      <c r="E148" s="20">
        <v>0</v>
      </c>
      <c r="F148" s="20">
        <v>0</v>
      </c>
      <c r="G148" s="20">
        <v>0</v>
      </c>
      <c r="H148" s="20">
        <v>1</v>
      </c>
      <c r="I148" s="18">
        <v>3.053</v>
      </c>
      <c r="J148" s="18">
        <v>16.073</v>
      </c>
      <c r="K148" s="21">
        <v>3</v>
      </c>
      <c r="L148" s="21">
        <v>0</v>
      </c>
      <c r="M148" s="21">
        <v>-1</v>
      </c>
      <c r="N148" s="21">
        <v>0</v>
      </c>
      <c r="O148" s="21">
        <v>0</v>
      </c>
      <c r="P148" s="21">
        <v>0.61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0">
        <v>399007</v>
      </c>
      <c r="B149" s="20" t="s">
        <v>224</v>
      </c>
      <c r="C149" s="20">
        <v>5169.392</v>
      </c>
      <c r="D149" s="20">
        <v>5897.163</v>
      </c>
      <c r="E149" s="20">
        <v>0</v>
      </c>
      <c r="F149" s="20">
        <v>0</v>
      </c>
      <c r="G149" s="20">
        <v>0</v>
      </c>
      <c r="H149" s="20">
        <v>1</v>
      </c>
      <c r="I149" s="18">
        <v>1.99</v>
      </c>
      <c r="J149" s="18">
        <v>14.086</v>
      </c>
      <c r="K149" s="21">
        <v>3</v>
      </c>
      <c r="L149" s="21">
        <v>0</v>
      </c>
      <c r="M149" s="21">
        <v>-1</v>
      </c>
      <c r="N149" s="21">
        <v>0</v>
      </c>
      <c r="O149" s="21">
        <v>0</v>
      </c>
      <c r="P149" s="21">
        <v>0.589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0">
        <v>399008</v>
      </c>
      <c r="B150" s="20" t="s">
        <v>225</v>
      </c>
      <c r="C150" s="20">
        <v>1504.774</v>
      </c>
      <c r="D150" s="20">
        <v>1714.527</v>
      </c>
      <c r="E150" s="20">
        <v>0</v>
      </c>
      <c r="F150" s="20">
        <v>0</v>
      </c>
      <c r="G150" s="20">
        <v>0</v>
      </c>
      <c r="H150" s="20">
        <v>1</v>
      </c>
      <c r="I150" s="18">
        <v>4.601</v>
      </c>
      <c r="J150" s="18">
        <v>16.272</v>
      </c>
      <c r="K150" s="21">
        <v>4</v>
      </c>
      <c r="L150" s="21">
        <v>1</v>
      </c>
      <c r="M150" s="21">
        <v>0</v>
      </c>
      <c r="N150" s="21">
        <v>0</v>
      </c>
      <c r="O150" s="21">
        <v>0</v>
      </c>
      <c r="P150" s="21">
        <v>-1.883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399009</v>
      </c>
      <c r="B151" s="20" t="s">
        <v>226</v>
      </c>
      <c r="C151" s="20">
        <v>4648.277</v>
      </c>
      <c r="D151" s="20">
        <v>5433.022</v>
      </c>
      <c r="E151" s="20">
        <v>0</v>
      </c>
      <c r="F151" s="20">
        <v>0</v>
      </c>
      <c r="G151" s="20">
        <v>0</v>
      </c>
      <c r="H151" s="20">
        <v>1</v>
      </c>
      <c r="I151" s="18">
        <v>10.231</v>
      </c>
      <c r="J151" s="18">
        <v>23.197</v>
      </c>
      <c r="K151" s="21">
        <v>1</v>
      </c>
      <c r="L151" s="21">
        <v>0</v>
      </c>
      <c r="M151" s="21">
        <v>1</v>
      </c>
      <c r="N151" s="21">
        <v>-1</v>
      </c>
      <c r="O151" s="21">
        <v>0</v>
      </c>
      <c r="P151" s="21">
        <v>-0.351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0">
        <v>399010</v>
      </c>
      <c r="B152" s="20" t="s">
        <v>227</v>
      </c>
      <c r="C152" s="20">
        <v>8107.172</v>
      </c>
      <c r="D152" s="20">
        <v>9074.454</v>
      </c>
      <c r="E152" s="20">
        <v>0</v>
      </c>
      <c r="F152" s="20">
        <v>0</v>
      </c>
      <c r="G152" s="20">
        <v>0</v>
      </c>
      <c r="H152" s="20">
        <v>1</v>
      </c>
      <c r="I152" s="18">
        <v>8.508</v>
      </c>
      <c r="J152" s="18">
        <v>18.261</v>
      </c>
      <c r="K152" s="21">
        <v>4</v>
      </c>
      <c r="L152" s="21">
        <v>2</v>
      </c>
      <c r="M152" s="21">
        <v>0</v>
      </c>
      <c r="N152" s="21">
        <v>0</v>
      </c>
      <c r="O152" s="21">
        <v>0</v>
      </c>
      <c r="P152" s="21">
        <v>-5.237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399011</v>
      </c>
      <c r="B153" s="20" t="s">
        <v>228</v>
      </c>
      <c r="C153" s="20">
        <v>5975.242</v>
      </c>
      <c r="D153" s="20">
        <v>6749.783</v>
      </c>
      <c r="E153" s="20">
        <v>0</v>
      </c>
      <c r="F153" s="20">
        <v>0</v>
      </c>
      <c r="G153" s="20">
        <v>0</v>
      </c>
      <c r="H153" s="20">
        <v>1</v>
      </c>
      <c r="I153" s="18">
        <v>4.316</v>
      </c>
      <c r="J153" s="18">
        <v>15.296</v>
      </c>
      <c r="K153" s="21">
        <v>4</v>
      </c>
      <c r="L153" s="21">
        <v>1</v>
      </c>
      <c r="M153" s="21">
        <v>0</v>
      </c>
      <c r="N153" s="21">
        <v>0</v>
      </c>
      <c r="O153" s="21">
        <v>0</v>
      </c>
      <c r="P153" s="21">
        <v>1.391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0">
        <v>399012</v>
      </c>
      <c r="B154" s="20" t="s">
        <v>229</v>
      </c>
      <c r="C154" s="20">
        <v>4028.619</v>
      </c>
      <c r="D154" s="20">
        <v>4698.25</v>
      </c>
      <c r="E154" s="20">
        <v>0</v>
      </c>
      <c r="F154" s="20">
        <v>0</v>
      </c>
      <c r="G154" s="20">
        <v>0</v>
      </c>
      <c r="H154" s="20">
        <v>1</v>
      </c>
      <c r="I154" s="18">
        <v>2.124</v>
      </c>
      <c r="J154" s="18">
        <v>16.074</v>
      </c>
      <c r="K154" s="21">
        <v>4</v>
      </c>
      <c r="L154" s="21">
        <v>0</v>
      </c>
      <c r="M154" s="21">
        <v>0</v>
      </c>
      <c r="N154" s="21">
        <v>0</v>
      </c>
      <c r="O154" s="21">
        <v>0</v>
      </c>
      <c r="P154" s="21">
        <v>0.333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0">
        <v>399013</v>
      </c>
      <c r="B155" s="20" t="s">
        <v>230</v>
      </c>
      <c r="C155" s="20">
        <v>5118.585</v>
      </c>
      <c r="D155" s="20">
        <v>5673.05</v>
      </c>
      <c r="E155" s="20">
        <v>0</v>
      </c>
      <c r="F155" s="20">
        <v>0</v>
      </c>
      <c r="G155" s="20">
        <v>0</v>
      </c>
      <c r="H155" s="20">
        <v>1</v>
      </c>
      <c r="I155" s="18">
        <v>4.626</v>
      </c>
      <c r="J155" s="18">
        <v>13.948</v>
      </c>
      <c r="K155" s="21">
        <v>4</v>
      </c>
      <c r="L155" s="21">
        <v>0</v>
      </c>
      <c r="M155" s="21">
        <v>-1</v>
      </c>
      <c r="N155" s="21">
        <v>1</v>
      </c>
      <c r="O155" s="21">
        <v>0</v>
      </c>
      <c r="P155" s="21">
        <v>1.287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0">
        <v>399015</v>
      </c>
      <c r="B156" s="20" t="s">
        <v>231</v>
      </c>
      <c r="C156" s="20">
        <v>2747.447</v>
      </c>
      <c r="D156" s="20">
        <v>3074.82</v>
      </c>
      <c r="E156" s="20">
        <v>0</v>
      </c>
      <c r="F156" s="20">
        <v>0</v>
      </c>
      <c r="G156" s="20">
        <v>0</v>
      </c>
      <c r="H156" s="20">
        <v>1</v>
      </c>
      <c r="I156" s="18">
        <v>6.932</v>
      </c>
      <c r="J156" s="18">
        <v>16.841</v>
      </c>
      <c r="K156" s="21">
        <v>4</v>
      </c>
      <c r="L156" s="21">
        <v>0</v>
      </c>
      <c r="M156" s="21">
        <v>0</v>
      </c>
      <c r="N156" s="21">
        <v>0</v>
      </c>
      <c r="O156" s="21">
        <v>0</v>
      </c>
      <c r="P156" s="21">
        <v>-0.476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0">
        <v>399016</v>
      </c>
      <c r="B157" s="20" t="s">
        <v>232</v>
      </c>
      <c r="C157" s="20">
        <v>5131.995</v>
      </c>
      <c r="D157" s="20">
        <v>6061.054</v>
      </c>
      <c r="E157" s="20">
        <v>0</v>
      </c>
      <c r="F157" s="20">
        <v>0</v>
      </c>
      <c r="G157" s="20">
        <v>0</v>
      </c>
      <c r="H157" s="20">
        <v>1</v>
      </c>
      <c r="I157" s="18">
        <v>5.862</v>
      </c>
      <c r="J157" s="18">
        <v>20.292</v>
      </c>
      <c r="K157" s="21">
        <v>4</v>
      </c>
      <c r="L157" s="21">
        <v>2</v>
      </c>
      <c r="M157" s="21">
        <v>0</v>
      </c>
      <c r="N157" s="21">
        <v>0</v>
      </c>
      <c r="O157" s="21">
        <v>0</v>
      </c>
      <c r="P157" s="21">
        <v>1.037</v>
      </c>
      <c r="Q157" s="21">
        <v>0</v>
      </c>
      <c r="R157" s="21">
        <v>-1</v>
      </c>
      <c r="S157" s="22"/>
      <c r="T157" s="22"/>
      <c r="U157" s="22"/>
      <c r="V157" s="22"/>
      <c r="W157" s="22"/>
    </row>
    <row r="158" ht="16.5" spans="1:23">
      <c r="A158" s="20">
        <v>399017</v>
      </c>
      <c r="B158" s="20" t="s">
        <v>233</v>
      </c>
      <c r="C158" s="20">
        <v>4421.885</v>
      </c>
      <c r="D158" s="20">
        <v>5136.877</v>
      </c>
      <c r="E158" s="20">
        <v>0</v>
      </c>
      <c r="F158" s="20">
        <v>0</v>
      </c>
      <c r="G158" s="20">
        <v>0</v>
      </c>
      <c r="H158" s="20">
        <v>1</v>
      </c>
      <c r="I158" s="18">
        <v>5.276</v>
      </c>
      <c r="J158" s="18">
        <v>18.461</v>
      </c>
      <c r="K158" s="21">
        <v>4</v>
      </c>
      <c r="L158" s="21">
        <v>0</v>
      </c>
      <c r="M158" s="21">
        <v>-1</v>
      </c>
      <c r="N158" s="21">
        <v>1</v>
      </c>
      <c r="O158" s="21">
        <v>0</v>
      </c>
      <c r="P158" s="21">
        <v>10.275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0">
        <v>399018</v>
      </c>
      <c r="B159" s="20" t="s">
        <v>234</v>
      </c>
      <c r="C159" s="20">
        <v>5311.838</v>
      </c>
      <c r="D159" s="20">
        <v>6214.869</v>
      </c>
      <c r="E159" s="20">
        <v>0</v>
      </c>
      <c r="F159" s="20">
        <v>0</v>
      </c>
      <c r="G159" s="20">
        <v>0</v>
      </c>
      <c r="H159" s="20">
        <v>1</v>
      </c>
      <c r="I159" s="18">
        <v>8.568</v>
      </c>
      <c r="J159" s="18">
        <v>21.854</v>
      </c>
      <c r="K159" s="21">
        <v>4</v>
      </c>
      <c r="L159" s="21">
        <v>0</v>
      </c>
      <c r="M159" s="21">
        <v>-1</v>
      </c>
      <c r="N159" s="21">
        <v>1</v>
      </c>
      <c r="O159" s="21">
        <v>0</v>
      </c>
      <c r="P159" s="21">
        <v>1.96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0">
        <v>399019</v>
      </c>
      <c r="B160" s="20" t="s">
        <v>235</v>
      </c>
      <c r="C160" s="20">
        <v>4166.697</v>
      </c>
      <c r="D160" s="20">
        <v>4746.77</v>
      </c>
      <c r="E160" s="20">
        <v>0</v>
      </c>
      <c r="F160" s="20">
        <v>0</v>
      </c>
      <c r="G160" s="20">
        <v>0</v>
      </c>
      <c r="H160" s="20">
        <v>1</v>
      </c>
      <c r="I160" s="18">
        <v>6.43</v>
      </c>
      <c r="J160" s="18">
        <v>17.865</v>
      </c>
      <c r="K160" s="21">
        <v>4</v>
      </c>
      <c r="L160" s="21">
        <v>0</v>
      </c>
      <c r="M160" s="21">
        <v>0</v>
      </c>
      <c r="N160" s="21">
        <v>0</v>
      </c>
      <c r="O160" s="21">
        <v>0</v>
      </c>
      <c r="P160" s="21">
        <v>0.41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0">
        <v>399020</v>
      </c>
      <c r="B161" s="20" t="s">
        <v>236</v>
      </c>
      <c r="C161" s="20">
        <v>1636.268</v>
      </c>
      <c r="D161" s="20">
        <v>1863.288</v>
      </c>
      <c r="E161" s="20">
        <v>0</v>
      </c>
      <c r="F161" s="20">
        <v>0</v>
      </c>
      <c r="G161" s="20">
        <v>0</v>
      </c>
      <c r="H161" s="20">
        <v>1</v>
      </c>
      <c r="I161" s="18">
        <v>8.309</v>
      </c>
      <c r="J161" s="18">
        <v>19.481</v>
      </c>
      <c r="K161" s="21">
        <v>4</v>
      </c>
      <c r="L161" s="21">
        <v>0</v>
      </c>
      <c r="M161" s="21">
        <v>-1</v>
      </c>
      <c r="N161" s="21">
        <v>0</v>
      </c>
      <c r="O161" s="21">
        <v>0</v>
      </c>
      <c r="P161" s="21">
        <v>-1.453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0">
        <v>399088</v>
      </c>
      <c r="B162" s="20" t="s">
        <v>237</v>
      </c>
      <c r="C162" s="20">
        <v>4476.704</v>
      </c>
      <c r="D162" s="20">
        <v>5240.948</v>
      </c>
      <c r="E162" s="20">
        <v>0</v>
      </c>
      <c r="F162" s="20">
        <v>0</v>
      </c>
      <c r="G162" s="20">
        <v>0</v>
      </c>
      <c r="H162" s="20">
        <v>1</v>
      </c>
      <c r="I162" s="18">
        <v>0.756</v>
      </c>
      <c r="J162" s="18">
        <v>15.228</v>
      </c>
      <c r="K162" s="21">
        <v>4</v>
      </c>
      <c r="L162" s="21">
        <v>0</v>
      </c>
      <c r="M162" s="21">
        <v>-1</v>
      </c>
      <c r="N162" s="21">
        <v>0</v>
      </c>
      <c r="O162" s="21">
        <v>0</v>
      </c>
      <c r="P162" s="21">
        <v>0.358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0">
        <v>399100</v>
      </c>
      <c r="B163" s="20" t="s">
        <v>238</v>
      </c>
      <c r="C163" s="20">
        <v>11028.664</v>
      </c>
      <c r="D163" s="20">
        <v>12231.929</v>
      </c>
      <c r="E163" s="20">
        <v>0</v>
      </c>
      <c r="F163" s="20">
        <v>0</v>
      </c>
      <c r="G163" s="20">
        <v>0</v>
      </c>
      <c r="H163" s="20">
        <v>1</v>
      </c>
      <c r="I163" s="18">
        <v>5.291</v>
      </c>
      <c r="J163" s="18">
        <v>14.607</v>
      </c>
      <c r="K163" s="21">
        <v>4</v>
      </c>
      <c r="L163" s="21">
        <v>0</v>
      </c>
      <c r="M163" s="21">
        <v>-1</v>
      </c>
      <c r="N163" s="21">
        <v>1</v>
      </c>
      <c r="O163" s="21">
        <v>0</v>
      </c>
      <c r="P163" s="21">
        <v>0.909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0">
        <v>399101</v>
      </c>
      <c r="B164" s="20" t="s">
        <v>239</v>
      </c>
      <c r="C164" s="20">
        <v>13354.488</v>
      </c>
      <c r="D164" s="20">
        <v>14895.71</v>
      </c>
      <c r="E164" s="20">
        <v>0</v>
      </c>
      <c r="F164" s="20">
        <v>0</v>
      </c>
      <c r="G164" s="20">
        <v>0</v>
      </c>
      <c r="H164" s="20">
        <v>1</v>
      </c>
      <c r="I164" s="18">
        <v>5.763</v>
      </c>
      <c r="J164" s="18">
        <v>15.514</v>
      </c>
      <c r="K164" s="21">
        <v>4</v>
      </c>
      <c r="L164" s="21">
        <v>1</v>
      </c>
      <c r="M164" s="21">
        <v>-1</v>
      </c>
      <c r="N164" s="21">
        <v>1</v>
      </c>
      <c r="O164" s="21">
        <v>0</v>
      </c>
      <c r="P164" s="21">
        <v>10.037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0">
        <v>399102</v>
      </c>
      <c r="B165" s="20" t="s">
        <v>240</v>
      </c>
      <c r="C165" s="20">
        <v>3571.421</v>
      </c>
      <c r="D165" s="20">
        <v>4065.332</v>
      </c>
      <c r="E165" s="20">
        <v>0</v>
      </c>
      <c r="F165" s="20">
        <v>0</v>
      </c>
      <c r="G165" s="20">
        <v>0</v>
      </c>
      <c r="H165" s="20">
        <v>1</v>
      </c>
      <c r="I165" s="18">
        <v>3.994</v>
      </c>
      <c r="J165" s="18">
        <v>15.658</v>
      </c>
      <c r="K165" s="21">
        <v>4</v>
      </c>
      <c r="L165" s="21">
        <v>1</v>
      </c>
      <c r="M165" s="21">
        <v>-1</v>
      </c>
      <c r="N165" s="21">
        <v>1</v>
      </c>
      <c r="O165" s="21">
        <v>0</v>
      </c>
      <c r="P165" s="21">
        <v>3.081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0">
        <v>399103</v>
      </c>
      <c r="B166" s="20" t="s">
        <v>241</v>
      </c>
      <c r="C166" s="20">
        <v>8583.036</v>
      </c>
      <c r="D166" s="20">
        <v>9451.941</v>
      </c>
      <c r="E166" s="20">
        <v>0</v>
      </c>
      <c r="F166" s="20">
        <v>0</v>
      </c>
      <c r="G166" s="20">
        <v>0</v>
      </c>
      <c r="H166" s="20">
        <v>1</v>
      </c>
      <c r="I166" s="18">
        <v>1.045</v>
      </c>
      <c r="J166" s="18">
        <v>10.142</v>
      </c>
      <c r="K166" s="21">
        <v>2</v>
      </c>
      <c r="L166" s="21">
        <v>0</v>
      </c>
      <c r="M166" s="21">
        <v>1</v>
      </c>
      <c r="N166" s="21">
        <v>-1</v>
      </c>
      <c r="O166" s="21">
        <v>0</v>
      </c>
      <c r="P166" s="21">
        <v>-9.607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0">
        <v>399106</v>
      </c>
      <c r="B167" s="20" t="s">
        <v>242</v>
      </c>
      <c r="C167" s="20">
        <v>2343.438</v>
      </c>
      <c r="D167" s="20">
        <v>2595.012</v>
      </c>
      <c r="E167" s="20">
        <v>0</v>
      </c>
      <c r="F167" s="20">
        <v>0</v>
      </c>
      <c r="G167" s="20">
        <v>0</v>
      </c>
      <c r="H167" s="20">
        <v>1</v>
      </c>
      <c r="I167" s="18">
        <v>5.499</v>
      </c>
      <c r="J167" s="18">
        <v>14.66</v>
      </c>
      <c r="K167" s="21">
        <v>1</v>
      </c>
      <c r="L167" s="21">
        <v>0</v>
      </c>
      <c r="M167" s="21">
        <v>1</v>
      </c>
      <c r="N167" s="21">
        <v>-1</v>
      </c>
      <c r="O167" s="21">
        <v>0</v>
      </c>
      <c r="P167" s="21">
        <v>-9.986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0">
        <v>399107</v>
      </c>
      <c r="B168" s="20" t="s">
        <v>243</v>
      </c>
      <c r="C168" s="20">
        <v>2451.646</v>
      </c>
      <c r="D168" s="20">
        <v>2715.079</v>
      </c>
      <c r="E168" s="20">
        <v>0</v>
      </c>
      <c r="F168" s="20">
        <v>0</v>
      </c>
      <c r="G168" s="20">
        <v>0</v>
      </c>
      <c r="H168" s="20">
        <v>1</v>
      </c>
      <c r="I168" s="18">
        <v>5.51</v>
      </c>
      <c r="J168" s="18">
        <v>14.678</v>
      </c>
      <c r="K168" s="21">
        <v>1</v>
      </c>
      <c r="L168" s="21">
        <v>0</v>
      </c>
      <c r="M168" s="21">
        <v>1</v>
      </c>
      <c r="N168" s="21">
        <v>-1</v>
      </c>
      <c r="O168" s="21">
        <v>0</v>
      </c>
      <c r="P168" s="21">
        <v>-5.846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0">
        <v>399232</v>
      </c>
      <c r="B169" s="20" t="s">
        <v>244</v>
      </c>
      <c r="C169" s="20">
        <v>3291.658</v>
      </c>
      <c r="D169" s="20">
        <v>4165.569</v>
      </c>
      <c r="E169" s="20">
        <v>0</v>
      </c>
      <c r="F169" s="20">
        <v>0</v>
      </c>
      <c r="G169" s="20">
        <v>0</v>
      </c>
      <c r="H169" s="20">
        <v>1</v>
      </c>
      <c r="I169" s="18">
        <v>18.899</v>
      </c>
      <c r="J169" s="18">
        <v>35.913</v>
      </c>
      <c r="K169" s="21">
        <v>4</v>
      </c>
      <c r="L169" s="21">
        <v>0</v>
      </c>
      <c r="M169" s="21">
        <v>-1</v>
      </c>
      <c r="N169" s="21">
        <v>1</v>
      </c>
      <c r="O169" s="21">
        <v>0</v>
      </c>
      <c r="P169" s="21">
        <v>1.154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0">
        <v>399233</v>
      </c>
      <c r="B170" s="20" t="s">
        <v>245</v>
      </c>
      <c r="C170" s="20">
        <v>3131.416</v>
      </c>
      <c r="D170" s="20">
        <v>3544.19</v>
      </c>
      <c r="E170" s="20">
        <v>0</v>
      </c>
      <c r="F170" s="20">
        <v>0</v>
      </c>
      <c r="G170" s="20">
        <v>0</v>
      </c>
      <c r="H170" s="20">
        <v>1</v>
      </c>
      <c r="I170" s="18">
        <v>6.247</v>
      </c>
      <c r="J170" s="18">
        <v>17.166</v>
      </c>
      <c r="K170" s="21">
        <v>4</v>
      </c>
      <c r="L170" s="21">
        <v>0</v>
      </c>
      <c r="M170" s="21">
        <v>0</v>
      </c>
      <c r="N170" s="21">
        <v>0</v>
      </c>
      <c r="O170" s="21">
        <v>0</v>
      </c>
      <c r="P170" s="21">
        <v>8.354</v>
      </c>
      <c r="Q170" s="21">
        <v>0</v>
      </c>
      <c r="R170" s="21">
        <v>-1</v>
      </c>
      <c r="S170" s="22"/>
      <c r="T170" s="22"/>
      <c r="U170" s="22"/>
      <c r="V170" s="22"/>
      <c r="W170" s="22"/>
    </row>
    <row r="171" ht="16.5" spans="1:23">
      <c r="A171" s="20">
        <v>399234</v>
      </c>
      <c r="B171" s="20" t="s">
        <v>246</v>
      </c>
      <c r="C171" s="20">
        <v>887.875</v>
      </c>
      <c r="D171" s="20">
        <v>994.066</v>
      </c>
      <c r="E171" s="20">
        <v>0</v>
      </c>
      <c r="F171" s="20">
        <v>0</v>
      </c>
      <c r="G171" s="20">
        <v>0</v>
      </c>
      <c r="H171" s="20">
        <v>1</v>
      </c>
      <c r="I171" s="18">
        <v>3.557</v>
      </c>
      <c r="J171" s="18">
        <v>13.86</v>
      </c>
      <c r="K171" s="21">
        <v>4</v>
      </c>
      <c r="L171" s="21">
        <v>2</v>
      </c>
      <c r="M171" s="21">
        <v>-1</v>
      </c>
      <c r="N171" s="21">
        <v>1</v>
      </c>
      <c r="O171" s="21">
        <v>0</v>
      </c>
      <c r="P171" s="21">
        <v>1.523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0">
        <v>399235</v>
      </c>
      <c r="B172" s="20" t="s">
        <v>247</v>
      </c>
      <c r="C172" s="20">
        <v>1019.315</v>
      </c>
      <c r="D172" s="20">
        <v>1130.212</v>
      </c>
      <c r="E172" s="20">
        <v>0</v>
      </c>
      <c r="F172" s="20">
        <v>0</v>
      </c>
      <c r="G172" s="20">
        <v>0</v>
      </c>
      <c r="H172" s="20">
        <v>1</v>
      </c>
      <c r="I172" s="18">
        <v>2.487</v>
      </c>
      <c r="J172" s="18">
        <v>12.055</v>
      </c>
      <c r="K172" s="21">
        <v>1</v>
      </c>
      <c r="L172" s="21">
        <v>0</v>
      </c>
      <c r="M172" s="21">
        <v>1</v>
      </c>
      <c r="N172" s="21">
        <v>-1</v>
      </c>
      <c r="O172" s="21">
        <v>0</v>
      </c>
      <c r="P172" s="21">
        <v>-8.44</v>
      </c>
      <c r="Q172" s="21">
        <v>-1</v>
      </c>
      <c r="R172" s="21">
        <v>0</v>
      </c>
      <c r="S172" s="22"/>
      <c r="T172" s="22"/>
      <c r="U172" s="22"/>
      <c r="V172" s="22"/>
      <c r="W172" s="22"/>
    </row>
    <row r="173" ht="16.5" spans="1:23">
      <c r="A173" s="20">
        <v>399242</v>
      </c>
      <c r="B173" s="20" t="s">
        <v>248</v>
      </c>
      <c r="C173" s="20">
        <v>1290.71</v>
      </c>
      <c r="D173" s="20">
        <v>1529.311</v>
      </c>
      <c r="E173" s="20">
        <v>0</v>
      </c>
      <c r="F173" s="20">
        <v>0</v>
      </c>
      <c r="G173" s="20">
        <v>0</v>
      </c>
      <c r="H173" s="20">
        <v>1</v>
      </c>
      <c r="I173" s="18">
        <v>11.697</v>
      </c>
      <c r="J173" s="18">
        <v>25.474</v>
      </c>
      <c r="K173" s="21">
        <v>1</v>
      </c>
      <c r="L173" s="21">
        <v>0</v>
      </c>
      <c r="M173" s="21">
        <v>1</v>
      </c>
      <c r="N173" s="21">
        <v>-1</v>
      </c>
      <c r="O173" s="21">
        <v>0</v>
      </c>
      <c r="P173" s="21">
        <v>-10.682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0">
        <v>399243</v>
      </c>
      <c r="B174" s="20" t="s">
        <v>249</v>
      </c>
      <c r="C174" s="20">
        <v>1386.716</v>
      </c>
      <c r="D174" s="20">
        <v>1582.482</v>
      </c>
      <c r="E174" s="20">
        <v>0</v>
      </c>
      <c r="F174" s="20">
        <v>0</v>
      </c>
      <c r="G174" s="20">
        <v>0</v>
      </c>
      <c r="H174" s="20">
        <v>1</v>
      </c>
      <c r="I174" s="18">
        <v>2.703</v>
      </c>
      <c r="J174" s="18">
        <v>14.739</v>
      </c>
      <c r="K174" s="21">
        <v>4</v>
      </c>
      <c r="L174" s="21">
        <v>0</v>
      </c>
      <c r="M174" s="21">
        <v>-1</v>
      </c>
      <c r="N174" s="21">
        <v>1</v>
      </c>
      <c r="O174" s="21">
        <v>0</v>
      </c>
      <c r="P174" s="21">
        <v>1.201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0">
        <v>399244</v>
      </c>
      <c r="B175" s="20" t="s">
        <v>250</v>
      </c>
      <c r="C175" s="20">
        <v>591.465</v>
      </c>
      <c r="D175" s="20">
        <v>652.543</v>
      </c>
      <c r="E175" s="20">
        <v>0</v>
      </c>
      <c r="F175" s="20">
        <v>0</v>
      </c>
      <c r="G175" s="20">
        <v>0</v>
      </c>
      <c r="H175" s="20">
        <v>1</v>
      </c>
      <c r="I175" s="18">
        <v>3.365</v>
      </c>
      <c r="J175" s="18">
        <v>12.41</v>
      </c>
      <c r="K175" s="21">
        <v>4</v>
      </c>
      <c r="L175" s="21">
        <v>2</v>
      </c>
      <c r="M175" s="21">
        <v>0</v>
      </c>
      <c r="N175" s="21">
        <v>0</v>
      </c>
      <c r="O175" s="21">
        <v>0</v>
      </c>
      <c r="P175" s="21">
        <v>-1.837</v>
      </c>
      <c r="Q175" s="21">
        <v>0</v>
      </c>
      <c r="R175" s="21">
        <v>1</v>
      </c>
      <c r="S175" s="22"/>
      <c r="T175" s="22"/>
      <c r="U175" s="22"/>
      <c r="V175" s="22"/>
      <c r="W175" s="22"/>
    </row>
    <row r="176" ht="16.5" spans="1:23">
      <c r="A176" s="20">
        <v>399261</v>
      </c>
      <c r="B176" s="20" t="s">
        <v>251</v>
      </c>
      <c r="C176" s="20">
        <v>5156.128</v>
      </c>
      <c r="D176" s="20">
        <v>6493.557</v>
      </c>
      <c r="E176" s="20">
        <v>0</v>
      </c>
      <c r="F176" s="20">
        <v>0</v>
      </c>
      <c r="G176" s="20">
        <v>0</v>
      </c>
      <c r="H176" s="20">
        <v>1</v>
      </c>
      <c r="I176" s="18">
        <v>1.998</v>
      </c>
      <c r="J176" s="18">
        <v>22.183</v>
      </c>
      <c r="K176" s="21">
        <v>2</v>
      </c>
      <c r="L176" s="21">
        <v>2</v>
      </c>
      <c r="M176" s="21">
        <v>0</v>
      </c>
      <c r="N176" s="21">
        <v>0</v>
      </c>
      <c r="O176" s="21">
        <v>0</v>
      </c>
      <c r="P176" s="21">
        <v>-5.214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0">
        <v>399262</v>
      </c>
      <c r="B177" s="20" t="s">
        <v>252</v>
      </c>
      <c r="C177" s="20">
        <v>2448.813</v>
      </c>
      <c r="D177" s="20">
        <v>2999.644</v>
      </c>
      <c r="E177" s="20">
        <v>0</v>
      </c>
      <c r="F177" s="20">
        <v>0</v>
      </c>
      <c r="G177" s="20">
        <v>0</v>
      </c>
      <c r="H177" s="20">
        <v>1</v>
      </c>
      <c r="I177" s="18">
        <v>0.924</v>
      </c>
      <c r="J177" s="18">
        <v>19.118</v>
      </c>
      <c r="K177" s="21">
        <v>4</v>
      </c>
      <c r="L177" s="21">
        <v>0</v>
      </c>
      <c r="M177" s="21">
        <v>-1</v>
      </c>
      <c r="N177" s="21">
        <v>1</v>
      </c>
      <c r="O177" s="21">
        <v>0</v>
      </c>
      <c r="P177" s="21">
        <v>-3.785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0">
        <v>399263</v>
      </c>
      <c r="B178" s="20" t="s">
        <v>253</v>
      </c>
      <c r="C178" s="20">
        <v>2755.689</v>
      </c>
      <c r="D178" s="20">
        <v>3432.957</v>
      </c>
      <c r="E178" s="20">
        <v>0</v>
      </c>
      <c r="F178" s="20">
        <v>0</v>
      </c>
      <c r="G178" s="20">
        <v>0</v>
      </c>
      <c r="H178" s="20">
        <v>1</v>
      </c>
      <c r="I178" s="18">
        <v>6.221</v>
      </c>
      <c r="J178" s="18">
        <v>24.722</v>
      </c>
      <c r="K178" s="21">
        <v>3</v>
      </c>
      <c r="L178" s="21">
        <v>2</v>
      </c>
      <c r="M178" s="21">
        <v>0</v>
      </c>
      <c r="N178" s="21">
        <v>0</v>
      </c>
      <c r="O178" s="21">
        <v>0</v>
      </c>
      <c r="P178" s="21">
        <v>0.175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0">
        <v>399267</v>
      </c>
      <c r="B179" s="20" t="s">
        <v>254</v>
      </c>
      <c r="C179" s="20">
        <v>1978.271</v>
      </c>
      <c r="D179" s="20">
        <v>2334.215</v>
      </c>
      <c r="E179" s="20">
        <v>0</v>
      </c>
      <c r="F179" s="20">
        <v>0</v>
      </c>
      <c r="G179" s="20">
        <v>0</v>
      </c>
      <c r="H179" s="20">
        <v>1</v>
      </c>
      <c r="I179" s="18">
        <v>9.559</v>
      </c>
      <c r="J179" s="18">
        <v>23.35</v>
      </c>
      <c r="K179" s="21">
        <v>3</v>
      </c>
      <c r="L179" s="21">
        <v>2</v>
      </c>
      <c r="M179" s="21">
        <v>0</v>
      </c>
      <c r="N179" s="21">
        <v>0</v>
      </c>
      <c r="O179" s="21">
        <v>0</v>
      </c>
      <c r="P179" s="21">
        <v>-0.614</v>
      </c>
      <c r="Q179" s="21">
        <v>0</v>
      </c>
      <c r="R179" s="21">
        <v>1</v>
      </c>
      <c r="S179" s="22"/>
      <c r="T179" s="22"/>
      <c r="U179" s="22"/>
      <c r="V179" s="22"/>
      <c r="W179" s="22"/>
    </row>
    <row r="180" ht="16.5" spans="1:23">
      <c r="A180" s="20">
        <v>399268</v>
      </c>
      <c r="B180" s="20" t="s">
        <v>255</v>
      </c>
      <c r="C180" s="20">
        <v>1844.608</v>
      </c>
      <c r="D180" s="20">
        <v>2161.206</v>
      </c>
      <c r="E180" s="20">
        <v>0</v>
      </c>
      <c r="F180" s="20">
        <v>0</v>
      </c>
      <c r="G180" s="20">
        <v>0</v>
      </c>
      <c r="H180" s="20">
        <v>1</v>
      </c>
      <c r="I180" s="18">
        <v>9.715</v>
      </c>
      <c r="J180" s="18">
        <v>22.941</v>
      </c>
      <c r="K180" s="21">
        <v>4</v>
      </c>
      <c r="L180" s="21">
        <v>0</v>
      </c>
      <c r="M180" s="21">
        <v>0</v>
      </c>
      <c r="N180" s="21">
        <v>0</v>
      </c>
      <c r="O180" s="21">
        <v>0</v>
      </c>
      <c r="P180" s="21">
        <v>6.14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0">
        <v>399269</v>
      </c>
      <c r="B181" s="20" t="s">
        <v>256</v>
      </c>
      <c r="C181" s="20">
        <v>6692.156</v>
      </c>
      <c r="D181" s="20">
        <v>8396.715</v>
      </c>
      <c r="E181" s="20">
        <v>0</v>
      </c>
      <c r="F181" s="20">
        <v>0</v>
      </c>
      <c r="G181" s="20">
        <v>0</v>
      </c>
      <c r="H181" s="20">
        <v>1</v>
      </c>
      <c r="I181" s="18">
        <v>2.718</v>
      </c>
      <c r="J181" s="18">
        <v>22.467</v>
      </c>
      <c r="K181" s="21">
        <v>4</v>
      </c>
      <c r="L181" s="21">
        <v>0</v>
      </c>
      <c r="M181" s="21">
        <v>0</v>
      </c>
      <c r="N181" s="21">
        <v>0</v>
      </c>
      <c r="O181" s="21">
        <v>0</v>
      </c>
      <c r="P181" s="21">
        <v>-0.862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0">
        <v>399274</v>
      </c>
      <c r="B182" s="20" t="s">
        <v>257</v>
      </c>
      <c r="C182" s="20">
        <v>5123.506</v>
      </c>
      <c r="D182" s="20">
        <v>6208.37</v>
      </c>
      <c r="E182" s="20">
        <v>0</v>
      </c>
      <c r="F182" s="20">
        <v>0</v>
      </c>
      <c r="G182" s="20">
        <v>0</v>
      </c>
      <c r="H182" s="20">
        <v>1</v>
      </c>
      <c r="I182" s="18">
        <v>1.895</v>
      </c>
      <c r="J182" s="18">
        <v>19.038</v>
      </c>
      <c r="K182" s="21">
        <v>4</v>
      </c>
      <c r="L182" s="21">
        <v>0</v>
      </c>
      <c r="M182" s="21">
        <v>-1</v>
      </c>
      <c r="N182" s="21">
        <v>1</v>
      </c>
      <c r="O182" s="21">
        <v>0</v>
      </c>
      <c r="P182" s="21">
        <v>0.479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0">
        <v>399276</v>
      </c>
      <c r="B183" s="20" t="s">
        <v>258</v>
      </c>
      <c r="C183" s="20">
        <v>6798.522</v>
      </c>
      <c r="D183" s="20">
        <v>8404.222</v>
      </c>
      <c r="E183" s="20">
        <v>0</v>
      </c>
      <c r="F183" s="20">
        <v>0</v>
      </c>
      <c r="G183" s="20">
        <v>0</v>
      </c>
      <c r="H183" s="20">
        <v>1</v>
      </c>
      <c r="I183" s="18">
        <v>3.281</v>
      </c>
      <c r="J183" s="18">
        <v>21.76</v>
      </c>
      <c r="K183" s="21">
        <v>1</v>
      </c>
      <c r="L183" s="21">
        <v>0</v>
      </c>
      <c r="M183" s="21">
        <v>1</v>
      </c>
      <c r="N183" s="21">
        <v>-1</v>
      </c>
      <c r="O183" s="21">
        <v>0</v>
      </c>
      <c r="P183" s="21">
        <v>-8.173</v>
      </c>
      <c r="Q183" s="21">
        <v>-1</v>
      </c>
      <c r="R183" s="21">
        <v>0</v>
      </c>
      <c r="S183" s="22"/>
      <c r="T183" s="22"/>
      <c r="U183" s="22"/>
      <c r="V183" s="22"/>
      <c r="W183" s="22"/>
    </row>
    <row r="184" ht="16.5" spans="1:23">
      <c r="A184" s="20">
        <v>399278</v>
      </c>
      <c r="B184" s="20" t="s">
        <v>259</v>
      </c>
      <c r="C184" s="20">
        <v>1920.449</v>
      </c>
      <c r="D184" s="20">
        <v>2207.019</v>
      </c>
      <c r="E184" s="20">
        <v>0</v>
      </c>
      <c r="F184" s="20">
        <v>0</v>
      </c>
      <c r="G184" s="20">
        <v>0</v>
      </c>
      <c r="H184" s="20">
        <v>1</v>
      </c>
      <c r="I184" s="18">
        <v>2.656</v>
      </c>
      <c r="J184" s="18">
        <v>15.296</v>
      </c>
      <c r="K184" s="21">
        <v>4</v>
      </c>
      <c r="L184" s="21">
        <v>0</v>
      </c>
      <c r="M184" s="21">
        <v>0</v>
      </c>
      <c r="N184" s="21">
        <v>0</v>
      </c>
      <c r="O184" s="21">
        <v>0</v>
      </c>
      <c r="P184" s="21">
        <v>-0.976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0">
        <v>399279</v>
      </c>
      <c r="B185" s="20" t="s">
        <v>260</v>
      </c>
      <c r="C185" s="20">
        <v>4196.98</v>
      </c>
      <c r="D185" s="20">
        <v>5175.793</v>
      </c>
      <c r="E185" s="20">
        <v>0</v>
      </c>
      <c r="F185" s="20">
        <v>0</v>
      </c>
      <c r="G185" s="20">
        <v>0</v>
      </c>
      <c r="H185" s="20">
        <v>1</v>
      </c>
      <c r="I185" s="18">
        <v>5.258</v>
      </c>
      <c r="J185" s="18">
        <v>23.175</v>
      </c>
      <c r="K185" s="21">
        <v>4</v>
      </c>
      <c r="L185" s="21">
        <v>0</v>
      </c>
      <c r="M185" s="21">
        <v>-1</v>
      </c>
      <c r="N185" s="21">
        <v>1</v>
      </c>
      <c r="O185" s="21">
        <v>0</v>
      </c>
      <c r="P185" s="21">
        <v>2.658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0">
        <v>399285</v>
      </c>
      <c r="B186" s="20" t="s">
        <v>261</v>
      </c>
      <c r="C186" s="20">
        <v>5275.265</v>
      </c>
      <c r="D186" s="20">
        <v>6449.063</v>
      </c>
      <c r="E186" s="20">
        <v>0</v>
      </c>
      <c r="F186" s="20">
        <v>0</v>
      </c>
      <c r="G186" s="20">
        <v>0</v>
      </c>
      <c r="H186" s="20">
        <v>1</v>
      </c>
      <c r="I186" s="18">
        <v>5.762</v>
      </c>
      <c r="J186" s="18">
        <v>22.914</v>
      </c>
      <c r="K186" s="21">
        <v>3</v>
      </c>
      <c r="L186" s="21">
        <v>0</v>
      </c>
      <c r="M186" s="21">
        <v>1</v>
      </c>
      <c r="N186" s="21">
        <v>-1</v>
      </c>
      <c r="O186" s="21">
        <v>0</v>
      </c>
      <c r="P186" s="21">
        <v>-18.839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0">
        <v>399289</v>
      </c>
      <c r="B187" s="20" t="s">
        <v>262</v>
      </c>
      <c r="C187" s="20">
        <v>120.046</v>
      </c>
      <c r="D187" s="20">
        <v>120.963</v>
      </c>
      <c r="E187" s="20">
        <v>0</v>
      </c>
      <c r="F187" s="20">
        <v>0</v>
      </c>
      <c r="G187" s="20">
        <v>0</v>
      </c>
      <c r="H187" s="20">
        <v>1</v>
      </c>
      <c r="I187" s="18">
        <v>0.083</v>
      </c>
      <c r="J187" s="18">
        <v>0.841</v>
      </c>
      <c r="K187" s="21">
        <v>4</v>
      </c>
      <c r="L187" s="21">
        <v>0</v>
      </c>
      <c r="M187" s="21">
        <v>-1</v>
      </c>
      <c r="N187" s="21">
        <v>1</v>
      </c>
      <c r="O187" s="21">
        <v>0</v>
      </c>
      <c r="P187" s="21">
        <v>3.462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0">
        <v>399290</v>
      </c>
      <c r="B188" s="20" t="s">
        <v>263</v>
      </c>
      <c r="C188" s="20">
        <v>181.771</v>
      </c>
      <c r="D188" s="20">
        <v>196.275</v>
      </c>
      <c r="E188" s="20">
        <v>0</v>
      </c>
      <c r="F188" s="20">
        <v>0</v>
      </c>
      <c r="G188" s="20">
        <v>0</v>
      </c>
      <c r="H188" s="20">
        <v>1</v>
      </c>
      <c r="I188" s="18">
        <v>4.538</v>
      </c>
      <c r="J188" s="18">
        <v>11.593</v>
      </c>
      <c r="K188" s="21">
        <v>4</v>
      </c>
      <c r="L188" s="21">
        <v>0</v>
      </c>
      <c r="M188" s="21">
        <v>-1</v>
      </c>
      <c r="N188" s="21">
        <v>1</v>
      </c>
      <c r="O188" s="21">
        <v>0</v>
      </c>
      <c r="P188" s="21">
        <v>9.261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0">
        <v>399291</v>
      </c>
      <c r="B189" s="20" t="s">
        <v>264</v>
      </c>
      <c r="C189" s="20">
        <v>4104.489</v>
      </c>
      <c r="D189" s="20">
        <v>4700.211</v>
      </c>
      <c r="E189" s="20">
        <v>0</v>
      </c>
      <c r="F189" s="20">
        <v>0</v>
      </c>
      <c r="G189" s="20">
        <v>0</v>
      </c>
      <c r="H189" s="20">
        <v>1</v>
      </c>
      <c r="I189" s="18">
        <v>8.303</v>
      </c>
      <c r="J189" s="18">
        <v>19.925</v>
      </c>
      <c r="K189" s="21">
        <v>3</v>
      </c>
      <c r="L189" s="21">
        <v>0</v>
      </c>
      <c r="M189" s="21">
        <v>0</v>
      </c>
      <c r="N189" s="21">
        <v>-1</v>
      </c>
      <c r="O189" s="21">
        <v>0</v>
      </c>
      <c r="P189" s="21">
        <v>-2.461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0">
        <v>399292</v>
      </c>
      <c r="B190" s="20" t="s">
        <v>265</v>
      </c>
      <c r="C190" s="20">
        <v>1350.878</v>
      </c>
      <c r="D190" s="20">
        <v>1520.489</v>
      </c>
      <c r="E190" s="20">
        <v>0</v>
      </c>
      <c r="F190" s="20">
        <v>0</v>
      </c>
      <c r="G190" s="20">
        <v>0</v>
      </c>
      <c r="H190" s="20">
        <v>1</v>
      </c>
      <c r="I190" s="18">
        <v>8.115</v>
      </c>
      <c r="J190" s="18">
        <v>18.365</v>
      </c>
      <c r="K190" s="21">
        <v>4</v>
      </c>
      <c r="L190" s="21">
        <v>2</v>
      </c>
      <c r="M190" s="21">
        <v>-1</v>
      </c>
      <c r="N190" s="21">
        <v>1</v>
      </c>
      <c r="O190" s="21">
        <v>0</v>
      </c>
      <c r="P190" s="21">
        <v>12.651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0">
        <v>399297</v>
      </c>
      <c r="B191" s="20" t="s">
        <v>266</v>
      </c>
      <c r="C191" s="20">
        <v>5739.626</v>
      </c>
      <c r="D191" s="20">
        <v>6342.044</v>
      </c>
      <c r="E191" s="20">
        <v>0</v>
      </c>
      <c r="F191" s="20">
        <v>0</v>
      </c>
      <c r="G191" s="20">
        <v>0</v>
      </c>
      <c r="H191" s="20">
        <v>1</v>
      </c>
      <c r="I191" s="18">
        <v>4.997</v>
      </c>
      <c r="J191" s="18">
        <v>14.021</v>
      </c>
      <c r="K191" s="21">
        <v>4</v>
      </c>
      <c r="L191" s="21">
        <v>0</v>
      </c>
      <c r="M191" s="21">
        <v>0</v>
      </c>
      <c r="N191" s="21">
        <v>0</v>
      </c>
      <c r="O191" s="21">
        <v>0</v>
      </c>
      <c r="P191" s="21">
        <v>-1.259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0">
        <v>399298</v>
      </c>
      <c r="B192" s="20" t="s">
        <v>267</v>
      </c>
      <c r="C192" s="20">
        <v>212.842</v>
      </c>
      <c r="D192" s="20">
        <v>213.887</v>
      </c>
      <c r="E192" s="20">
        <v>0</v>
      </c>
      <c r="F192" s="20">
        <v>0</v>
      </c>
      <c r="G192" s="20">
        <v>0</v>
      </c>
      <c r="H192" s="20">
        <v>1</v>
      </c>
      <c r="I192" s="18">
        <v>0.238</v>
      </c>
      <c r="J192" s="18">
        <v>0.725</v>
      </c>
      <c r="K192" s="21">
        <v>4</v>
      </c>
      <c r="L192" s="21">
        <v>0</v>
      </c>
      <c r="M192" s="21">
        <v>-1</v>
      </c>
      <c r="N192" s="21">
        <v>1</v>
      </c>
      <c r="O192" s="21">
        <v>0</v>
      </c>
      <c r="P192" s="21">
        <v>23.611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0">
        <v>399299</v>
      </c>
      <c r="B193" s="20" t="s">
        <v>268</v>
      </c>
      <c r="C193" s="20">
        <v>244.82</v>
      </c>
      <c r="D193" s="20">
        <v>246.22</v>
      </c>
      <c r="E193" s="20">
        <v>0</v>
      </c>
      <c r="F193" s="20">
        <v>0</v>
      </c>
      <c r="G193" s="20">
        <v>0</v>
      </c>
      <c r="H193" s="20">
        <v>1</v>
      </c>
      <c r="I193" s="18">
        <v>0.3</v>
      </c>
      <c r="J193" s="18">
        <v>0.867</v>
      </c>
      <c r="K193" s="21">
        <v>2</v>
      </c>
      <c r="L193" s="21">
        <v>0</v>
      </c>
      <c r="M193" s="21">
        <v>0</v>
      </c>
      <c r="N193" s="21">
        <v>-1</v>
      </c>
      <c r="O193" s="21">
        <v>0</v>
      </c>
      <c r="P193" s="21">
        <v>10.715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0">
        <v>399301</v>
      </c>
      <c r="B194" s="20" t="s">
        <v>269</v>
      </c>
      <c r="C194" s="20">
        <v>216.681</v>
      </c>
      <c r="D194" s="20">
        <v>217.746</v>
      </c>
      <c r="E194" s="20">
        <v>0</v>
      </c>
      <c r="F194" s="20">
        <v>0</v>
      </c>
      <c r="G194" s="20">
        <v>0</v>
      </c>
      <c r="H194" s="20">
        <v>1</v>
      </c>
      <c r="I194" s="18">
        <v>0.238</v>
      </c>
      <c r="J194" s="18">
        <v>0.726</v>
      </c>
      <c r="K194" s="21">
        <v>4</v>
      </c>
      <c r="L194" s="21">
        <v>1</v>
      </c>
      <c r="M194" s="21">
        <v>-1</v>
      </c>
      <c r="N194" s="21">
        <v>1</v>
      </c>
      <c r="O194" s="21">
        <v>0</v>
      </c>
      <c r="P194" s="21">
        <v>5.326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0">
        <v>399303</v>
      </c>
      <c r="B195" s="20" t="s">
        <v>270</v>
      </c>
      <c r="C195" s="20">
        <v>9139.935</v>
      </c>
      <c r="D195" s="20">
        <v>10232.86</v>
      </c>
      <c r="E195" s="20">
        <v>0</v>
      </c>
      <c r="F195" s="20">
        <v>0</v>
      </c>
      <c r="G195" s="20">
        <v>0</v>
      </c>
      <c r="H195" s="20">
        <v>1</v>
      </c>
      <c r="I195" s="18">
        <v>8.416</v>
      </c>
      <c r="J195" s="18">
        <v>18.198</v>
      </c>
      <c r="K195" s="21">
        <v>4</v>
      </c>
      <c r="L195" s="21">
        <v>2</v>
      </c>
      <c r="M195" s="21">
        <v>-1</v>
      </c>
      <c r="N195" s="21">
        <v>1</v>
      </c>
      <c r="O195" s="21">
        <v>0</v>
      </c>
      <c r="P195" s="21">
        <v>-0.415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0">
        <v>399306</v>
      </c>
      <c r="B196" s="20" t="s">
        <v>271</v>
      </c>
      <c r="C196" s="20">
        <v>1724.436</v>
      </c>
      <c r="D196" s="20">
        <v>1904.146</v>
      </c>
      <c r="E196" s="20">
        <v>0</v>
      </c>
      <c r="F196" s="20">
        <v>0</v>
      </c>
      <c r="G196" s="20">
        <v>0</v>
      </c>
      <c r="H196" s="20">
        <v>1</v>
      </c>
      <c r="I196" s="18">
        <v>0.74</v>
      </c>
      <c r="J196" s="18">
        <v>10.108</v>
      </c>
      <c r="K196" s="21">
        <v>4</v>
      </c>
      <c r="L196" s="21">
        <v>2</v>
      </c>
      <c r="M196" s="21">
        <v>0</v>
      </c>
      <c r="N196" s="21">
        <v>0</v>
      </c>
      <c r="O196" s="21">
        <v>0</v>
      </c>
      <c r="P196" s="21">
        <v>-0.699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0">
        <v>399307</v>
      </c>
      <c r="B197" s="20" t="s">
        <v>272</v>
      </c>
      <c r="C197" s="20">
        <v>340.052</v>
      </c>
      <c r="D197" s="20">
        <v>365.783</v>
      </c>
      <c r="E197" s="20">
        <v>0</v>
      </c>
      <c r="F197" s="20">
        <v>0</v>
      </c>
      <c r="G197" s="20">
        <v>0</v>
      </c>
      <c r="H197" s="20">
        <v>1</v>
      </c>
      <c r="I197" s="18">
        <v>6.135</v>
      </c>
      <c r="J197" s="18">
        <v>12.738</v>
      </c>
      <c r="K197" s="21">
        <v>4</v>
      </c>
      <c r="L197" s="21">
        <v>2</v>
      </c>
      <c r="M197" s="21">
        <v>0</v>
      </c>
      <c r="N197" s="21">
        <v>1</v>
      </c>
      <c r="O197" s="21">
        <v>0</v>
      </c>
      <c r="P197" s="21">
        <v>-0.247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0">
        <v>399311</v>
      </c>
      <c r="B198" s="20" t="s">
        <v>273</v>
      </c>
      <c r="C198" s="20">
        <v>4625.28</v>
      </c>
      <c r="D198" s="20">
        <v>5099.177</v>
      </c>
      <c r="E198" s="20">
        <v>0</v>
      </c>
      <c r="F198" s="20">
        <v>0</v>
      </c>
      <c r="G198" s="20">
        <v>0</v>
      </c>
      <c r="H198" s="20">
        <v>1</v>
      </c>
      <c r="I198" s="18">
        <v>2.549</v>
      </c>
      <c r="J198" s="18">
        <v>11.605</v>
      </c>
      <c r="K198" s="21">
        <v>2</v>
      </c>
      <c r="L198" s="21">
        <v>0</v>
      </c>
      <c r="M198" s="21">
        <v>1</v>
      </c>
      <c r="N198" s="21">
        <v>-1</v>
      </c>
      <c r="O198" s="21">
        <v>0</v>
      </c>
      <c r="P198" s="21">
        <v>-2.172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0">
        <v>399312</v>
      </c>
      <c r="B199" s="20" t="s">
        <v>274</v>
      </c>
      <c r="C199" s="20">
        <v>5070.783</v>
      </c>
      <c r="D199" s="20">
        <v>5641.874</v>
      </c>
      <c r="E199" s="20">
        <v>0</v>
      </c>
      <c r="F199" s="20">
        <v>0</v>
      </c>
      <c r="G199" s="20">
        <v>0</v>
      </c>
      <c r="H199" s="20">
        <v>1</v>
      </c>
      <c r="I199" s="18">
        <v>0.039</v>
      </c>
      <c r="J199" s="18">
        <v>10.157</v>
      </c>
      <c r="K199" s="21">
        <v>3</v>
      </c>
      <c r="L199" s="21">
        <v>1</v>
      </c>
      <c r="M199" s="21">
        <v>1</v>
      </c>
      <c r="N199" s="21">
        <v>-1</v>
      </c>
      <c r="O199" s="21">
        <v>0</v>
      </c>
      <c r="P199" s="21">
        <v>-1.529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0">
        <v>399315</v>
      </c>
      <c r="B200" s="20" t="s">
        <v>275</v>
      </c>
      <c r="C200" s="20">
        <v>4305.254</v>
      </c>
      <c r="D200" s="20">
        <v>4925.436</v>
      </c>
      <c r="E200" s="20">
        <v>0</v>
      </c>
      <c r="F200" s="20">
        <v>0</v>
      </c>
      <c r="G200" s="20">
        <v>0</v>
      </c>
      <c r="H200" s="20">
        <v>1</v>
      </c>
      <c r="I200" s="18">
        <v>6.828</v>
      </c>
      <c r="J200" s="18">
        <v>18.56</v>
      </c>
      <c r="K200" s="21">
        <v>0</v>
      </c>
      <c r="L200" s="21">
        <v>1</v>
      </c>
      <c r="M200" s="21">
        <v>0</v>
      </c>
      <c r="N200" s="21">
        <v>0</v>
      </c>
      <c r="O200" s="21">
        <v>0</v>
      </c>
      <c r="P200" s="21">
        <v>0.269</v>
      </c>
      <c r="Q200" s="21">
        <v>0</v>
      </c>
      <c r="R200" s="21">
        <v>-1</v>
      </c>
      <c r="S200" s="22"/>
      <c r="T200" s="22"/>
      <c r="U200" s="22"/>
      <c r="V200" s="22"/>
      <c r="W200" s="22"/>
    </row>
    <row r="201" ht="16.5" spans="1:23">
      <c r="A201" s="20">
        <v>399316</v>
      </c>
      <c r="B201" s="20" t="s">
        <v>276</v>
      </c>
      <c r="C201" s="20">
        <v>5483.288</v>
      </c>
      <c r="D201" s="20">
        <v>6214.259</v>
      </c>
      <c r="E201" s="20">
        <v>0</v>
      </c>
      <c r="F201" s="20">
        <v>0</v>
      </c>
      <c r="G201" s="20">
        <v>0</v>
      </c>
      <c r="H201" s="20">
        <v>1</v>
      </c>
      <c r="I201" s="18">
        <v>9.334</v>
      </c>
      <c r="J201" s="18">
        <v>19.999</v>
      </c>
      <c r="K201" s="21">
        <v>0</v>
      </c>
      <c r="L201" s="21">
        <v>0</v>
      </c>
      <c r="M201" s="21">
        <v>1</v>
      </c>
      <c r="N201" s="21">
        <v>-1</v>
      </c>
      <c r="O201" s="21">
        <v>0</v>
      </c>
      <c r="P201" s="21">
        <v>-5.942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0">
        <v>399317</v>
      </c>
      <c r="B202" s="20" t="s">
        <v>277</v>
      </c>
      <c r="C202" s="20">
        <v>6367.905</v>
      </c>
      <c r="D202" s="20">
        <v>6994.99</v>
      </c>
      <c r="E202" s="20">
        <v>0</v>
      </c>
      <c r="F202" s="20">
        <v>0</v>
      </c>
      <c r="G202" s="20">
        <v>0</v>
      </c>
      <c r="H202" s="20">
        <v>1</v>
      </c>
      <c r="I202" s="18">
        <v>5.019</v>
      </c>
      <c r="J202" s="18">
        <v>13.534</v>
      </c>
      <c r="K202" s="21">
        <v>4</v>
      </c>
      <c r="L202" s="21">
        <v>0</v>
      </c>
      <c r="M202" s="21">
        <v>0</v>
      </c>
      <c r="N202" s="21">
        <v>0</v>
      </c>
      <c r="O202" s="21">
        <v>0</v>
      </c>
      <c r="P202" s="21">
        <v>-2.049</v>
      </c>
      <c r="Q202" s="21">
        <v>0</v>
      </c>
      <c r="R202" s="21">
        <v>-1</v>
      </c>
      <c r="S202" s="22"/>
      <c r="T202" s="22"/>
      <c r="U202" s="22"/>
      <c r="V202" s="22"/>
      <c r="W202" s="22"/>
    </row>
    <row r="203" ht="16.5" spans="1:23">
      <c r="A203" s="20">
        <v>399319</v>
      </c>
      <c r="B203" s="20" t="s">
        <v>278</v>
      </c>
      <c r="C203" s="20">
        <v>2805.96</v>
      </c>
      <c r="D203" s="20">
        <v>3365.365</v>
      </c>
      <c r="E203" s="20">
        <v>0</v>
      </c>
      <c r="F203" s="20">
        <v>0</v>
      </c>
      <c r="G203" s="20">
        <v>0</v>
      </c>
      <c r="H203" s="20">
        <v>1</v>
      </c>
      <c r="I203" s="18">
        <v>10.72</v>
      </c>
      <c r="J203" s="18">
        <v>25.561</v>
      </c>
      <c r="K203" s="21">
        <v>4</v>
      </c>
      <c r="L203" s="21">
        <v>0</v>
      </c>
      <c r="M203" s="21">
        <v>-1</v>
      </c>
      <c r="N203" s="21">
        <v>0</v>
      </c>
      <c r="O203" s="21">
        <v>0</v>
      </c>
      <c r="P203" s="21">
        <v>0.546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0">
        <v>399324</v>
      </c>
      <c r="B204" s="20" t="s">
        <v>279</v>
      </c>
      <c r="C204" s="20">
        <v>8863.331</v>
      </c>
      <c r="D204" s="20">
        <v>9416.083</v>
      </c>
      <c r="E204" s="20">
        <v>0</v>
      </c>
      <c r="F204" s="20">
        <v>0</v>
      </c>
      <c r="G204" s="20">
        <v>0</v>
      </c>
      <c r="H204" s="20">
        <v>1</v>
      </c>
      <c r="I204" s="18">
        <v>1.77</v>
      </c>
      <c r="J204" s="18">
        <v>7.537</v>
      </c>
      <c r="K204" s="21">
        <v>4</v>
      </c>
      <c r="L204" s="21">
        <v>1</v>
      </c>
      <c r="M204" s="21">
        <v>0</v>
      </c>
      <c r="N204" s="21">
        <v>0</v>
      </c>
      <c r="O204" s="21">
        <v>0</v>
      </c>
      <c r="P204" s="21">
        <v>-8.103</v>
      </c>
      <c r="Q204" s="21">
        <v>0</v>
      </c>
      <c r="R204" s="21">
        <v>-1</v>
      </c>
      <c r="S204" s="22"/>
      <c r="T204" s="22"/>
      <c r="U204" s="22"/>
      <c r="V204" s="22"/>
      <c r="W204" s="22"/>
    </row>
    <row r="205" ht="16.5" spans="1:23">
      <c r="A205" s="20">
        <v>399326</v>
      </c>
      <c r="B205" s="20" t="s">
        <v>280</v>
      </c>
      <c r="C205" s="20">
        <v>5282.607</v>
      </c>
      <c r="D205" s="20">
        <v>6420.587</v>
      </c>
      <c r="E205" s="20">
        <v>0</v>
      </c>
      <c r="F205" s="20">
        <v>0</v>
      </c>
      <c r="G205" s="20">
        <v>0</v>
      </c>
      <c r="H205" s="20">
        <v>1</v>
      </c>
      <c r="I205" s="18">
        <v>3.943</v>
      </c>
      <c r="J205" s="18">
        <v>20.968</v>
      </c>
      <c r="K205" s="21">
        <v>4</v>
      </c>
      <c r="L205" s="21">
        <v>0</v>
      </c>
      <c r="M205" s="21">
        <v>0</v>
      </c>
      <c r="N205" s="21">
        <v>0</v>
      </c>
      <c r="O205" s="21">
        <v>0</v>
      </c>
      <c r="P205" s="21">
        <v>1.243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0">
        <v>399333</v>
      </c>
      <c r="B206" s="20" t="s">
        <v>281</v>
      </c>
      <c r="C206" s="20">
        <v>9084.471</v>
      </c>
      <c r="D206" s="20">
        <v>10490.334</v>
      </c>
      <c r="E206" s="20">
        <v>0</v>
      </c>
      <c r="F206" s="20">
        <v>0</v>
      </c>
      <c r="G206" s="20">
        <v>0</v>
      </c>
      <c r="H206" s="20">
        <v>1</v>
      </c>
      <c r="I206" s="18">
        <v>3.245</v>
      </c>
      <c r="J206" s="18">
        <v>16.212</v>
      </c>
      <c r="K206" s="21">
        <v>3</v>
      </c>
      <c r="L206" s="21">
        <v>0</v>
      </c>
      <c r="M206" s="21">
        <v>0</v>
      </c>
      <c r="N206" s="21">
        <v>-1</v>
      </c>
      <c r="O206" s="21">
        <v>0</v>
      </c>
      <c r="P206" s="21">
        <v>-6.366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0">
        <v>399335</v>
      </c>
      <c r="B207" s="20" t="s">
        <v>282</v>
      </c>
      <c r="C207" s="20">
        <v>4017.039</v>
      </c>
      <c r="D207" s="20">
        <v>4523.296</v>
      </c>
      <c r="E207" s="20">
        <v>0</v>
      </c>
      <c r="F207" s="20">
        <v>0</v>
      </c>
      <c r="G207" s="20">
        <v>0</v>
      </c>
      <c r="H207" s="20">
        <v>1</v>
      </c>
      <c r="I207" s="18">
        <v>3.754</v>
      </c>
      <c r="J207" s="18">
        <v>14.526</v>
      </c>
      <c r="K207" s="21">
        <v>4</v>
      </c>
      <c r="L207" s="21">
        <v>0</v>
      </c>
      <c r="M207" s="21">
        <v>0</v>
      </c>
      <c r="N207" s="21">
        <v>0</v>
      </c>
      <c r="O207" s="21">
        <v>0</v>
      </c>
      <c r="P207" s="21">
        <v>-4.69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0">
        <v>399344</v>
      </c>
      <c r="B208" s="20" t="s">
        <v>283</v>
      </c>
      <c r="C208" s="20">
        <v>6812.4</v>
      </c>
      <c r="D208" s="20">
        <v>7771.095</v>
      </c>
      <c r="E208" s="20">
        <v>0</v>
      </c>
      <c r="F208" s="20">
        <v>0</v>
      </c>
      <c r="G208" s="20">
        <v>0</v>
      </c>
      <c r="H208" s="20">
        <v>1</v>
      </c>
      <c r="I208" s="18">
        <v>2.202</v>
      </c>
      <c r="J208" s="18">
        <v>14.267</v>
      </c>
      <c r="K208" s="21">
        <v>4</v>
      </c>
      <c r="L208" s="21">
        <v>0</v>
      </c>
      <c r="M208" s="21">
        <v>-1</v>
      </c>
      <c r="N208" s="21">
        <v>1</v>
      </c>
      <c r="O208" s="21">
        <v>0</v>
      </c>
      <c r="P208" s="21">
        <v>12.477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0">
        <v>399346</v>
      </c>
      <c r="B209" s="20" t="s">
        <v>284</v>
      </c>
      <c r="C209" s="20">
        <v>3870.511</v>
      </c>
      <c r="D209" s="20">
        <v>4590.266</v>
      </c>
      <c r="E209" s="20">
        <v>0</v>
      </c>
      <c r="F209" s="20">
        <v>0</v>
      </c>
      <c r="G209" s="20">
        <v>0</v>
      </c>
      <c r="H209" s="20">
        <v>1</v>
      </c>
      <c r="I209" s="18">
        <v>0.825</v>
      </c>
      <c r="J209" s="18">
        <v>16.376</v>
      </c>
      <c r="K209" s="21">
        <v>4</v>
      </c>
      <c r="L209" s="21">
        <v>0</v>
      </c>
      <c r="M209" s="21">
        <v>0</v>
      </c>
      <c r="N209" s="21">
        <v>0</v>
      </c>
      <c r="O209" s="21">
        <v>0</v>
      </c>
      <c r="P209" s="21">
        <v>-2.173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0">
        <v>399348</v>
      </c>
      <c r="B210" s="20" t="s">
        <v>285</v>
      </c>
      <c r="C210" s="20">
        <v>6204.935</v>
      </c>
      <c r="D210" s="20">
        <v>6659.164</v>
      </c>
      <c r="E210" s="20">
        <v>0</v>
      </c>
      <c r="F210" s="20">
        <v>0</v>
      </c>
      <c r="G210" s="20">
        <v>0</v>
      </c>
      <c r="H210" s="20">
        <v>1</v>
      </c>
      <c r="I210" s="18">
        <v>3.211</v>
      </c>
      <c r="J210" s="18">
        <v>9.813</v>
      </c>
      <c r="K210" s="21">
        <v>4</v>
      </c>
      <c r="L210" s="21">
        <v>0</v>
      </c>
      <c r="M210" s="21">
        <v>-1</v>
      </c>
      <c r="N210" s="21">
        <v>1</v>
      </c>
      <c r="O210" s="21">
        <v>0</v>
      </c>
      <c r="P210" s="21">
        <v>2.984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0">
        <v>399360</v>
      </c>
      <c r="B211" s="20" t="s">
        <v>286</v>
      </c>
      <c r="C211" s="20">
        <v>6987.109</v>
      </c>
      <c r="D211" s="20">
        <v>8312.9</v>
      </c>
      <c r="E211" s="20">
        <v>0</v>
      </c>
      <c r="F211" s="20">
        <v>0</v>
      </c>
      <c r="G211" s="20">
        <v>0</v>
      </c>
      <c r="H211" s="20">
        <v>1</v>
      </c>
      <c r="I211" s="18">
        <v>3.209</v>
      </c>
      <c r="J211" s="18">
        <v>18.646</v>
      </c>
      <c r="K211" s="21">
        <v>4</v>
      </c>
      <c r="L211" s="21">
        <v>2</v>
      </c>
      <c r="M211" s="21">
        <v>0</v>
      </c>
      <c r="N211" s="21">
        <v>1</v>
      </c>
      <c r="O211" s="21">
        <v>0</v>
      </c>
      <c r="P211" s="21">
        <v>-2.085</v>
      </c>
      <c r="Q211" s="21">
        <v>0</v>
      </c>
      <c r="R211" s="21">
        <v>1</v>
      </c>
      <c r="S211" s="22"/>
      <c r="T211" s="22"/>
      <c r="U211" s="22"/>
      <c r="V211" s="22"/>
      <c r="W211" s="22"/>
    </row>
    <row r="212" ht="16.5" spans="1:23">
      <c r="A212" s="20">
        <v>399363</v>
      </c>
      <c r="B212" s="20" t="s">
        <v>287</v>
      </c>
      <c r="C212" s="20">
        <v>7689.876</v>
      </c>
      <c r="D212" s="20">
        <v>9897.659</v>
      </c>
      <c r="E212" s="20">
        <v>0</v>
      </c>
      <c r="F212" s="20">
        <v>0</v>
      </c>
      <c r="G212" s="20">
        <v>0</v>
      </c>
      <c r="H212" s="20">
        <v>1</v>
      </c>
      <c r="I212" s="18">
        <v>0.564</v>
      </c>
      <c r="J212" s="18">
        <v>22.745</v>
      </c>
      <c r="K212" s="21">
        <v>4</v>
      </c>
      <c r="L212" s="21">
        <v>2</v>
      </c>
      <c r="M212" s="21">
        <v>-1</v>
      </c>
      <c r="N212" s="21">
        <v>1</v>
      </c>
      <c r="O212" s="21">
        <v>0</v>
      </c>
      <c r="P212" s="21">
        <v>-6.695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0">
        <v>399365</v>
      </c>
      <c r="B213" s="20" t="s">
        <v>288</v>
      </c>
      <c r="C213" s="20">
        <v>12255.227</v>
      </c>
      <c r="D213" s="20">
        <v>13775.531</v>
      </c>
      <c r="E213" s="20">
        <v>0</v>
      </c>
      <c r="F213" s="20">
        <v>0</v>
      </c>
      <c r="G213" s="20">
        <v>0</v>
      </c>
      <c r="H213" s="20">
        <v>1</v>
      </c>
      <c r="I213" s="18">
        <v>3.852</v>
      </c>
      <c r="J213" s="18">
        <v>14.464</v>
      </c>
      <c r="K213" s="21">
        <v>2</v>
      </c>
      <c r="L213" s="21">
        <v>0</v>
      </c>
      <c r="M213" s="21">
        <v>0</v>
      </c>
      <c r="N213" s="21">
        <v>0</v>
      </c>
      <c r="O213" s="21">
        <v>0</v>
      </c>
      <c r="P213" s="21">
        <v>-0.28</v>
      </c>
      <c r="Q213" s="21">
        <v>0</v>
      </c>
      <c r="R213" s="21">
        <v>0</v>
      </c>
      <c r="S213" s="22"/>
      <c r="T213" s="22"/>
      <c r="U213" s="22"/>
      <c r="V213" s="22"/>
      <c r="W213" s="22"/>
    </row>
    <row r="214" ht="16.5" spans="1:23">
      <c r="A214" s="20">
        <v>399366</v>
      </c>
      <c r="B214" s="20" t="s">
        <v>289</v>
      </c>
      <c r="C214" s="20">
        <v>2202.39</v>
      </c>
      <c r="D214" s="20">
        <v>2820.761</v>
      </c>
      <c r="E214" s="20">
        <v>0</v>
      </c>
      <c r="F214" s="20">
        <v>0</v>
      </c>
      <c r="G214" s="20">
        <v>0</v>
      </c>
      <c r="H214" s="20">
        <v>1</v>
      </c>
      <c r="I214" s="18">
        <v>10.274</v>
      </c>
      <c r="J214" s="18">
        <v>29.944</v>
      </c>
      <c r="K214" s="21">
        <v>2</v>
      </c>
      <c r="L214" s="21">
        <v>0</v>
      </c>
      <c r="M214" s="21">
        <v>1</v>
      </c>
      <c r="N214" s="21">
        <v>-1</v>
      </c>
      <c r="O214" s="21">
        <v>0</v>
      </c>
      <c r="P214" s="21">
        <v>-7.78</v>
      </c>
      <c r="Q214" s="21">
        <v>0</v>
      </c>
      <c r="R214" s="21">
        <v>0</v>
      </c>
      <c r="S214" s="22"/>
      <c r="T214" s="22"/>
      <c r="U214" s="22"/>
      <c r="V214" s="22"/>
      <c r="W214" s="22"/>
    </row>
    <row r="215" ht="16.5" spans="1:23">
      <c r="A215" s="20">
        <v>399368</v>
      </c>
      <c r="B215" s="20" t="s">
        <v>290</v>
      </c>
      <c r="C215" s="20">
        <v>7338.255</v>
      </c>
      <c r="D215" s="20">
        <v>8769.804</v>
      </c>
      <c r="E215" s="20">
        <v>0</v>
      </c>
      <c r="F215" s="20">
        <v>0</v>
      </c>
      <c r="G215" s="20">
        <v>0</v>
      </c>
      <c r="H215" s="20">
        <v>1</v>
      </c>
      <c r="I215" s="18">
        <v>9.441</v>
      </c>
      <c r="J215" s="18">
        <v>24.223</v>
      </c>
      <c r="K215" s="21">
        <v>0</v>
      </c>
      <c r="L215" s="21">
        <v>1</v>
      </c>
      <c r="M215" s="21">
        <v>1</v>
      </c>
      <c r="N215" s="21">
        <v>-1</v>
      </c>
      <c r="O215" s="21">
        <v>0</v>
      </c>
      <c r="P215" s="21">
        <v>-9.643</v>
      </c>
      <c r="Q215" s="21">
        <v>0</v>
      </c>
      <c r="R215" s="21">
        <v>0</v>
      </c>
      <c r="S215" s="22"/>
      <c r="T215" s="22"/>
      <c r="U215" s="22"/>
      <c r="V215" s="22"/>
      <c r="W215" s="22"/>
    </row>
    <row r="216" ht="16.5" spans="1:23">
      <c r="A216" s="20">
        <v>399370</v>
      </c>
      <c r="B216" s="20" t="s">
        <v>291</v>
      </c>
      <c r="C216" s="20">
        <v>4569.971</v>
      </c>
      <c r="D216" s="20">
        <v>5245.06</v>
      </c>
      <c r="E216" s="20">
        <v>0</v>
      </c>
      <c r="F216" s="20">
        <v>0</v>
      </c>
      <c r="G216" s="20">
        <v>0</v>
      </c>
      <c r="H216" s="20">
        <v>1</v>
      </c>
      <c r="I216" s="18">
        <v>2.565</v>
      </c>
      <c r="J216" s="18">
        <v>15.106</v>
      </c>
      <c r="K216" s="21">
        <v>1</v>
      </c>
      <c r="L216" s="21">
        <v>0</v>
      </c>
      <c r="M216" s="21">
        <v>1</v>
      </c>
      <c r="N216" s="21">
        <v>-1</v>
      </c>
      <c r="O216" s="21">
        <v>0</v>
      </c>
      <c r="P216" s="21">
        <v>-14.138</v>
      </c>
      <c r="Q216" s="21">
        <v>0</v>
      </c>
      <c r="R216" s="21">
        <v>0</v>
      </c>
      <c r="S216" s="22"/>
      <c r="T216" s="22"/>
      <c r="U216" s="22"/>
      <c r="V216" s="22"/>
      <c r="W216" s="22"/>
    </row>
    <row r="217" ht="16.5" spans="1:23">
      <c r="A217" s="20">
        <v>399374</v>
      </c>
      <c r="B217" s="20" t="s">
        <v>292</v>
      </c>
      <c r="C217" s="20">
        <v>4044.775</v>
      </c>
      <c r="D217" s="20">
        <v>4685.571</v>
      </c>
      <c r="E217" s="20">
        <v>0</v>
      </c>
      <c r="F217" s="20">
        <v>0</v>
      </c>
      <c r="G217" s="20">
        <v>0</v>
      </c>
      <c r="H217" s="20">
        <v>1</v>
      </c>
      <c r="I217" s="18">
        <v>9.49</v>
      </c>
      <c r="J217" s="18">
        <v>21.868</v>
      </c>
      <c r="K217" s="21">
        <v>1</v>
      </c>
      <c r="L217" s="21">
        <v>1</v>
      </c>
      <c r="M217" s="21">
        <v>1</v>
      </c>
      <c r="N217" s="21">
        <v>-1</v>
      </c>
      <c r="O217" s="21">
        <v>0</v>
      </c>
      <c r="P217" s="21">
        <v>-8.762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20">
        <v>399375</v>
      </c>
      <c r="B218" s="20" t="s">
        <v>293</v>
      </c>
      <c r="C218" s="20">
        <v>5403.624</v>
      </c>
      <c r="D218" s="20">
        <v>6063.55</v>
      </c>
      <c r="E218" s="20">
        <v>0</v>
      </c>
      <c r="F218" s="20">
        <v>0</v>
      </c>
      <c r="G218" s="20">
        <v>0</v>
      </c>
      <c r="H218" s="20">
        <v>1</v>
      </c>
      <c r="I218" s="18">
        <v>6.912</v>
      </c>
      <c r="J218" s="18">
        <v>17.043</v>
      </c>
      <c r="K218" s="21">
        <v>4</v>
      </c>
      <c r="L218" s="21">
        <v>0</v>
      </c>
      <c r="M218" s="21">
        <v>0</v>
      </c>
      <c r="N218" s="21">
        <v>0</v>
      </c>
      <c r="O218" s="21">
        <v>0</v>
      </c>
      <c r="P218" s="21">
        <v>-5.634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20">
        <v>399376</v>
      </c>
      <c r="B219" s="20" t="s">
        <v>294</v>
      </c>
      <c r="C219" s="20">
        <v>5613.286</v>
      </c>
      <c r="D219" s="20">
        <v>6539.854</v>
      </c>
      <c r="E219" s="20">
        <v>0</v>
      </c>
      <c r="F219" s="20">
        <v>0</v>
      </c>
      <c r="G219" s="20">
        <v>0</v>
      </c>
      <c r="H219" s="20">
        <v>1</v>
      </c>
      <c r="I219" s="18">
        <v>10.569</v>
      </c>
      <c r="J219" s="18">
        <v>23.24</v>
      </c>
      <c r="K219" s="21">
        <v>4</v>
      </c>
      <c r="L219" s="21">
        <v>0</v>
      </c>
      <c r="M219" s="21">
        <v>0</v>
      </c>
      <c r="N219" s="21">
        <v>0</v>
      </c>
      <c r="O219" s="21">
        <v>0</v>
      </c>
      <c r="P219" s="21">
        <v>-13.178</v>
      </c>
      <c r="Q219" s="21">
        <v>0</v>
      </c>
      <c r="R219" s="21">
        <v>1</v>
      </c>
      <c r="S219" s="22"/>
      <c r="T219" s="22"/>
      <c r="U219" s="22"/>
      <c r="V219" s="22"/>
      <c r="W219" s="22"/>
    </row>
    <row r="220" ht="16.5" spans="1:23">
      <c r="A220" s="20">
        <v>399377</v>
      </c>
      <c r="B220" s="20" t="s">
        <v>295</v>
      </c>
      <c r="C220" s="20">
        <v>7273.271</v>
      </c>
      <c r="D220" s="20">
        <v>8003.442</v>
      </c>
      <c r="E220" s="20">
        <v>0</v>
      </c>
      <c r="F220" s="20">
        <v>0</v>
      </c>
      <c r="G220" s="20">
        <v>0</v>
      </c>
      <c r="H220" s="20">
        <v>1</v>
      </c>
      <c r="I220" s="18">
        <v>4.61</v>
      </c>
      <c r="J220" s="18">
        <v>13.312</v>
      </c>
      <c r="K220" s="21">
        <v>0</v>
      </c>
      <c r="L220" s="21">
        <v>0</v>
      </c>
      <c r="M220" s="21">
        <v>1</v>
      </c>
      <c r="N220" s="21">
        <v>-1</v>
      </c>
      <c r="O220" s="21">
        <v>0</v>
      </c>
      <c r="P220" s="21">
        <v>-3.087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0">
        <v>399379</v>
      </c>
      <c r="B221" s="20" t="s">
        <v>296</v>
      </c>
      <c r="C221" s="20">
        <v>8783.504</v>
      </c>
      <c r="D221" s="20">
        <v>9584.86</v>
      </c>
      <c r="E221" s="20">
        <v>0</v>
      </c>
      <c r="F221" s="20">
        <v>0</v>
      </c>
      <c r="G221" s="20">
        <v>0</v>
      </c>
      <c r="H221" s="20">
        <v>1</v>
      </c>
      <c r="I221" s="18">
        <v>1.169</v>
      </c>
      <c r="J221" s="18">
        <v>9.432</v>
      </c>
      <c r="K221" s="21">
        <v>3</v>
      </c>
      <c r="L221" s="21">
        <v>0</v>
      </c>
      <c r="M221" s="21">
        <v>0</v>
      </c>
      <c r="N221" s="21">
        <v>0</v>
      </c>
      <c r="O221" s="21">
        <v>0</v>
      </c>
      <c r="P221" s="21">
        <v>-9.27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20">
        <v>399380</v>
      </c>
      <c r="B222" s="20" t="s">
        <v>297</v>
      </c>
      <c r="C222" s="20">
        <v>1736.45</v>
      </c>
      <c r="D222" s="20">
        <v>1900.82</v>
      </c>
      <c r="E222" s="20">
        <v>0</v>
      </c>
      <c r="F222" s="20">
        <v>0</v>
      </c>
      <c r="G222" s="20">
        <v>0</v>
      </c>
      <c r="H222" s="20">
        <v>1</v>
      </c>
      <c r="I222" s="18">
        <v>1.09</v>
      </c>
      <c r="J222" s="18">
        <v>9.643</v>
      </c>
      <c r="K222" s="21">
        <v>2</v>
      </c>
      <c r="L222" s="21">
        <v>0</v>
      </c>
      <c r="M222" s="21">
        <v>1</v>
      </c>
      <c r="N222" s="21">
        <v>-1</v>
      </c>
      <c r="O222" s="21">
        <v>0</v>
      </c>
      <c r="P222" s="21">
        <v>-6.825</v>
      </c>
      <c r="Q222" s="21">
        <v>0</v>
      </c>
      <c r="R222" s="21">
        <v>0</v>
      </c>
      <c r="S222" s="22"/>
      <c r="T222" s="22"/>
      <c r="U222" s="22"/>
      <c r="V222" s="22"/>
      <c r="W222" s="22"/>
    </row>
    <row r="223" ht="16.5" spans="1:23">
      <c r="A223" s="20">
        <v>399382</v>
      </c>
      <c r="B223" s="20" t="s">
        <v>298</v>
      </c>
      <c r="C223" s="20">
        <v>3112.371</v>
      </c>
      <c r="D223" s="20">
        <v>3811.153</v>
      </c>
      <c r="E223" s="20">
        <v>0</v>
      </c>
      <c r="F223" s="20">
        <v>0</v>
      </c>
      <c r="G223" s="20">
        <v>0</v>
      </c>
      <c r="H223" s="20">
        <v>1</v>
      </c>
      <c r="I223" s="18">
        <v>13.421</v>
      </c>
      <c r="J223" s="18">
        <v>29.295</v>
      </c>
      <c r="K223" s="21">
        <v>4</v>
      </c>
      <c r="L223" s="21">
        <v>2</v>
      </c>
      <c r="M223" s="21">
        <v>0</v>
      </c>
      <c r="N223" s="21">
        <v>1</v>
      </c>
      <c r="O223" s="21">
        <v>0</v>
      </c>
      <c r="P223" s="21">
        <v>0.905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20">
        <v>399383</v>
      </c>
      <c r="B224" s="20" t="s">
        <v>299</v>
      </c>
      <c r="C224" s="20">
        <v>2727.674</v>
      </c>
      <c r="D224" s="20">
        <v>3113.88</v>
      </c>
      <c r="E224" s="20">
        <v>0</v>
      </c>
      <c r="F224" s="20">
        <v>0</v>
      </c>
      <c r="G224" s="20">
        <v>0</v>
      </c>
      <c r="H224" s="20">
        <v>1</v>
      </c>
      <c r="I224" s="18">
        <v>2.816</v>
      </c>
      <c r="J224" s="18">
        <v>14.87</v>
      </c>
      <c r="K224" s="21">
        <v>0</v>
      </c>
      <c r="L224" s="21">
        <v>2</v>
      </c>
      <c r="M224" s="21">
        <v>0</v>
      </c>
      <c r="N224" s="21">
        <v>-1</v>
      </c>
      <c r="O224" s="21">
        <v>0</v>
      </c>
      <c r="P224" s="21">
        <v>0.001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0">
        <v>399388</v>
      </c>
      <c r="B225" s="20" t="s">
        <v>300</v>
      </c>
      <c r="C225" s="20">
        <v>5709.501</v>
      </c>
      <c r="D225" s="20">
        <v>7140.879</v>
      </c>
      <c r="E225" s="20">
        <v>0</v>
      </c>
      <c r="F225" s="20">
        <v>0</v>
      </c>
      <c r="G225" s="20">
        <v>0</v>
      </c>
      <c r="H225" s="20">
        <v>1</v>
      </c>
      <c r="I225" s="18">
        <v>0.959</v>
      </c>
      <c r="J225" s="18">
        <v>20.811</v>
      </c>
      <c r="K225" s="21">
        <v>1</v>
      </c>
      <c r="L225" s="21">
        <v>2</v>
      </c>
      <c r="M225" s="21">
        <v>1</v>
      </c>
      <c r="N225" s="21">
        <v>-1</v>
      </c>
      <c r="O225" s="21">
        <v>0</v>
      </c>
      <c r="P225" s="21">
        <v>-4.534</v>
      </c>
      <c r="Q225" s="21">
        <v>0</v>
      </c>
      <c r="R225" s="21">
        <v>0</v>
      </c>
      <c r="S225" s="22"/>
      <c r="T225" s="22"/>
      <c r="U225" s="22"/>
      <c r="V225" s="22"/>
      <c r="W225" s="22"/>
    </row>
    <row r="226" ht="16.5" spans="1:23">
      <c r="A226" s="20">
        <v>399389</v>
      </c>
      <c r="B226" s="20" t="s">
        <v>301</v>
      </c>
      <c r="C226" s="20">
        <v>6496.825</v>
      </c>
      <c r="D226" s="20">
        <v>8288.166</v>
      </c>
      <c r="E226" s="20">
        <v>0</v>
      </c>
      <c r="F226" s="20">
        <v>0</v>
      </c>
      <c r="G226" s="20">
        <v>0</v>
      </c>
      <c r="H226" s="20">
        <v>1</v>
      </c>
      <c r="I226" s="18">
        <v>3.905</v>
      </c>
      <c r="J226" s="18">
        <v>24.674</v>
      </c>
      <c r="K226" s="21">
        <v>4</v>
      </c>
      <c r="L226" s="21">
        <v>1</v>
      </c>
      <c r="M226" s="21">
        <v>0</v>
      </c>
      <c r="N226" s="21">
        <v>0</v>
      </c>
      <c r="O226" s="21">
        <v>0</v>
      </c>
      <c r="P226" s="21">
        <v>-0.451</v>
      </c>
      <c r="Q226" s="21">
        <v>0</v>
      </c>
      <c r="R226" s="21">
        <v>1</v>
      </c>
      <c r="S226" s="22"/>
      <c r="T226" s="22"/>
      <c r="U226" s="22"/>
      <c r="V226" s="22"/>
      <c r="W226" s="22"/>
    </row>
    <row r="227" ht="16.5" spans="1:23">
      <c r="A227" s="20">
        <v>399395</v>
      </c>
      <c r="B227" s="20" t="s">
        <v>302</v>
      </c>
      <c r="C227" s="20">
        <v>7546.382</v>
      </c>
      <c r="D227" s="20">
        <v>9826.577</v>
      </c>
      <c r="E227" s="20">
        <v>0</v>
      </c>
      <c r="F227" s="20">
        <v>0</v>
      </c>
      <c r="G227" s="20">
        <v>0</v>
      </c>
      <c r="H227" s="20">
        <v>1</v>
      </c>
      <c r="I227" s="18">
        <v>14.596</v>
      </c>
      <c r="J227" s="18">
        <v>34.413</v>
      </c>
      <c r="K227" s="21">
        <v>3</v>
      </c>
      <c r="L227" s="21">
        <v>2</v>
      </c>
      <c r="M227" s="21">
        <v>0</v>
      </c>
      <c r="N227" s="21">
        <v>0</v>
      </c>
      <c r="O227" s="21">
        <v>0</v>
      </c>
      <c r="P227" s="21">
        <v>-2.581</v>
      </c>
      <c r="Q227" s="21">
        <v>0</v>
      </c>
      <c r="R227" s="21">
        <v>0</v>
      </c>
      <c r="S227" s="22"/>
      <c r="T227" s="22"/>
      <c r="U227" s="22"/>
      <c r="V227" s="22"/>
      <c r="W227" s="22"/>
    </row>
    <row r="228" ht="16.5" spans="1:23">
      <c r="A228" s="20">
        <v>399397</v>
      </c>
      <c r="B228" s="20" t="s">
        <v>303</v>
      </c>
      <c r="C228" s="20">
        <v>2186.206</v>
      </c>
      <c r="D228" s="20">
        <v>2526.93</v>
      </c>
      <c r="E228" s="20">
        <v>0</v>
      </c>
      <c r="F228" s="20">
        <v>0</v>
      </c>
      <c r="G228" s="20">
        <v>0</v>
      </c>
      <c r="H228" s="20">
        <v>1</v>
      </c>
      <c r="I228" s="18">
        <v>3.707</v>
      </c>
      <c r="J228" s="18">
        <v>16.691</v>
      </c>
      <c r="K228" s="21">
        <v>4</v>
      </c>
      <c r="L228" s="21">
        <v>2</v>
      </c>
      <c r="M228" s="21">
        <v>0</v>
      </c>
      <c r="N228" s="21">
        <v>1</v>
      </c>
      <c r="O228" s="21">
        <v>0</v>
      </c>
      <c r="P228" s="21">
        <v>-1.316</v>
      </c>
      <c r="Q228" s="21">
        <v>0</v>
      </c>
      <c r="R228" s="21">
        <v>0</v>
      </c>
      <c r="S228" s="22"/>
      <c r="T228" s="22"/>
      <c r="U228" s="22"/>
      <c r="V228" s="22"/>
      <c r="W228" s="22"/>
    </row>
    <row r="229" ht="16.5" spans="1:23">
      <c r="A229" s="20">
        <v>399400</v>
      </c>
      <c r="B229" s="20" t="s">
        <v>304</v>
      </c>
      <c r="C229" s="20">
        <v>3931.179</v>
      </c>
      <c r="D229" s="20">
        <v>4320.42</v>
      </c>
      <c r="E229" s="20">
        <v>0</v>
      </c>
      <c r="F229" s="20">
        <v>0</v>
      </c>
      <c r="G229" s="20">
        <v>0</v>
      </c>
      <c r="H229" s="20">
        <v>1</v>
      </c>
      <c r="I229" s="18">
        <v>0.465</v>
      </c>
      <c r="J229" s="18">
        <v>9.433</v>
      </c>
      <c r="K229" s="21">
        <v>4</v>
      </c>
      <c r="L229" s="21">
        <v>2</v>
      </c>
      <c r="M229" s="21">
        <v>-1</v>
      </c>
      <c r="N229" s="21">
        <v>1</v>
      </c>
      <c r="O229" s="21">
        <v>0</v>
      </c>
      <c r="P229" s="21">
        <v>-0.759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0">
        <v>399401</v>
      </c>
      <c r="B230" s="20" t="s">
        <v>305</v>
      </c>
      <c r="C230" s="20">
        <v>4370.482</v>
      </c>
      <c r="D230" s="20">
        <v>4975.505</v>
      </c>
      <c r="E230" s="20">
        <v>0</v>
      </c>
      <c r="F230" s="20">
        <v>0</v>
      </c>
      <c r="G230" s="20">
        <v>0</v>
      </c>
      <c r="H230" s="20">
        <v>1</v>
      </c>
      <c r="I230" s="18">
        <v>8.017</v>
      </c>
      <c r="J230" s="18">
        <v>19.202</v>
      </c>
      <c r="K230" s="21">
        <v>4</v>
      </c>
      <c r="L230" s="21">
        <v>0</v>
      </c>
      <c r="M230" s="21">
        <v>-1</v>
      </c>
      <c r="N230" s="21">
        <v>0</v>
      </c>
      <c r="O230" s="21">
        <v>0</v>
      </c>
      <c r="P230" s="21">
        <v>3.443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0">
        <v>399404</v>
      </c>
      <c r="B231" s="20" t="s">
        <v>306</v>
      </c>
      <c r="C231" s="20">
        <v>6073.034</v>
      </c>
      <c r="D231" s="20">
        <v>6681.427</v>
      </c>
      <c r="E231" s="20">
        <v>0</v>
      </c>
      <c r="F231" s="20">
        <v>0</v>
      </c>
      <c r="G231" s="20">
        <v>0</v>
      </c>
      <c r="H231" s="20">
        <v>1</v>
      </c>
      <c r="I231" s="18">
        <v>1.799</v>
      </c>
      <c r="J231" s="18">
        <v>10.741</v>
      </c>
      <c r="K231" s="21">
        <v>4</v>
      </c>
      <c r="L231" s="21">
        <v>0</v>
      </c>
      <c r="M231" s="21">
        <v>0</v>
      </c>
      <c r="N231" s="21">
        <v>0</v>
      </c>
      <c r="O231" s="21">
        <v>0</v>
      </c>
      <c r="P231" s="21">
        <v>-4.643</v>
      </c>
      <c r="Q231" s="21">
        <v>0</v>
      </c>
      <c r="R231" s="21">
        <v>-1</v>
      </c>
      <c r="S231" s="22"/>
      <c r="T231" s="22"/>
      <c r="U231" s="22"/>
      <c r="V231" s="22"/>
      <c r="W231" s="22"/>
    </row>
    <row r="232" ht="16.5" spans="1:23">
      <c r="A232" s="20">
        <v>399405</v>
      </c>
      <c r="B232" s="20" t="s">
        <v>307</v>
      </c>
      <c r="C232" s="20">
        <v>2830.812</v>
      </c>
      <c r="D232" s="20">
        <v>3382.108</v>
      </c>
      <c r="E232" s="20">
        <v>0</v>
      </c>
      <c r="F232" s="20">
        <v>0</v>
      </c>
      <c r="G232" s="20">
        <v>0</v>
      </c>
      <c r="H232" s="20">
        <v>1</v>
      </c>
      <c r="I232" s="18">
        <v>0.339</v>
      </c>
      <c r="J232" s="18">
        <v>16.584</v>
      </c>
      <c r="K232" s="21">
        <v>1</v>
      </c>
      <c r="L232" s="21">
        <v>0</v>
      </c>
      <c r="M232" s="21">
        <v>1</v>
      </c>
      <c r="N232" s="21">
        <v>-1</v>
      </c>
      <c r="O232" s="21">
        <v>0</v>
      </c>
      <c r="P232" s="21">
        <v>-4.837</v>
      </c>
      <c r="Q232" s="21">
        <v>0</v>
      </c>
      <c r="R232" s="21">
        <v>0</v>
      </c>
      <c r="S232" s="22"/>
      <c r="T232" s="22"/>
      <c r="U232" s="22"/>
      <c r="V232" s="22"/>
      <c r="W232" s="22"/>
    </row>
    <row r="233" ht="16.5" spans="1:23">
      <c r="A233" s="20">
        <v>399406</v>
      </c>
      <c r="B233" s="20" t="s">
        <v>308</v>
      </c>
      <c r="C233" s="20">
        <v>12914.347</v>
      </c>
      <c r="D233" s="20">
        <v>14113.552</v>
      </c>
      <c r="E233" s="20">
        <v>0</v>
      </c>
      <c r="F233" s="20">
        <v>0</v>
      </c>
      <c r="G233" s="20">
        <v>0</v>
      </c>
      <c r="H233" s="20">
        <v>1</v>
      </c>
      <c r="I233" s="18">
        <v>1.599</v>
      </c>
      <c r="J233" s="18">
        <v>9.96</v>
      </c>
      <c r="K233" s="21">
        <v>1</v>
      </c>
      <c r="L233" s="21">
        <v>0</v>
      </c>
      <c r="M233" s="21">
        <v>1</v>
      </c>
      <c r="N233" s="21">
        <v>-1</v>
      </c>
      <c r="O233" s="21">
        <v>0</v>
      </c>
      <c r="P233" s="21">
        <v>-4.818</v>
      </c>
      <c r="Q233" s="21">
        <v>0</v>
      </c>
      <c r="R233" s="21">
        <v>0</v>
      </c>
      <c r="S233" s="22"/>
      <c r="T233" s="22"/>
      <c r="U233" s="22"/>
      <c r="V233" s="22"/>
      <c r="W233" s="22"/>
    </row>
    <row r="234" ht="16.5" spans="1:23">
      <c r="A234" s="20">
        <v>399407</v>
      </c>
      <c r="B234" s="20" t="s">
        <v>309</v>
      </c>
      <c r="C234" s="20">
        <v>2782.026</v>
      </c>
      <c r="D234" s="20">
        <v>3381.506</v>
      </c>
      <c r="E234" s="20">
        <v>0</v>
      </c>
      <c r="F234" s="20">
        <v>0</v>
      </c>
      <c r="G234" s="20">
        <v>0</v>
      </c>
      <c r="H234" s="20">
        <v>1</v>
      </c>
      <c r="I234" s="18">
        <v>5.255</v>
      </c>
      <c r="J234" s="18">
        <v>22.052</v>
      </c>
      <c r="K234" s="21">
        <v>2</v>
      </c>
      <c r="L234" s="21">
        <v>1</v>
      </c>
      <c r="M234" s="21">
        <v>1</v>
      </c>
      <c r="N234" s="21">
        <v>-1</v>
      </c>
      <c r="O234" s="21">
        <v>0</v>
      </c>
      <c r="P234" s="21">
        <v>-6.47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0">
        <v>399408</v>
      </c>
      <c r="B235" s="20" t="s">
        <v>310</v>
      </c>
      <c r="C235" s="20">
        <v>14684.254</v>
      </c>
      <c r="D235" s="20">
        <v>16053.52</v>
      </c>
      <c r="E235" s="20">
        <v>0</v>
      </c>
      <c r="F235" s="20">
        <v>0</v>
      </c>
      <c r="G235" s="20">
        <v>0</v>
      </c>
      <c r="H235" s="20">
        <v>1</v>
      </c>
      <c r="I235" s="18">
        <v>1.465</v>
      </c>
      <c r="J235" s="18">
        <v>9.869</v>
      </c>
      <c r="K235" s="21">
        <v>4</v>
      </c>
      <c r="L235" s="21">
        <v>1</v>
      </c>
      <c r="M235" s="21">
        <v>0</v>
      </c>
      <c r="N235" s="21">
        <v>0</v>
      </c>
      <c r="O235" s="21">
        <v>0</v>
      </c>
      <c r="P235" s="21">
        <v>-6.557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20">
        <v>399409</v>
      </c>
      <c r="B236" s="20" t="s">
        <v>311</v>
      </c>
      <c r="C236" s="20">
        <v>5763.525</v>
      </c>
      <c r="D236" s="20">
        <v>6832.462</v>
      </c>
      <c r="E236" s="20">
        <v>0</v>
      </c>
      <c r="F236" s="20">
        <v>0</v>
      </c>
      <c r="G236" s="20">
        <v>0</v>
      </c>
      <c r="H236" s="20">
        <v>1</v>
      </c>
      <c r="I236" s="18">
        <v>10.986</v>
      </c>
      <c r="J236" s="18">
        <v>24.912</v>
      </c>
      <c r="K236" s="21">
        <v>4</v>
      </c>
      <c r="L236" s="21">
        <v>0</v>
      </c>
      <c r="M236" s="21">
        <v>0</v>
      </c>
      <c r="N236" s="21">
        <v>0</v>
      </c>
      <c r="O236" s="21">
        <v>0</v>
      </c>
      <c r="P236" s="21">
        <v>-4.034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0">
        <v>399410</v>
      </c>
      <c r="B237" s="20" t="s">
        <v>312</v>
      </c>
      <c r="C237" s="20">
        <v>2428.798</v>
      </c>
      <c r="D237" s="20">
        <v>2954.428</v>
      </c>
      <c r="E237" s="20">
        <v>0</v>
      </c>
      <c r="F237" s="20">
        <v>0</v>
      </c>
      <c r="G237" s="20">
        <v>0</v>
      </c>
      <c r="H237" s="20">
        <v>1</v>
      </c>
      <c r="I237" s="18">
        <v>8.599</v>
      </c>
      <c r="J237" s="18">
        <v>24.861</v>
      </c>
      <c r="K237" s="21">
        <v>3</v>
      </c>
      <c r="L237" s="21">
        <v>0</v>
      </c>
      <c r="M237" s="21">
        <v>0</v>
      </c>
      <c r="N237" s="21">
        <v>0</v>
      </c>
      <c r="O237" s="21">
        <v>0</v>
      </c>
      <c r="P237" s="21">
        <v>0.182</v>
      </c>
      <c r="Q237" s="21">
        <v>0</v>
      </c>
      <c r="R237" s="21">
        <v>0</v>
      </c>
      <c r="S237" s="22"/>
      <c r="T237" s="22"/>
      <c r="U237" s="22"/>
      <c r="V237" s="22"/>
      <c r="W237" s="22"/>
    </row>
    <row r="238" ht="16.5" spans="1:23">
      <c r="A238" s="20">
        <v>399413</v>
      </c>
      <c r="B238" s="20" t="s">
        <v>313</v>
      </c>
      <c r="C238" s="20">
        <v>174.31</v>
      </c>
      <c r="D238" s="20">
        <v>186.194</v>
      </c>
      <c r="E238" s="20">
        <v>0</v>
      </c>
      <c r="F238" s="20">
        <v>0</v>
      </c>
      <c r="G238" s="20">
        <v>0</v>
      </c>
      <c r="H238" s="20">
        <v>1</v>
      </c>
      <c r="I238" s="18">
        <v>6.079</v>
      </c>
      <c r="J238" s="18">
        <v>12.073</v>
      </c>
      <c r="K238" s="21">
        <v>4</v>
      </c>
      <c r="L238" s="21">
        <v>0</v>
      </c>
      <c r="M238" s="21">
        <v>0</v>
      </c>
      <c r="N238" s="21">
        <v>0</v>
      </c>
      <c r="O238" s="21">
        <v>0</v>
      </c>
      <c r="P238" s="21">
        <v>7.831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0">
        <v>399415</v>
      </c>
      <c r="B239" s="20" t="s">
        <v>314</v>
      </c>
      <c r="C239" s="20">
        <v>6547.023</v>
      </c>
      <c r="D239" s="20">
        <v>7330.473</v>
      </c>
      <c r="E239" s="20">
        <v>0</v>
      </c>
      <c r="F239" s="20">
        <v>0</v>
      </c>
      <c r="G239" s="20">
        <v>0</v>
      </c>
      <c r="H239" s="20">
        <v>1</v>
      </c>
      <c r="I239" s="18">
        <v>8.452</v>
      </c>
      <c r="J239" s="18">
        <v>18.236</v>
      </c>
      <c r="K239" s="21">
        <v>1</v>
      </c>
      <c r="L239" s="21">
        <v>0</v>
      </c>
      <c r="M239" s="21">
        <v>1</v>
      </c>
      <c r="N239" s="21">
        <v>-1</v>
      </c>
      <c r="O239" s="21">
        <v>0</v>
      </c>
      <c r="P239" s="21">
        <v>-7.354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0">
        <v>399416</v>
      </c>
      <c r="B240" s="20" t="s">
        <v>315</v>
      </c>
      <c r="C240" s="20">
        <v>4433.062</v>
      </c>
      <c r="D240" s="20">
        <v>4971.391</v>
      </c>
      <c r="E240" s="20">
        <v>0</v>
      </c>
      <c r="F240" s="20">
        <v>0</v>
      </c>
      <c r="G240" s="20">
        <v>0</v>
      </c>
      <c r="H240" s="20">
        <v>1</v>
      </c>
      <c r="I240" s="18">
        <v>10.368</v>
      </c>
      <c r="J240" s="18">
        <v>20.073</v>
      </c>
      <c r="K240" s="21">
        <v>4</v>
      </c>
      <c r="L240" s="21">
        <v>0</v>
      </c>
      <c r="M240" s="21">
        <v>-1</v>
      </c>
      <c r="N240" s="21">
        <v>1</v>
      </c>
      <c r="O240" s="21">
        <v>0</v>
      </c>
      <c r="P240" s="21">
        <v>-3.678</v>
      </c>
      <c r="Q240" s="21">
        <v>0</v>
      </c>
      <c r="R240" s="21">
        <v>0</v>
      </c>
      <c r="S240" s="22"/>
      <c r="T240" s="22"/>
      <c r="U240" s="22"/>
      <c r="V240" s="22"/>
      <c r="W240" s="22"/>
    </row>
    <row r="241" ht="16.5" spans="1:23">
      <c r="A241" s="20">
        <v>399419</v>
      </c>
      <c r="B241" s="20" t="s">
        <v>316</v>
      </c>
      <c r="C241" s="20">
        <v>2024.747</v>
      </c>
      <c r="D241" s="20">
        <v>2256.958</v>
      </c>
      <c r="E241" s="20">
        <v>0</v>
      </c>
      <c r="F241" s="20">
        <v>0</v>
      </c>
      <c r="G241" s="20">
        <v>0</v>
      </c>
      <c r="H241" s="20">
        <v>1</v>
      </c>
      <c r="I241" s="18">
        <v>2.036</v>
      </c>
      <c r="J241" s="18">
        <v>12.115</v>
      </c>
      <c r="K241" s="21">
        <v>4</v>
      </c>
      <c r="L241" s="21">
        <v>0</v>
      </c>
      <c r="M241" s="21">
        <v>0</v>
      </c>
      <c r="N241" s="21">
        <v>0</v>
      </c>
      <c r="O241" s="21">
        <v>0</v>
      </c>
      <c r="P241" s="21">
        <v>-1.768</v>
      </c>
      <c r="Q241" s="21">
        <v>0</v>
      </c>
      <c r="R241" s="21">
        <v>0</v>
      </c>
      <c r="S241" s="22"/>
      <c r="T241" s="22"/>
      <c r="U241" s="22"/>
      <c r="V241" s="22"/>
      <c r="W241" s="22"/>
    </row>
    <row r="242" ht="16.5" spans="1:23">
      <c r="A242" s="20">
        <v>399422</v>
      </c>
      <c r="B242" s="20" t="s">
        <v>317</v>
      </c>
      <c r="C242" s="20">
        <v>3325.679</v>
      </c>
      <c r="D242" s="20">
        <v>3746.362</v>
      </c>
      <c r="E242" s="20">
        <v>0</v>
      </c>
      <c r="F242" s="20">
        <v>0</v>
      </c>
      <c r="G242" s="20">
        <v>0</v>
      </c>
      <c r="H242" s="20">
        <v>1</v>
      </c>
      <c r="I242" s="18">
        <v>5.426</v>
      </c>
      <c r="J242" s="18">
        <v>16.046</v>
      </c>
      <c r="K242" s="21">
        <v>4</v>
      </c>
      <c r="L242" s="21">
        <v>2</v>
      </c>
      <c r="M242" s="21">
        <v>-1</v>
      </c>
      <c r="N242" s="21">
        <v>1</v>
      </c>
      <c r="O242" s="21">
        <v>0</v>
      </c>
      <c r="P242" s="21">
        <v>3.955</v>
      </c>
      <c r="Q242" s="21">
        <v>0</v>
      </c>
      <c r="R242" s="21">
        <v>0</v>
      </c>
      <c r="S242" s="22"/>
      <c r="T242" s="22"/>
      <c r="U242" s="22"/>
      <c r="V242" s="22"/>
      <c r="W242" s="22"/>
    </row>
    <row r="243" ht="16.5" spans="1:23">
      <c r="A243" s="20">
        <v>399423</v>
      </c>
      <c r="B243" s="20" t="s">
        <v>318</v>
      </c>
      <c r="C243" s="20">
        <v>2755.97</v>
      </c>
      <c r="D243" s="20">
        <v>3245.125</v>
      </c>
      <c r="E243" s="20">
        <v>0</v>
      </c>
      <c r="F243" s="20">
        <v>0</v>
      </c>
      <c r="G243" s="20">
        <v>0</v>
      </c>
      <c r="H243" s="20">
        <v>1</v>
      </c>
      <c r="I243" s="18">
        <v>4.118</v>
      </c>
      <c r="J243" s="18">
        <v>18.57</v>
      </c>
      <c r="K243" s="21">
        <v>4</v>
      </c>
      <c r="L243" s="21">
        <v>0</v>
      </c>
      <c r="M243" s="21">
        <v>0</v>
      </c>
      <c r="N243" s="21">
        <v>0</v>
      </c>
      <c r="O243" s="21">
        <v>0</v>
      </c>
      <c r="P243" s="21">
        <v>3.182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20">
        <v>399427</v>
      </c>
      <c r="B244" s="20" t="s">
        <v>319</v>
      </c>
      <c r="C244" s="20">
        <v>2139.628</v>
      </c>
      <c r="D244" s="20">
        <v>2475.492</v>
      </c>
      <c r="E244" s="20">
        <v>0</v>
      </c>
      <c r="F244" s="20">
        <v>0</v>
      </c>
      <c r="G244" s="20">
        <v>0</v>
      </c>
      <c r="H244" s="20">
        <v>1</v>
      </c>
      <c r="I244" s="18">
        <v>1.685</v>
      </c>
      <c r="J244" s="18">
        <v>15.024</v>
      </c>
      <c r="K244" s="21">
        <v>4</v>
      </c>
      <c r="L244" s="21">
        <v>2</v>
      </c>
      <c r="M244" s="21">
        <v>0</v>
      </c>
      <c r="N244" s="21">
        <v>1</v>
      </c>
      <c r="O244" s="21">
        <v>0</v>
      </c>
      <c r="P244" s="21">
        <v>4.203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0">
        <v>399428</v>
      </c>
      <c r="B245" s="20" t="s">
        <v>320</v>
      </c>
      <c r="C245" s="20">
        <v>3926.688</v>
      </c>
      <c r="D245" s="20">
        <v>4466.897</v>
      </c>
      <c r="E245" s="20">
        <v>0</v>
      </c>
      <c r="F245" s="20">
        <v>0</v>
      </c>
      <c r="G245" s="20">
        <v>0</v>
      </c>
      <c r="H245" s="20">
        <v>1</v>
      </c>
      <c r="I245" s="18">
        <v>8.276</v>
      </c>
      <c r="J245" s="18">
        <v>19.369</v>
      </c>
      <c r="K245" s="21">
        <v>2</v>
      </c>
      <c r="L245" s="21">
        <v>0</v>
      </c>
      <c r="M245" s="21">
        <v>1</v>
      </c>
      <c r="N245" s="21">
        <v>-1</v>
      </c>
      <c r="O245" s="21">
        <v>0</v>
      </c>
      <c r="P245" s="21">
        <v>-10.34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0">
        <v>399429</v>
      </c>
      <c r="B246" s="20" t="s">
        <v>321</v>
      </c>
      <c r="C246" s="20">
        <v>1465.318</v>
      </c>
      <c r="D246" s="20">
        <v>1746.154</v>
      </c>
      <c r="E246" s="20">
        <v>0</v>
      </c>
      <c r="F246" s="20">
        <v>0</v>
      </c>
      <c r="G246" s="20">
        <v>0</v>
      </c>
      <c r="H246" s="20">
        <v>1</v>
      </c>
      <c r="I246" s="18">
        <v>11.449</v>
      </c>
      <c r="J246" s="18">
        <v>25.691</v>
      </c>
      <c r="K246" s="21">
        <v>4</v>
      </c>
      <c r="L246" s="21">
        <v>1</v>
      </c>
      <c r="M246" s="21">
        <v>-1</v>
      </c>
      <c r="N246" s="21">
        <v>1</v>
      </c>
      <c r="O246" s="21">
        <v>0</v>
      </c>
      <c r="P246" s="21">
        <v>-5.033</v>
      </c>
      <c r="Q246" s="21">
        <v>0</v>
      </c>
      <c r="R246" s="21">
        <v>0</v>
      </c>
      <c r="S246" s="22"/>
      <c r="T246" s="22"/>
      <c r="U246" s="22"/>
      <c r="V246" s="22"/>
      <c r="W246" s="22"/>
    </row>
    <row r="247" ht="16.5" spans="1:23">
      <c r="A247" s="20">
        <v>399434</v>
      </c>
      <c r="B247" s="20" t="s">
        <v>322</v>
      </c>
      <c r="C247" s="20">
        <v>2129.401</v>
      </c>
      <c r="D247" s="20">
        <v>2604.674</v>
      </c>
      <c r="E247" s="20">
        <v>0</v>
      </c>
      <c r="F247" s="20">
        <v>0</v>
      </c>
      <c r="G247" s="20">
        <v>0</v>
      </c>
      <c r="H247" s="20">
        <v>1</v>
      </c>
      <c r="I247" s="18">
        <v>6.705</v>
      </c>
      <c r="J247" s="18">
        <v>23.729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0">
        <v>399439</v>
      </c>
      <c r="B248" s="20" t="s">
        <v>323</v>
      </c>
      <c r="C248" s="20">
        <v>1707.113</v>
      </c>
      <c r="D248" s="20">
        <v>1938.071</v>
      </c>
      <c r="E248" s="20">
        <v>0</v>
      </c>
      <c r="F248" s="20">
        <v>0</v>
      </c>
      <c r="G248" s="20">
        <v>0</v>
      </c>
      <c r="H248" s="20">
        <v>1</v>
      </c>
      <c r="I248" s="18">
        <v>6.976</v>
      </c>
      <c r="J248" s="18">
        <v>18.061</v>
      </c>
      <c r="K248" s="21">
        <v>4</v>
      </c>
      <c r="L248" s="21">
        <v>0</v>
      </c>
      <c r="M248" s="21">
        <v>0</v>
      </c>
      <c r="N248" s="21">
        <v>0</v>
      </c>
      <c r="O248" s="21">
        <v>0</v>
      </c>
      <c r="P248" s="21">
        <v>-15.768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0">
        <v>399440</v>
      </c>
      <c r="B249" s="20" t="s">
        <v>324</v>
      </c>
      <c r="C249" s="20">
        <v>1332.291</v>
      </c>
      <c r="D249" s="20">
        <v>1536.767</v>
      </c>
      <c r="E249" s="20">
        <v>0</v>
      </c>
      <c r="F249" s="20">
        <v>0</v>
      </c>
      <c r="G249" s="20">
        <v>0</v>
      </c>
      <c r="H249" s="20">
        <v>1</v>
      </c>
      <c r="I249" s="18">
        <v>3.51</v>
      </c>
      <c r="J249" s="18">
        <v>16.349</v>
      </c>
      <c r="K249" s="21">
        <v>3</v>
      </c>
      <c r="L249" s="21">
        <v>0</v>
      </c>
      <c r="M249" s="21">
        <v>0</v>
      </c>
      <c r="N249" s="21">
        <v>0</v>
      </c>
      <c r="O249" s="21">
        <v>0</v>
      </c>
      <c r="P249" s="21">
        <v>-4.152</v>
      </c>
      <c r="Q249" s="21">
        <v>0</v>
      </c>
      <c r="R249" s="21">
        <v>0</v>
      </c>
      <c r="S249" s="22"/>
      <c r="T249" s="22"/>
      <c r="U249" s="22"/>
      <c r="V249" s="22"/>
      <c r="W249" s="22"/>
    </row>
    <row r="250" ht="16.5" spans="1:23">
      <c r="A250" s="20">
        <v>399550</v>
      </c>
      <c r="B250" s="20" t="s">
        <v>325</v>
      </c>
      <c r="C250" s="20">
        <v>7784.056</v>
      </c>
      <c r="D250" s="20">
        <v>8247.519</v>
      </c>
      <c r="E250" s="20">
        <v>0</v>
      </c>
      <c r="F250" s="20">
        <v>0</v>
      </c>
      <c r="G250" s="20">
        <v>0</v>
      </c>
      <c r="H250" s="20">
        <v>1</v>
      </c>
      <c r="I250" s="18">
        <v>1.013</v>
      </c>
      <c r="J250" s="18">
        <v>6.576</v>
      </c>
      <c r="K250" s="21">
        <v>4</v>
      </c>
      <c r="L250" s="21">
        <v>1</v>
      </c>
      <c r="M250" s="21">
        <v>-1</v>
      </c>
      <c r="N250" s="21">
        <v>1</v>
      </c>
      <c r="O250" s="21">
        <v>0</v>
      </c>
      <c r="P250" s="21">
        <v>11.424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20">
        <v>399551</v>
      </c>
      <c r="B251" s="20" t="s">
        <v>326</v>
      </c>
      <c r="C251" s="20">
        <v>9185.73</v>
      </c>
      <c r="D251" s="20">
        <v>11254.001</v>
      </c>
      <c r="E251" s="20">
        <v>0</v>
      </c>
      <c r="F251" s="20">
        <v>0</v>
      </c>
      <c r="G251" s="20">
        <v>0</v>
      </c>
      <c r="H251" s="20">
        <v>1</v>
      </c>
      <c r="I251" s="18">
        <v>2.574</v>
      </c>
      <c r="J251" s="18">
        <v>20.479</v>
      </c>
      <c r="K251" s="21">
        <v>4</v>
      </c>
      <c r="L251" s="21">
        <v>0</v>
      </c>
      <c r="M251" s="21">
        <v>0</v>
      </c>
      <c r="N251" s="21">
        <v>0</v>
      </c>
      <c r="O251" s="21">
        <v>0</v>
      </c>
      <c r="P251" s="21">
        <v>-1.278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0">
        <v>399553</v>
      </c>
      <c r="B252" s="20" t="s">
        <v>327</v>
      </c>
      <c r="C252" s="20">
        <v>7225.085</v>
      </c>
      <c r="D252" s="20">
        <v>7826.969</v>
      </c>
      <c r="E252" s="20">
        <v>0</v>
      </c>
      <c r="F252" s="20">
        <v>0</v>
      </c>
      <c r="G252" s="20">
        <v>0</v>
      </c>
      <c r="H252" s="20">
        <v>1</v>
      </c>
      <c r="I252" s="18">
        <v>1.726</v>
      </c>
      <c r="J252" s="18">
        <v>9.283</v>
      </c>
      <c r="K252" s="21">
        <v>4</v>
      </c>
      <c r="L252" s="21">
        <v>0</v>
      </c>
      <c r="M252" s="21">
        <v>0</v>
      </c>
      <c r="N252" s="21">
        <v>0</v>
      </c>
      <c r="O252" s="21">
        <v>0</v>
      </c>
      <c r="P252" s="21">
        <v>-5.842</v>
      </c>
      <c r="Q252" s="21">
        <v>0</v>
      </c>
      <c r="R252" s="21">
        <v>0</v>
      </c>
      <c r="S252" s="22"/>
      <c r="T252" s="22"/>
      <c r="U252" s="22"/>
      <c r="V252" s="22"/>
      <c r="W252" s="22"/>
    </row>
    <row r="253" ht="16.5" spans="1:23">
      <c r="A253" s="20">
        <v>399554</v>
      </c>
      <c r="B253" s="20" t="s">
        <v>328</v>
      </c>
      <c r="C253" s="20">
        <v>7381.563</v>
      </c>
      <c r="D253" s="20">
        <v>7854.164</v>
      </c>
      <c r="E253" s="20">
        <v>0</v>
      </c>
      <c r="F253" s="20">
        <v>0</v>
      </c>
      <c r="G253" s="20">
        <v>0</v>
      </c>
      <c r="H253" s="20">
        <v>1</v>
      </c>
      <c r="I253" s="18">
        <v>0.145</v>
      </c>
      <c r="J253" s="18">
        <v>6.154</v>
      </c>
      <c r="K253" s="21">
        <v>3</v>
      </c>
      <c r="L253" s="21">
        <v>2</v>
      </c>
      <c r="M253" s="21">
        <v>0</v>
      </c>
      <c r="N253" s="21">
        <v>0</v>
      </c>
      <c r="O253" s="21">
        <v>0</v>
      </c>
      <c r="P253" s="21">
        <v>-1.592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20">
        <v>399557</v>
      </c>
      <c r="B254" s="20" t="s">
        <v>329</v>
      </c>
      <c r="C254" s="20">
        <v>1835.044</v>
      </c>
      <c r="D254" s="20">
        <v>2136.315</v>
      </c>
      <c r="E254" s="20">
        <v>0</v>
      </c>
      <c r="F254" s="20">
        <v>0</v>
      </c>
      <c r="G254" s="20">
        <v>0</v>
      </c>
      <c r="H254" s="20">
        <v>1</v>
      </c>
      <c r="I254" s="18">
        <v>3.691</v>
      </c>
      <c r="J254" s="18">
        <v>17.273</v>
      </c>
      <c r="K254" s="21">
        <v>3</v>
      </c>
      <c r="L254" s="21">
        <v>0</v>
      </c>
      <c r="M254" s="21">
        <v>1</v>
      </c>
      <c r="N254" s="21">
        <v>-1</v>
      </c>
      <c r="O254" s="21">
        <v>0</v>
      </c>
      <c r="P254" s="21">
        <v>-3.368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0">
        <v>399602</v>
      </c>
      <c r="B255" s="20" t="s">
        <v>330</v>
      </c>
      <c r="C255" s="20">
        <v>1148.06</v>
      </c>
      <c r="D255" s="20">
        <v>1338.891</v>
      </c>
      <c r="E255" s="20">
        <v>0</v>
      </c>
      <c r="F255" s="20">
        <v>0</v>
      </c>
      <c r="G255" s="20">
        <v>0</v>
      </c>
      <c r="H255" s="20">
        <v>1</v>
      </c>
      <c r="I255" s="18">
        <v>3.441</v>
      </c>
      <c r="J255" s="18">
        <v>17.203</v>
      </c>
      <c r="K255" s="21">
        <v>2</v>
      </c>
      <c r="L255" s="21">
        <v>0</v>
      </c>
      <c r="M255" s="21">
        <v>1</v>
      </c>
      <c r="N255" s="21">
        <v>-1</v>
      </c>
      <c r="O255" s="21">
        <v>0</v>
      </c>
      <c r="P255" s="21">
        <v>-7.888</v>
      </c>
      <c r="Q255" s="21">
        <v>0</v>
      </c>
      <c r="R255" s="21">
        <v>0</v>
      </c>
      <c r="S255" s="22"/>
      <c r="T255" s="22"/>
      <c r="U255" s="22"/>
      <c r="V255" s="22"/>
      <c r="W255" s="22"/>
    </row>
    <row r="256" ht="16.5" spans="1:23">
      <c r="A256" s="20">
        <v>399604</v>
      </c>
      <c r="B256" s="20" t="s">
        <v>331</v>
      </c>
      <c r="C256" s="20">
        <v>1928.288</v>
      </c>
      <c r="D256" s="20">
        <v>2088.093</v>
      </c>
      <c r="E256" s="20">
        <v>0</v>
      </c>
      <c r="F256" s="20">
        <v>0</v>
      </c>
      <c r="G256" s="20">
        <v>0</v>
      </c>
      <c r="H256" s="20">
        <v>1</v>
      </c>
      <c r="I256" s="18">
        <v>3.788</v>
      </c>
      <c r="J256" s="18">
        <v>11.151</v>
      </c>
      <c r="K256" s="21">
        <v>3</v>
      </c>
      <c r="L256" s="21">
        <v>0</v>
      </c>
      <c r="M256" s="21">
        <v>0</v>
      </c>
      <c r="N256" s="21">
        <v>-1</v>
      </c>
      <c r="O256" s="21">
        <v>0</v>
      </c>
      <c r="P256" s="21">
        <v>5.643</v>
      </c>
      <c r="Q256" s="21">
        <v>0</v>
      </c>
      <c r="R256" s="21">
        <v>0</v>
      </c>
      <c r="S256" s="22"/>
      <c r="T256" s="22"/>
      <c r="U256" s="22"/>
      <c r="V256" s="22"/>
      <c r="W256" s="22"/>
    </row>
    <row r="257" ht="16.5" spans="1:23">
      <c r="A257" s="20">
        <v>399610</v>
      </c>
      <c r="B257" s="20" t="s">
        <v>332</v>
      </c>
      <c r="C257" s="20">
        <v>8094.618</v>
      </c>
      <c r="D257" s="20">
        <v>10055.449</v>
      </c>
      <c r="E257" s="20">
        <v>0</v>
      </c>
      <c r="F257" s="20">
        <v>0</v>
      </c>
      <c r="G257" s="20">
        <v>0</v>
      </c>
      <c r="H257" s="20">
        <v>1</v>
      </c>
      <c r="I257" s="18">
        <v>0.968</v>
      </c>
      <c r="J257" s="18">
        <v>20.28</v>
      </c>
      <c r="K257" s="21">
        <v>1</v>
      </c>
      <c r="L257" s="21">
        <v>0</v>
      </c>
      <c r="M257" s="21">
        <v>0</v>
      </c>
      <c r="N257" s="21">
        <v>-1</v>
      </c>
      <c r="O257" s="21">
        <v>0</v>
      </c>
      <c r="P257" s="21">
        <v>1.004</v>
      </c>
      <c r="Q257" s="21">
        <v>0</v>
      </c>
      <c r="R257" s="21">
        <v>0</v>
      </c>
      <c r="S257" s="22"/>
      <c r="T257" s="22"/>
      <c r="U257" s="22"/>
      <c r="V257" s="22"/>
      <c r="W257" s="22"/>
    </row>
    <row r="258" ht="16.5" spans="1:23">
      <c r="A258" s="20">
        <v>399613</v>
      </c>
      <c r="B258" s="20" t="s">
        <v>333</v>
      </c>
      <c r="C258" s="20">
        <v>3054.767</v>
      </c>
      <c r="D258" s="20">
        <v>3496.61</v>
      </c>
      <c r="E258" s="20">
        <v>0</v>
      </c>
      <c r="F258" s="20">
        <v>0</v>
      </c>
      <c r="G258" s="20">
        <v>0</v>
      </c>
      <c r="H258" s="20">
        <v>1</v>
      </c>
      <c r="I258" s="18">
        <v>5.916</v>
      </c>
      <c r="J258" s="18">
        <v>17.805</v>
      </c>
      <c r="K258" s="21">
        <v>4</v>
      </c>
      <c r="L258" s="21">
        <v>2</v>
      </c>
      <c r="M258" s="21">
        <v>-1</v>
      </c>
      <c r="N258" s="21">
        <v>1</v>
      </c>
      <c r="O258" s="21">
        <v>0</v>
      </c>
      <c r="P258" s="21">
        <v>8.385</v>
      </c>
      <c r="Q258" s="21">
        <v>0</v>
      </c>
      <c r="R258" s="21">
        <v>0</v>
      </c>
      <c r="S258" s="22"/>
      <c r="T258" s="22"/>
      <c r="U258" s="22"/>
      <c r="V258" s="22"/>
      <c r="W258" s="22"/>
    </row>
    <row r="259" ht="16.5" spans="1:23">
      <c r="A259" s="20">
        <v>399614</v>
      </c>
      <c r="B259" s="20" t="s">
        <v>334</v>
      </c>
      <c r="C259" s="20">
        <v>3047.032</v>
      </c>
      <c r="D259" s="20">
        <v>3747.511</v>
      </c>
      <c r="E259" s="20">
        <v>0</v>
      </c>
      <c r="F259" s="20">
        <v>0</v>
      </c>
      <c r="G259" s="20">
        <v>0</v>
      </c>
      <c r="H259" s="20">
        <v>1</v>
      </c>
      <c r="I259" s="18">
        <v>14.673</v>
      </c>
      <c r="J259" s="18">
        <v>30.622</v>
      </c>
      <c r="K259" s="21">
        <v>2</v>
      </c>
      <c r="L259" s="21">
        <v>1</v>
      </c>
      <c r="M259" s="21">
        <v>1</v>
      </c>
      <c r="N259" s="21">
        <v>-1</v>
      </c>
      <c r="O259" s="21">
        <v>0</v>
      </c>
      <c r="P259" s="21">
        <v>-5.127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0">
        <v>399615</v>
      </c>
      <c r="B260" s="20" t="s">
        <v>335</v>
      </c>
      <c r="C260" s="20">
        <v>3734.118</v>
      </c>
      <c r="D260" s="20">
        <v>4368.53</v>
      </c>
      <c r="E260" s="20">
        <v>0</v>
      </c>
      <c r="F260" s="20">
        <v>0</v>
      </c>
      <c r="G260" s="20">
        <v>0</v>
      </c>
      <c r="H260" s="20">
        <v>1</v>
      </c>
      <c r="I260" s="18">
        <v>3.483</v>
      </c>
      <c r="J260" s="18">
        <v>17.499</v>
      </c>
      <c r="K260" s="21">
        <v>4</v>
      </c>
      <c r="L260" s="21">
        <v>0</v>
      </c>
      <c r="M260" s="21">
        <v>-1</v>
      </c>
      <c r="N260" s="21">
        <v>1</v>
      </c>
      <c r="O260" s="21">
        <v>0</v>
      </c>
      <c r="P260" s="21">
        <v>14.646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20">
        <v>399616</v>
      </c>
      <c r="B261" s="20" t="s">
        <v>336</v>
      </c>
      <c r="C261" s="20">
        <v>6299.029</v>
      </c>
      <c r="D261" s="20">
        <v>6978.817</v>
      </c>
      <c r="E261" s="20">
        <v>0</v>
      </c>
      <c r="F261" s="20">
        <v>0</v>
      </c>
      <c r="G261" s="20">
        <v>0</v>
      </c>
      <c r="H261" s="20">
        <v>1</v>
      </c>
      <c r="I261" s="18">
        <v>2.152</v>
      </c>
      <c r="J261" s="18">
        <v>11.683</v>
      </c>
      <c r="K261" s="21">
        <v>4</v>
      </c>
      <c r="L261" s="21">
        <v>0</v>
      </c>
      <c r="M261" s="21">
        <v>0</v>
      </c>
      <c r="N261" s="21">
        <v>0</v>
      </c>
      <c r="O261" s="21">
        <v>0</v>
      </c>
      <c r="P261" s="21">
        <v>-2.273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20">
        <v>399620</v>
      </c>
      <c r="B262" s="20" t="s">
        <v>337</v>
      </c>
      <c r="C262" s="20">
        <v>5006.991</v>
      </c>
      <c r="D262" s="20">
        <v>6074.021</v>
      </c>
      <c r="E262" s="20">
        <v>0</v>
      </c>
      <c r="F262" s="20">
        <v>0</v>
      </c>
      <c r="G262" s="20">
        <v>0</v>
      </c>
      <c r="H262" s="20">
        <v>1</v>
      </c>
      <c r="I262" s="18">
        <v>1.909</v>
      </c>
      <c r="J262" s="18">
        <v>19.141</v>
      </c>
      <c r="K262" s="21">
        <v>4</v>
      </c>
      <c r="L262" s="21">
        <v>0</v>
      </c>
      <c r="M262" s="21">
        <v>0</v>
      </c>
      <c r="N262" s="21">
        <v>0</v>
      </c>
      <c r="O262" s="21">
        <v>0</v>
      </c>
      <c r="P262" s="21">
        <v>1.214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20">
        <v>399621</v>
      </c>
      <c r="B263" s="20" t="s">
        <v>338</v>
      </c>
      <c r="C263" s="20">
        <v>9055.066</v>
      </c>
      <c r="D263" s="20">
        <v>12655.433</v>
      </c>
      <c r="E263" s="20">
        <v>0</v>
      </c>
      <c r="F263" s="20">
        <v>0</v>
      </c>
      <c r="G263" s="20">
        <v>0</v>
      </c>
      <c r="H263" s="20">
        <v>1</v>
      </c>
      <c r="I263" s="18">
        <v>3.578</v>
      </c>
      <c r="J263" s="18">
        <v>31.009</v>
      </c>
      <c r="K263" s="21">
        <v>4</v>
      </c>
      <c r="L263" s="21">
        <v>2</v>
      </c>
      <c r="M263" s="21">
        <v>-1</v>
      </c>
      <c r="N263" s="21">
        <v>1</v>
      </c>
      <c r="O263" s="21">
        <v>0</v>
      </c>
      <c r="P263" s="21">
        <v>0.362</v>
      </c>
      <c r="Q263" s="21">
        <v>0</v>
      </c>
      <c r="R263" s="21">
        <v>0</v>
      </c>
      <c r="S263" s="22"/>
      <c r="T263" s="22"/>
      <c r="U263" s="22"/>
      <c r="V263" s="22"/>
      <c r="W263" s="22"/>
    </row>
    <row r="264" ht="16.5" spans="1:23">
      <c r="A264" s="20">
        <v>399623</v>
      </c>
      <c r="B264" s="20" t="s">
        <v>339</v>
      </c>
      <c r="C264" s="20">
        <v>8216.373</v>
      </c>
      <c r="D264" s="20">
        <v>9345.962</v>
      </c>
      <c r="E264" s="20">
        <v>0</v>
      </c>
      <c r="F264" s="20">
        <v>0</v>
      </c>
      <c r="G264" s="20">
        <v>0</v>
      </c>
      <c r="H264" s="20">
        <v>1</v>
      </c>
      <c r="I264" s="18">
        <v>4.812</v>
      </c>
      <c r="J264" s="18">
        <v>16.317</v>
      </c>
      <c r="K264" s="21">
        <v>4</v>
      </c>
      <c r="L264" s="21">
        <v>2</v>
      </c>
      <c r="M264" s="21">
        <v>-1</v>
      </c>
      <c r="N264" s="21">
        <v>1</v>
      </c>
      <c r="O264" s="21">
        <v>0</v>
      </c>
      <c r="P264" s="21">
        <v>2.519</v>
      </c>
      <c r="Q264" s="21">
        <v>0</v>
      </c>
      <c r="R264" s="21">
        <v>0</v>
      </c>
      <c r="S264" s="22"/>
      <c r="T264" s="22"/>
      <c r="U264" s="22"/>
      <c r="V264" s="22"/>
      <c r="W264" s="22"/>
    </row>
    <row r="265" ht="16.5" spans="1:23">
      <c r="A265" s="20">
        <v>399624</v>
      </c>
      <c r="B265" s="20" t="s">
        <v>340</v>
      </c>
      <c r="C265" s="20">
        <v>2330.643</v>
      </c>
      <c r="D265" s="20">
        <v>2657.633</v>
      </c>
      <c r="E265" s="20">
        <v>0</v>
      </c>
      <c r="F265" s="20">
        <v>0</v>
      </c>
      <c r="G265" s="20">
        <v>0</v>
      </c>
      <c r="H265" s="20">
        <v>1</v>
      </c>
      <c r="I265" s="18">
        <v>8.849</v>
      </c>
      <c r="J265" s="18">
        <v>20.064</v>
      </c>
      <c r="K265" s="21">
        <v>4</v>
      </c>
      <c r="L265" s="21">
        <v>0</v>
      </c>
      <c r="M265" s="21">
        <v>-1</v>
      </c>
      <c r="N265" s="21">
        <v>0</v>
      </c>
      <c r="O265" s="21">
        <v>0</v>
      </c>
      <c r="P265" s="21">
        <v>4.591</v>
      </c>
      <c r="Q265" s="21">
        <v>0</v>
      </c>
      <c r="R265" s="21">
        <v>0</v>
      </c>
      <c r="S265" s="22"/>
      <c r="T265" s="22"/>
      <c r="U265" s="22"/>
      <c r="V265" s="22"/>
      <c r="W265" s="22"/>
    </row>
    <row r="266" ht="16.5" spans="1:23">
      <c r="A266" s="20">
        <v>399625</v>
      </c>
      <c r="B266" s="20" t="s">
        <v>341</v>
      </c>
      <c r="C266" s="20">
        <v>2186.036</v>
      </c>
      <c r="D266" s="20">
        <v>2524.749</v>
      </c>
      <c r="E266" s="20">
        <v>0</v>
      </c>
      <c r="F266" s="20">
        <v>0</v>
      </c>
      <c r="G266" s="20">
        <v>0</v>
      </c>
      <c r="H266" s="20">
        <v>1</v>
      </c>
      <c r="I266" s="18">
        <v>3.653</v>
      </c>
      <c r="J266" s="18">
        <v>16.578</v>
      </c>
      <c r="K266" s="21">
        <v>4</v>
      </c>
      <c r="L266" s="21">
        <v>0</v>
      </c>
      <c r="M266" s="21">
        <v>0</v>
      </c>
      <c r="N266" s="21">
        <v>0</v>
      </c>
      <c r="O266" s="21">
        <v>0</v>
      </c>
      <c r="P266" s="21">
        <v>-2.895</v>
      </c>
      <c r="Q266" s="21">
        <v>0</v>
      </c>
      <c r="R266" s="21">
        <v>0</v>
      </c>
      <c r="S266" s="22"/>
      <c r="T266" s="22"/>
      <c r="U266" s="22"/>
      <c r="V266" s="22"/>
      <c r="W266" s="22"/>
    </row>
    <row r="267" ht="16.5" spans="1:23">
      <c r="A267" s="20">
        <v>399626</v>
      </c>
      <c r="B267" s="20" t="s">
        <v>342</v>
      </c>
      <c r="C267" s="20">
        <v>1806.908</v>
      </c>
      <c r="D267" s="20">
        <v>2149.261</v>
      </c>
      <c r="E267" s="20">
        <v>0</v>
      </c>
      <c r="F267" s="20">
        <v>0</v>
      </c>
      <c r="G267" s="20">
        <v>0</v>
      </c>
      <c r="H267" s="20">
        <v>1</v>
      </c>
      <c r="I267" s="18">
        <v>1.537</v>
      </c>
      <c r="J267" s="18">
        <v>17.221</v>
      </c>
      <c r="K267" s="21">
        <v>1</v>
      </c>
      <c r="L267" s="21">
        <v>0</v>
      </c>
      <c r="M267" s="21">
        <v>1</v>
      </c>
      <c r="N267" s="21">
        <v>-1</v>
      </c>
      <c r="O267" s="21">
        <v>0</v>
      </c>
      <c r="P267" s="21">
        <v>-3.745</v>
      </c>
      <c r="Q267" s="21">
        <v>0</v>
      </c>
      <c r="R267" s="21">
        <v>0</v>
      </c>
      <c r="S267" s="22"/>
      <c r="T267" s="22"/>
      <c r="U267" s="22"/>
      <c r="V267" s="22"/>
      <c r="W267" s="22"/>
    </row>
    <row r="268" ht="16.5" spans="1:23">
      <c r="A268" s="20">
        <v>399627</v>
      </c>
      <c r="B268" s="20" t="s">
        <v>343</v>
      </c>
      <c r="C268" s="20">
        <v>2358.625</v>
      </c>
      <c r="D268" s="20">
        <v>2607.233</v>
      </c>
      <c r="E268" s="20">
        <v>0</v>
      </c>
      <c r="F268" s="20">
        <v>0</v>
      </c>
      <c r="G268" s="20">
        <v>0</v>
      </c>
      <c r="H268" s="20">
        <v>1</v>
      </c>
      <c r="I268" s="18">
        <v>1.788</v>
      </c>
      <c r="J268" s="18">
        <v>11.153</v>
      </c>
      <c r="K268" s="21">
        <v>1</v>
      </c>
      <c r="L268" s="21">
        <v>0</v>
      </c>
      <c r="M268" s="21">
        <v>1</v>
      </c>
      <c r="N268" s="21">
        <v>-1</v>
      </c>
      <c r="O268" s="21">
        <v>0</v>
      </c>
      <c r="P268" s="21">
        <v>-6.382</v>
      </c>
      <c r="Q268" s="21">
        <v>0</v>
      </c>
      <c r="R268" s="21">
        <v>0</v>
      </c>
      <c r="S268" s="22"/>
      <c r="T268" s="22"/>
      <c r="U268" s="22"/>
      <c r="V268" s="22"/>
      <c r="W268" s="22"/>
    </row>
    <row r="269" ht="16.5" spans="1:23">
      <c r="A269" s="20">
        <v>399628</v>
      </c>
      <c r="B269" s="20" t="s">
        <v>344</v>
      </c>
      <c r="C269" s="20">
        <v>2175.245</v>
      </c>
      <c r="D269" s="20">
        <v>2469.929</v>
      </c>
      <c r="E269" s="20">
        <v>0</v>
      </c>
      <c r="F269" s="20">
        <v>0</v>
      </c>
      <c r="G269" s="20">
        <v>0</v>
      </c>
      <c r="H269" s="20">
        <v>1</v>
      </c>
      <c r="I269" s="18">
        <v>8.015</v>
      </c>
      <c r="J269" s="18">
        <v>18.989</v>
      </c>
      <c r="K269" s="21">
        <v>2</v>
      </c>
      <c r="L269" s="21">
        <v>0</v>
      </c>
      <c r="M269" s="21">
        <v>1</v>
      </c>
      <c r="N269" s="21">
        <v>-1</v>
      </c>
      <c r="O269" s="21">
        <v>0</v>
      </c>
      <c r="P269" s="21">
        <v>-5.491</v>
      </c>
      <c r="Q269" s="21">
        <v>0</v>
      </c>
      <c r="R269" s="21">
        <v>0</v>
      </c>
      <c r="S269" s="22"/>
      <c r="T269" s="22"/>
      <c r="U269" s="22"/>
      <c r="V269" s="22"/>
      <c r="W269" s="22"/>
    </row>
    <row r="270" ht="16.5" spans="1:23">
      <c r="A270" s="20">
        <v>399629</v>
      </c>
      <c r="B270" s="20" t="s">
        <v>345</v>
      </c>
      <c r="C270" s="20">
        <v>2748.901</v>
      </c>
      <c r="D270" s="20">
        <v>2992.203</v>
      </c>
      <c r="E270" s="20">
        <v>0</v>
      </c>
      <c r="F270" s="20">
        <v>0</v>
      </c>
      <c r="G270" s="20">
        <v>0</v>
      </c>
      <c r="H270" s="20">
        <v>1</v>
      </c>
      <c r="I270" s="18">
        <v>4.878</v>
      </c>
      <c r="J270" s="18">
        <v>12.612</v>
      </c>
      <c r="K270" s="21">
        <v>4</v>
      </c>
      <c r="L270" s="21">
        <v>1</v>
      </c>
      <c r="M270" s="21">
        <v>0</v>
      </c>
      <c r="N270" s="21">
        <v>0</v>
      </c>
      <c r="O270" s="21">
        <v>0</v>
      </c>
      <c r="P270" s="21">
        <v>-8.225</v>
      </c>
      <c r="Q270" s="21">
        <v>0</v>
      </c>
      <c r="R270" s="21">
        <v>0</v>
      </c>
      <c r="S270" s="22"/>
      <c r="T270" s="22"/>
      <c r="U270" s="22"/>
      <c r="V270" s="22"/>
      <c r="W270" s="22"/>
    </row>
    <row r="271" ht="16.5" spans="1:23">
      <c r="A271" s="20">
        <v>399630</v>
      </c>
      <c r="B271" s="20" t="s">
        <v>346</v>
      </c>
      <c r="C271" s="20">
        <v>1581.926</v>
      </c>
      <c r="D271" s="20">
        <v>1844.988</v>
      </c>
      <c r="E271" s="20">
        <v>0</v>
      </c>
      <c r="F271" s="20">
        <v>0</v>
      </c>
      <c r="G271" s="20">
        <v>0</v>
      </c>
      <c r="H271" s="20">
        <v>1</v>
      </c>
      <c r="I271" s="18">
        <v>2.052</v>
      </c>
      <c r="J271" s="18">
        <v>16.018</v>
      </c>
      <c r="K271" s="21">
        <v>4</v>
      </c>
      <c r="L271" s="21">
        <v>0</v>
      </c>
      <c r="M271" s="21">
        <v>0</v>
      </c>
      <c r="N271" s="21">
        <v>0</v>
      </c>
      <c r="O271" s="21">
        <v>0</v>
      </c>
      <c r="P271" s="21">
        <v>-8.454</v>
      </c>
      <c r="Q271" s="21">
        <v>0</v>
      </c>
      <c r="R271" s="21">
        <v>0</v>
      </c>
      <c r="S271" s="22"/>
      <c r="T271" s="22"/>
      <c r="U271" s="22"/>
      <c r="V271" s="22"/>
      <c r="W271" s="22"/>
    </row>
    <row r="272" ht="16.5" spans="1:23">
      <c r="A272" s="20">
        <v>399631</v>
      </c>
      <c r="B272" s="20" t="s">
        <v>347</v>
      </c>
      <c r="C272" s="20">
        <v>2156.448</v>
      </c>
      <c r="D272" s="20">
        <v>2311.819</v>
      </c>
      <c r="E272" s="20">
        <v>0</v>
      </c>
      <c r="F272" s="20">
        <v>0</v>
      </c>
      <c r="G272" s="20">
        <v>0</v>
      </c>
      <c r="H272" s="20">
        <v>1</v>
      </c>
      <c r="I272" s="18">
        <v>2.703</v>
      </c>
      <c r="J272" s="18">
        <v>9.242</v>
      </c>
      <c r="K272" s="21">
        <v>3</v>
      </c>
      <c r="L272" s="21">
        <v>0</v>
      </c>
      <c r="M272" s="21">
        <v>0</v>
      </c>
      <c r="N272" s="21">
        <v>0</v>
      </c>
      <c r="O272" s="21">
        <v>0</v>
      </c>
      <c r="P272" s="21">
        <v>0.388</v>
      </c>
      <c r="Q272" s="21">
        <v>0</v>
      </c>
      <c r="R272" s="21">
        <v>0</v>
      </c>
      <c r="S272" s="22"/>
      <c r="T272" s="22"/>
      <c r="U272" s="22"/>
      <c r="V272" s="22"/>
      <c r="W272" s="22"/>
    </row>
    <row r="273" ht="16.5" spans="1:23">
      <c r="A273" s="20">
        <v>399633</v>
      </c>
      <c r="B273" s="20" t="s">
        <v>348</v>
      </c>
      <c r="C273" s="20">
        <v>5652.066</v>
      </c>
      <c r="D273" s="20">
        <v>6432.631</v>
      </c>
      <c r="E273" s="20">
        <v>0</v>
      </c>
      <c r="F273" s="20">
        <v>0</v>
      </c>
      <c r="G273" s="20">
        <v>0</v>
      </c>
      <c r="H273" s="20">
        <v>1</v>
      </c>
      <c r="I273" s="18">
        <v>6.501</v>
      </c>
      <c r="J273" s="18">
        <v>17.846</v>
      </c>
      <c r="K273" s="21">
        <v>4</v>
      </c>
      <c r="L273" s="21">
        <v>1</v>
      </c>
      <c r="M273" s="21">
        <v>0</v>
      </c>
      <c r="N273" s="21">
        <v>0</v>
      </c>
      <c r="O273" s="21">
        <v>0</v>
      </c>
      <c r="P273" s="21">
        <v>-1.453</v>
      </c>
      <c r="Q273" s="21">
        <v>0</v>
      </c>
      <c r="R273" s="21">
        <v>0</v>
      </c>
      <c r="S273" s="22"/>
      <c r="T273" s="22"/>
      <c r="U273" s="22"/>
      <c r="V273" s="22"/>
      <c r="W273" s="22"/>
    </row>
    <row r="274" ht="16.5" spans="1:23">
      <c r="A274" s="20">
        <v>399634</v>
      </c>
      <c r="B274" s="20" t="s">
        <v>349</v>
      </c>
      <c r="C274" s="20">
        <v>3905.996</v>
      </c>
      <c r="D274" s="20">
        <v>4465.327</v>
      </c>
      <c r="E274" s="20">
        <v>0</v>
      </c>
      <c r="F274" s="20">
        <v>0</v>
      </c>
      <c r="G274" s="20">
        <v>0</v>
      </c>
      <c r="H274" s="20">
        <v>1</v>
      </c>
      <c r="I274" s="18">
        <v>6.169</v>
      </c>
      <c r="J274" s="18">
        <v>17.922</v>
      </c>
      <c r="K274" s="21">
        <v>4</v>
      </c>
      <c r="L274" s="21">
        <v>0</v>
      </c>
      <c r="M274" s="21">
        <v>-1</v>
      </c>
      <c r="N274" s="21">
        <v>0</v>
      </c>
      <c r="O274" s="21">
        <v>0</v>
      </c>
      <c r="P274" s="21">
        <v>1.74</v>
      </c>
      <c r="Q274" s="21">
        <v>0</v>
      </c>
      <c r="R274" s="21">
        <v>0</v>
      </c>
      <c r="S274" s="22"/>
      <c r="T274" s="22"/>
      <c r="U274" s="22"/>
      <c r="V274" s="22"/>
      <c r="W274" s="22"/>
    </row>
    <row r="275" ht="16.5" spans="1:23">
      <c r="A275" s="20">
        <v>399635</v>
      </c>
      <c r="B275" s="20" t="s">
        <v>350</v>
      </c>
      <c r="C275" s="20">
        <v>1915.196</v>
      </c>
      <c r="D275" s="20">
        <v>2272.828</v>
      </c>
      <c r="E275" s="20">
        <v>0</v>
      </c>
      <c r="F275" s="20">
        <v>0</v>
      </c>
      <c r="G275" s="20">
        <v>0</v>
      </c>
      <c r="H275" s="20">
        <v>1</v>
      </c>
      <c r="I275" s="18">
        <v>8.867</v>
      </c>
      <c r="J275" s="18">
        <v>23.207</v>
      </c>
      <c r="K275" s="21">
        <v>4</v>
      </c>
      <c r="L275" s="21">
        <v>0</v>
      </c>
      <c r="M275" s="21">
        <v>-1</v>
      </c>
      <c r="N275" s="21">
        <v>0</v>
      </c>
      <c r="O275" s="21">
        <v>0</v>
      </c>
      <c r="P275" s="21">
        <v>2.337</v>
      </c>
      <c r="Q275" s="21">
        <v>0</v>
      </c>
      <c r="R275" s="21">
        <v>0</v>
      </c>
      <c r="S275" s="22"/>
      <c r="T275" s="22"/>
      <c r="U275" s="22"/>
      <c r="V275" s="22"/>
      <c r="W275" s="22"/>
    </row>
    <row r="276" ht="16.5" spans="1:23">
      <c r="A276" s="20">
        <v>399636</v>
      </c>
      <c r="B276" s="20" t="s">
        <v>351</v>
      </c>
      <c r="C276" s="20">
        <v>6787.704</v>
      </c>
      <c r="D276" s="20">
        <v>8324.756</v>
      </c>
      <c r="E276" s="20">
        <v>0</v>
      </c>
      <c r="F276" s="20">
        <v>0</v>
      </c>
      <c r="G276" s="20">
        <v>0</v>
      </c>
      <c r="H276" s="20">
        <v>1</v>
      </c>
      <c r="I276" s="18">
        <v>1.551</v>
      </c>
      <c r="J276" s="18">
        <v>19.728</v>
      </c>
      <c r="K276" s="21">
        <v>0</v>
      </c>
      <c r="L276" s="21">
        <v>1</v>
      </c>
      <c r="M276" s="21">
        <v>1</v>
      </c>
      <c r="N276" s="21">
        <v>-1</v>
      </c>
      <c r="O276" s="21">
        <v>0</v>
      </c>
      <c r="P276" s="21">
        <v>1.068</v>
      </c>
      <c r="Q276" s="21">
        <v>0</v>
      </c>
      <c r="R276" s="21">
        <v>0</v>
      </c>
      <c r="S276" s="22"/>
      <c r="T276" s="22"/>
      <c r="U276" s="22"/>
      <c r="V276" s="22"/>
      <c r="W276" s="22"/>
    </row>
    <row r="277" ht="16.5" spans="1:23">
      <c r="A277" s="20">
        <v>399639</v>
      </c>
      <c r="B277" s="20" t="s">
        <v>352</v>
      </c>
      <c r="C277" s="20">
        <v>1906.04</v>
      </c>
      <c r="D277" s="20">
        <v>2299.24</v>
      </c>
      <c r="E277" s="20">
        <v>0</v>
      </c>
      <c r="F277" s="20">
        <v>0</v>
      </c>
      <c r="G277" s="20">
        <v>0</v>
      </c>
      <c r="H277" s="20">
        <v>1</v>
      </c>
      <c r="I277" s="18">
        <v>10.201</v>
      </c>
      <c r="J277" s="18">
        <v>25.558</v>
      </c>
      <c r="K277" s="21">
        <v>4</v>
      </c>
      <c r="L277" s="21">
        <v>0</v>
      </c>
      <c r="M277" s="21">
        <v>0</v>
      </c>
      <c r="N277" s="21">
        <v>0</v>
      </c>
      <c r="O277" s="21">
        <v>0</v>
      </c>
      <c r="P277" s="21">
        <v>-10.014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20">
        <v>399640</v>
      </c>
      <c r="B278" s="20" t="s">
        <v>353</v>
      </c>
      <c r="C278" s="20">
        <v>2658.606</v>
      </c>
      <c r="D278" s="20">
        <v>3065.032</v>
      </c>
      <c r="E278" s="20">
        <v>0</v>
      </c>
      <c r="F278" s="20">
        <v>0</v>
      </c>
      <c r="G278" s="20">
        <v>0</v>
      </c>
      <c r="H278" s="20">
        <v>1</v>
      </c>
      <c r="I278" s="18">
        <v>3.391</v>
      </c>
      <c r="J278" s="18">
        <v>16.202</v>
      </c>
      <c r="K278" s="21">
        <v>4</v>
      </c>
      <c r="L278" s="21">
        <v>0</v>
      </c>
      <c r="M278" s="21">
        <v>0</v>
      </c>
      <c r="N278" s="21">
        <v>0</v>
      </c>
      <c r="O278" s="21">
        <v>0</v>
      </c>
      <c r="P278" s="21">
        <v>-2.95</v>
      </c>
      <c r="Q278" s="21">
        <v>0</v>
      </c>
      <c r="R278" s="21">
        <v>0</v>
      </c>
      <c r="S278" s="22"/>
      <c r="T278" s="22"/>
      <c r="U278" s="22"/>
      <c r="V278" s="22"/>
      <c r="W278" s="22"/>
    </row>
    <row r="279" ht="16.5" spans="1:23">
      <c r="A279" s="20">
        <v>399641</v>
      </c>
      <c r="B279" s="20" t="s">
        <v>354</v>
      </c>
      <c r="C279" s="20">
        <v>2525.903</v>
      </c>
      <c r="D279" s="20">
        <v>2951.08</v>
      </c>
      <c r="E279" s="20">
        <v>0</v>
      </c>
      <c r="F279" s="20">
        <v>0</v>
      </c>
      <c r="G279" s="20">
        <v>0</v>
      </c>
      <c r="H279" s="20">
        <v>1</v>
      </c>
      <c r="I279" s="18">
        <v>1.648</v>
      </c>
      <c r="J279" s="18">
        <v>15.818</v>
      </c>
      <c r="K279" s="21">
        <v>4</v>
      </c>
      <c r="L279" s="21">
        <v>0</v>
      </c>
      <c r="M279" s="21">
        <v>0</v>
      </c>
      <c r="N279" s="21">
        <v>0</v>
      </c>
      <c r="O279" s="21">
        <v>0</v>
      </c>
      <c r="P279" s="21">
        <v>-0.091</v>
      </c>
      <c r="Q279" s="21">
        <v>0</v>
      </c>
      <c r="R279" s="21">
        <v>0</v>
      </c>
      <c r="S279" s="22"/>
      <c r="T279" s="22"/>
      <c r="U279" s="22"/>
      <c r="V279" s="22"/>
      <c r="W279" s="22"/>
    </row>
    <row r="280" ht="16.5" spans="1:23">
      <c r="A280" s="20">
        <v>399642</v>
      </c>
      <c r="B280" s="20" t="s">
        <v>355</v>
      </c>
      <c r="C280" s="20">
        <v>2076.243</v>
      </c>
      <c r="D280" s="20">
        <v>2465.969</v>
      </c>
      <c r="E280" s="20">
        <v>0</v>
      </c>
      <c r="F280" s="20">
        <v>0</v>
      </c>
      <c r="G280" s="20">
        <v>0</v>
      </c>
      <c r="H280" s="20">
        <v>1</v>
      </c>
      <c r="I280" s="18">
        <v>3.725</v>
      </c>
      <c r="J280" s="18">
        <v>18.941</v>
      </c>
      <c r="K280" s="21">
        <v>4</v>
      </c>
      <c r="L280" s="21">
        <v>0</v>
      </c>
      <c r="M280" s="21">
        <v>0</v>
      </c>
      <c r="N280" s="21">
        <v>0</v>
      </c>
      <c r="O280" s="21">
        <v>0</v>
      </c>
      <c r="P280" s="21">
        <v>-0.631</v>
      </c>
      <c r="Q280" s="21">
        <v>0</v>
      </c>
      <c r="R280" s="21">
        <v>0</v>
      </c>
      <c r="S280" s="22"/>
      <c r="T280" s="22"/>
      <c r="U280" s="22"/>
      <c r="V280" s="22"/>
      <c r="W280" s="22"/>
    </row>
    <row r="281" ht="16.5" spans="1:23">
      <c r="A281" s="20">
        <v>399644</v>
      </c>
      <c r="B281" s="20" t="s">
        <v>356</v>
      </c>
      <c r="C281" s="20">
        <v>3430.132</v>
      </c>
      <c r="D281" s="20">
        <v>3682.925</v>
      </c>
      <c r="E281" s="20">
        <v>0</v>
      </c>
      <c r="F281" s="20">
        <v>0</v>
      </c>
      <c r="G281" s="20">
        <v>0</v>
      </c>
      <c r="H281" s="20">
        <v>1</v>
      </c>
      <c r="I281" s="18">
        <v>0.894</v>
      </c>
      <c r="J281" s="18">
        <v>7.697</v>
      </c>
      <c r="K281" s="21">
        <v>4</v>
      </c>
      <c r="L281" s="21">
        <v>0</v>
      </c>
      <c r="M281" s="21">
        <v>-1</v>
      </c>
      <c r="N281" s="21">
        <v>1</v>
      </c>
      <c r="O281" s="21">
        <v>0</v>
      </c>
      <c r="P281" s="21">
        <v>0.68</v>
      </c>
      <c r="Q281" s="21">
        <v>0</v>
      </c>
      <c r="R281" s="21">
        <v>0</v>
      </c>
      <c r="S281" s="22"/>
      <c r="T281" s="22"/>
      <c r="U281" s="22"/>
      <c r="V281" s="22"/>
      <c r="W281" s="22"/>
    </row>
    <row r="282" ht="16.5" spans="1:23">
      <c r="A282" s="20">
        <v>399648</v>
      </c>
      <c r="B282" s="20" t="s">
        <v>357</v>
      </c>
      <c r="C282" s="20">
        <v>11231.356</v>
      </c>
      <c r="D282" s="20">
        <v>12280.287</v>
      </c>
      <c r="E282" s="20">
        <v>0</v>
      </c>
      <c r="F282" s="20">
        <v>0</v>
      </c>
      <c r="G282" s="20">
        <v>0</v>
      </c>
      <c r="H282" s="20">
        <v>1</v>
      </c>
      <c r="I282" s="18">
        <v>4.463</v>
      </c>
      <c r="J282" s="18">
        <v>12.623</v>
      </c>
      <c r="K282" s="21">
        <v>4</v>
      </c>
      <c r="L282" s="21">
        <v>0</v>
      </c>
      <c r="M282" s="21">
        <v>-1</v>
      </c>
      <c r="N282" s="21">
        <v>1</v>
      </c>
      <c r="O282" s="21">
        <v>0</v>
      </c>
      <c r="P282" s="21">
        <v>10.765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20">
        <v>399649</v>
      </c>
      <c r="B283" s="20" t="s">
        <v>358</v>
      </c>
      <c r="C283" s="20">
        <v>3073.698</v>
      </c>
      <c r="D283" s="20">
        <v>3366.37</v>
      </c>
      <c r="E283" s="20">
        <v>0</v>
      </c>
      <c r="F283" s="20">
        <v>0</v>
      </c>
      <c r="G283" s="20">
        <v>0</v>
      </c>
      <c r="H283" s="20">
        <v>1</v>
      </c>
      <c r="I283" s="18">
        <v>4.021</v>
      </c>
      <c r="J283" s="18">
        <v>12.365</v>
      </c>
      <c r="K283" s="21">
        <v>4</v>
      </c>
      <c r="L283" s="21">
        <v>0</v>
      </c>
      <c r="M283" s="21">
        <v>0</v>
      </c>
      <c r="N283" s="21">
        <v>0</v>
      </c>
      <c r="O283" s="21">
        <v>0</v>
      </c>
      <c r="P283" s="21">
        <v>14.068</v>
      </c>
      <c r="Q283" s="21">
        <v>0</v>
      </c>
      <c r="R283" s="21">
        <v>0</v>
      </c>
      <c r="S283" s="22"/>
      <c r="T283" s="22"/>
      <c r="U283" s="22"/>
      <c r="V283" s="22"/>
      <c r="W283" s="22"/>
    </row>
    <row r="284" ht="16.5" spans="1:23">
      <c r="A284" s="20">
        <v>399652</v>
      </c>
      <c r="B284" s="20" t="s">
        <v>359</v>
      </c>
      <c r="C284" s="20">
        <v>3394.108</v>
      </c>
      <c r="D284" s="20">
        <v>4089.087</v>
      </c>
      <c r="E284" s="20">
        <v>0</v>
      </c>
      <c r="F284" s="20">
        <v>0</v>
      </c>
      <c r="G284" s="20">
        <v>0</v>
      </c>
      <c r="H284" s="20">
        <v>1</v>
      </c>
      <c r="I284" s="18">
        <v>6.162</v>
      </c>
      <c r="J284" s="18">
        <v>22.111</v>
      </c>
      <c r="K284" s="21">
        <v>4</v>
      </c>
      <c r="L284" s="21">
        <v>0</v>
      </c>
      <c r="M284" s="21">
        <v>-1</v>
      </c>
      <c r="N284" s="21">
        <v>0</v>
      </c>
      <c r="O284" s="21">
        <v>0</v>
      </c>
      <c r="P284" s="21">
        <v>2.708</v>
      </c>
      <c r="Q284" s="21">
        <v>0</v>
      </c>
      <c r="R284" s="21">
        <v>0</v>
      </c>
      <c r="S284" s="22"/>
      <c r="T284" s="22"/>
      <c r="U284" s="22"/>
      <c r="V284" s="22"/>
      <c r="W284" s="22"/>
    </row>
    <row r="285" ht="16.5" spans="1:23">
      <c r="A285" s="20">
        <v>399654</v>
      </c>
      <c r="B285" s="20" t="s">
        <v>360</v>
      </c>
      <c r="C285" s="20">
        <v>2730.448</v>
      </c>
      <c r="D285" s="20">
        <v>3232.395</v>
      </c>
      <c r="E285" s="20">
        <v>0</v>
      </c>
      <c r="F285" s="20">
        <v>0</v>
      </c>
      <c r="G285" s="20">
        <v>0</v>
      </c>
      <c r="H285" s="20">
        <v>1</v>
      </c>
      <c r="I285" s="18">
        <v>5.534</v>
      </c>
      <c r="J285" s="18">
        <v>20.203</v>
      </c>
      <c r="K285" s="21">
        <v>4</v>
      </c>
      <c r="L285" s="21">
        <v>0</v>
      </c>
      <c r="M285" s="21">
        <v>0</v>
      </c>
      <c r="N285" s="21">
        <v>0</v>
      </c>
      <c r="O285" s="21">
        <v>0</v>
      </c>
      <c r="P285" s="21">
        <v>0.863</v>
      </c>
      <c r="Q285" s="21">
        <v>0</v>
      </c>
      <c r="R285" s="21">
        <v>0</v>
      </c>
      <c r="S285" s="22"/>
      <c r="T285" s="22"/>
      <c r="U285" s="22"/>
      <c r="V285" s="22"/>
      <c r="W285" s="22"/>
    </row>
    <row r="286" ht="16.5" spans="1:23">
      <c r="A286" s="20">
        <v>399655</v>
      </c>
      <c r="B286" s="20" t="s">
        <v>361</v>
      </c>
      <c r="C286" s="20">
        <v>10393.648</v>
      </c>
      <c r="D286" s="20">
        <v>11144.363</v>
      </c>
      <c r="E286" s="20">
        <v>0</v>
      </c>
      <c r="F286" s="20">
        <v>0</v>
      </c>
      <c r="G286" s="20">
        <v>0</v>
      </c>
      <c r="H286" s="20">
        <v>1</v>
      </c>
      <c r="I286" s="18">
        <v>1.98</v>
      </c>
      <c r="J286" s="18">
        <v>8.583</v>
      </c>
      <c r="K286" s="21">
        <v>4</v>
      </c>
      <c r="L286" s="21">
        <v>0</v>
      </c>
      <c r="M286" s="21">
        <v>-1</v>
      </c>
      <c r="N286" s="21">
        <v>1</v>
      </c>
      <c r="O286" s="21">
        <v>0</v>
      </c>
      <c r="P286" s="21">
        <v>0.214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20">
        <v>399657</v>
      </c>
      <c r="B287" s="20" t="s">
        <v>362</v>
      </c>
      <c r="C287" s="20">
        <v>6601.635</v>
      </c>
      <c r="D287" s="20">
        <v>7386.481</v>
      </c>
      <c r="E287" s="20">
        <v>0</v>
      </c>
      <c r="F287" s="20">
        <v>0</v>
      </c>
      <c r="G287" s="20">
        <v>0</v>
      </c>
      <c r="H287" s="20">
        <v>1</v>
      </c>
      <c r="I287" s="18">
        <v>6.119</v>
      </c>
      <c r="J287" s="18">
        <v>16.094</v>
      </c>
      <c r="K287" s="21">
        <v>4</v>
      </c>
      <c r="L287" s="21">
        <v>0</v>
      </c>
      <c r="M287" s="21">
        <v>0</v>
      </c>
      <c r="N287" s="21">
        <v>0</v>
      </c>
      <c r="O287" s="21">
        <v>0</v>
      </c>
      <c r="P287" s="21">
        <v>5.089</v>
      </c>
      <c r="Q287" s="21">
        <v>0</v>
      </c>
      <c r="R287" s="21">
        <v>0</v>
      </c>
      <c r="S287" s="22"/>
      <c r="T287" s="22"/>
      <c r="U287" s="22"/>
      <c r="V287" s="22"/>
      <c r="W287" s="22"/>
    </row>
    <row r="288" ht="16.5" spans="1:23">
      <c r="A288" s="20">
        <v>399658</v>
      </c>
      <c r="B288" s="20" t="s">
        <v>363</v>
      </c>
      <c r="C288" s="20">
        <v>4444.656</v>
      </c>
      <c r="D288" s="20">
        <v>5036.434</v>
      </c>
      <c r="E288" s="20">
        <v>0</v>
      </c>
      <c r="F288" s="20">
        <v>0</v>
      </c>
      <c r="G288" s="20">
        <v>0</v>
      </c>
      <c r="H288" s="20">
        <v>1</v>
      </c>
      <c r="I288" s="18">
        <v>4.982</v>
      </c>
      <c r="J288" s="18">
        <v>16.146</v>
      </c>
      <c r="K288" s="21">
        <v>4</v>
      </c>
      <c r="L288" s="21">
        <v>0</v>
      </c>
      <c r="M288" s="21">
        <v>0</v>
      </c>
      <c r="N288" s="21">
        <v>0</v>
      </c>
      <c r="O288" s="21">
        <v>0</v>
      </c>
      <c r="P288" s="21">
        <v>3.335</v>
      </c>
      <c r="Q288" s="21">
        <v>0</v>
      </c>
      <c r="R288" s="21">
        <v>0</v>
      </c>
      <c r="S288" s="22"/>
      <c r="T288" s="22"/>
      <c r="U288" s="22"/>
      <c r="V288" s="22"/>
      <c r="W288" s="22"/>
    </row>
    <row r="289" ht="16.5" spans="1:23">
      <c r="A289" s="20">
        <v>399659</v>
      </c>
      <c r="B289" s="20" t="s">
        <v>364</v>
      </c>
      <c r="C289" s="20">
        <v>4300.219</v>
      </c>
      <c r="D289" s="20">
        <v>4837.121</v>
      </c>
      <c r="E289" s="20">
        <v>0</v>
      </c>
      <c r="F289" s="20">
        <v>0</v>
      </c>
      <c r="G289" s="20">
        <v>0</v>
      </c>
      <c r="H289" s="20">
        <v>1</v>
      </c>
      <c r="I289" s="18">
        <v>7.637</v>
      </c>
      <c r="J289" s="18">
        <v>17.889</v>
      </c>
      <c r="K289" s="21">
        <v>4</v>
      </c>
      <c r="L289" s="21">
        <v>0</v>
      </c>
      <c r="M289" s="21">
        <v>-1</v>
      </c>
      <c r="N289" s="21">
        <v>0</v>
      </c>
      <c r="O289" s="21">
        <v>0</v>
      </c>
      <c r="P289" s="21">
        <v>2.278</v>
      </c>
      <c r="Q289" s="21">
        <v>0</v>
      </c>
      <c r="R289" s="21">
        <v>0</v>
      </c>
      <c r="S289" s="22"/>
      <c r="T289" s="22"/>
      <c r="U289" s="22"/>
      <c r="V289" s="22"/>
      <c r="W289" s="22"/>
    </row>
    <row r="290" ht="16.5" spans="1:23">
      <c r="A290" s="20">
        <v>399660</v>
      </c>
      <c r="B290" s="20" t="s">
        <v>365</v>
      </c>
      <c r="C290" s="20">
        <v>2451.522</v>
      </c>
      <c r="D290" s="20">
        <v>2879.188</v>
      </c>
      <c r="E290" s="20">
        <v>0</v>
      </c>
      <c r="F290" s="20">
        <v>0</v>
      </c>
      <c r="G290" s="20">
        <v>0</v>
      </c>
      <c r="H290" s="20">
        <v>1</v>
      </c>
      <c r="I290" s="18">
        <v>3.671</v>
      </c>
      <c r="J290" s="18">
        <v>17.98</v>
      </c>
      <c r="K290" s="21">
        <v>4</v>
      </c>
      <c r="L290" s="21">
        <v>0</v>
      </c>
      <c r="M290" s="21">
        <v>0</v>
      </c>
      <c r="N290" s="21">
        <v>0</v>
      </c>
      <c r="O290" s="21">
        <v>0</v>
      </c>
      <c r="P290" s="21">
        <v>11.091</v>
      </c>
      <c r="Q290" s="21">
        <v>0</v>
      </c>
      <c r="R290" s="21">
        <v>0</v>
      </c>
      <c r="S290" s="22"/>
      <c r="T290" s="22"/>
      <c r="U290" s="22"/>
      <c r="V290" s="22"/>
      <c r="W290" s="22"/>
    </row>
    <row r="291" ht="16.5" spans="1:23">
      <c r="A291" s="20">
        <v>399661</v>
      </c>
      <c r="B291" s="20" t="s">
        <v>366</v>
      </c>
      <c r="C291" s="20">
        <v>5671.601</v>
      </c>
      <c r="D291" s="20">
        <v>6139.889</v>
      </c>
      <c r="E291" s="20">
        <v>0</v>
      </c>
      <c r="F291" s="20">
        <v>0</v>
      </c>
      <c r="G291" s="20">
        <v>0</v>
      </c>
      <c r="H291" s="20">
        <v>1</v>
      </c>
      <c r="I291" s="18">
        <v>1.952</v>
      </c>
      <c r="J291" s="18">
        <v>9.43</v>
      </c>
      <c r="K291" s="21">
        <v>4</v>
      </c>
      <c r="L291" s="21">
        <v>0</v>
      </c>
      <c r="M291" s="21">
        <v>0</v>
      </c>
      <c r="N291" s="21">
        <v>0</v>
      </c>
      <c r="O291" s="21">
        <v>0</v>
      </c>
      <c r="P291" s="21">
        <v>3.297</v>
      </c>
      <c r="Q291" s="21">
        <v>0</v>
      </c>
      <c r="R291" s="21">
        <v>-1</v>
      </c>
      <c r="S291" s="22"/>
      <c r="T291" s="22"/>
      <c r="U291" s="22"/>
      <c r="V291" s="22"/>
      <c r="W291" s="22"/>
    </row>
    <row r="292" ht="16.5" spans="1:23">
      <c r="A292" s="20">
        <v>399662</v>
      </c>
      <c r="B292" s="20" t="s">
        <v>367</v>
      </c>
      <c r="C292" s="20">
        <v>2122.013</v>
      </c>
      <c r="D292" s="20">
        <v>2551.726</v>
      </c>
      <c r="E292" s="20">
        <v>0</v>
      </c>
      <c r="F292" s="20">
        <v>0</v>
      </c>
      <c r="G292" s="20">
        <v>0</v>
      </c>
      <c r="H292" s="20">
        <v>1</v>
      </c>
      <c r="I292" s="18">
        <v>6.522</v>
      </c>
      <c r="J292" s="18">
        <v>22.264</v>
      </c>
      <c r="K292" s="21">
        <v>4</v>
      </c>
      <c r="L292" s="21">
        <v>0</v>
      </c>
      <c r="M292" s="21">
        <v>0</v>
      </c>
      <c r="N292" s="21">
        <v>0</v>
      </c>
      <c r="O292" s="21">
        <v>0</v>
      </c>
      <c r="P292" s="21">
        <v>3.574</v>
      </c>
      <c r="Q292" s="21">
        <v>0</v>
      </c>
      <c r="R292" s="21">
        <v>0</v>
      </c>
      <c r="S292" s="22"/>
      <c r="T292" s="22"/>
      <c r="U292" s="22"/>
      <c r="V292" s="22"/>
      <c r="W292" s="22"/>
    </row>
    <row r="293" ht="16.5" spans="1:23">
      <c r="A293" s="20">
        <v>399663</v>
      </c>
      <c r="B293" s="20" t="s">
        <v>368</v>
      </c>
      <c r="C293" s="20">
        <v>1893.662</v>
      </c>
      <c r="D293" s="20">
        <v>2045.132</v>
      </c>
      <c r="E293" s="20">
        <v>0</v>
      </c>
      <c r="F293" s="20">
        <v>0</v>
      </c>
      <c r="G293" s="20">
        <v>0</v>
      </c>
      <c r="H293" s="20">
        <v>1</v>
      </c>
      <c r="I293" s="18">
        <v>1.496</v>
      </c>
      <c r="J293" s="18">
        <v>8.792</v>
      </c>
      <c r="K293" s="21">
        <v>4</v>
      </c>
      <c r="L293" s="21">
        <v>0</v>
      </c>
      <c r="M293" s="21">
        <v>0</v>
      </c>
      <c r="N293" s="21">
        <v>0</v>
      </c>
      <c r="O293" s="21">
        <v>0</v>
      </c>
      <c r="P293" s="21">
        <v>12.999</v>
      </c>
      <c r="Q293" s="21">
        <v>0</v>
      </c>
      <c r="R293" s="21">
        <v>0</v>
      </c>
      <c r="S293" s="22"/>
      <c r="T293" s="22"/>
      <c r="U293" s="22"/>
      <c r="V293" s="22"/>
      <c r="W293" s="22"/>
    </row>
    <row r="294" ht="16.5" spans="1:23">
      <c r="A294" s="20">
        <v>399664</v>
      </c>
      <c r="B294" s="20" t="s">
        <v>369</v>
      </c>
      <c r="C294" s="20">
        <v>1342.475</v>
      </c>
      <c r="D294" s="20">
        <v>1565.325</v>
      </c>
      <c r="E294" s="20">
        <v>0</v>
      </c>
      <c r="F294" s="20">
        <v>0</v>
      </c>
      <c r="G294" s="20">
        <v>0</v>
      </c>
      <c r="H294" s="20">
        <v>1</v>
      </c>
      <c r="I294" s="18">
        <v>5.268</v>
      </c>
      <c r="J294" s="18">
        <v>18.755</v>
      </c>
      <c r="K294" s="21">
        <v>4</v>
      </c>
      <c r="L294" s="21">
        <v>2</v>
      </c>
      <c r="M294" s="21">
        <v>-1</v>
      </c>
      <c r="N294" s="21">
        <v>1</v>
      </c>
      <c r="O294" s="21">
        <v>0</v>
      </c>
      <c r="P294" s="21">
        <v>2.598</v>
      </c>
      <c r="Q294" s="21">
        <v>0</v>
      </c>
      <c r="R294" s="21">
        <v>0</v>
      </c>
      <c r="S294" s="22"/>
      <c r="T294" s="22"/>
      <c r="U294" s="22"/>
      <c r="V294" s="22"/>
      <c r="W294" s="22"/>
    </row>
    <row r="295" ht="16.5" spans="1:23">
      <c r="A295" s="20">
        <v>399665</v>
      </c>
      <c r="B295" s="20" t="s">
        <v>370</v>
      </c>
      <c r="C295" s="20">
        <v>2212.991</v>
      </c>
      <c r="D295" s="20">
        <v>2433.376</v>
      </c>
      <c r="E295" s="20">
        <v>0</v>
      </c>
      <c r="F295" s="20">
        <v>0</v>
      </c>
      <c r="G295" s="20">
        <v>0</v>
      </c>
      <c r="H295" s="20">
        <v>1</v>
      </c>
      <c r="I295" s="18">
        <v>5.011</v>
      </c>
      <c r="J295" s="18">
        <v>13.614</v>
      </c>
      <c r="K295" s="21">
        <v>4</v>
      </c>
      <c r="L295" s="21">
        <v>0</v>
      </c>
      <c r="M295" s="21">
        <v>0</v>
      </c>
      <c r="N295" s="21">
        <v>0</v>
      </c>
      <c r="O295" s="21">
        <v>0</v>
      </c>
      <c r="P295" s="21">
        <v>3.427</v>
      </c>
      <c r="Q295" s="21">
        <v>0</v>
      </c>
      <c r="R295" s="21">
        <v>0</v>
      </c>
      <c r="S295" s="22"/>
      <c r="T295" s="22"/>
      <c r="U295" s="22"/>
      <c r="V295" s="22"/>
      <c r="W295" s="22"/>
    </row>
    <row r="296" ht="16.5" spans="1:23">
      <c r="A296" s="20">
        <v>399666</v>
      </c>
      <c r="B296" s="20" t="s">
        <v>371</v>
      </c>
      <c r="C296" s="20">
        <v>1831.459</v>
      </c>
      <c r="D296" s="20">
        <v>2151.254</v>
      </c>
      <c r="E296" s="20">
        <v>0</v>
      </c>
      <c r="F296" s="20">
        <v>0</v>
      </c>
      <c r="G296" s="20">
        <v>0</v>
      </c>
      <c r="H296" s="20">
        <v>1</v>
      </c>
      <c r="I296" s="18">
        <v>9.223</v>
      </c>
      <c r="J296" s="18">
        <v>22.718</v>
      </c>
      <c r="K296" s="21">
        <v>4</v>
      </c>
      <c r="L296" s="21">
        <v>0</v>
      </c>
      <c r="M296" s="21">
        <v>0</v>
      </c>
      <c r="N296" s="21">
        <v>0</v>
      </c>
      <c r="O296" s="21">
        <v>0</v>
      </c>
      <c r="P296" s="21">
        <v>-3.015</v>
      </c>
      <c r="Q296" s="21">
        <v>0</v>
      </c>
      <c r="R296" s="21">
        <v>0</v>
      </c>
      <c r="S296" s="22"/>
      <c r="T296" s="22"/>
      <c r="U296" s="22"/>
      <c r="V296" s="22"/>
      <c r="W296" s="22"/>
    </row>
    <row r="297" ht="16.5" spans="1:23">
      <c r="A297" s="20">
        <v>399667</v>
      </c>
      <c r="B297" s="20" t="s">
        <v>372</v>
      </c>
      <c r="C297" s="20">
        <v>4666.334</v>
      </c>
      <c r="D297" s="20">
        <v>5715.304</v>
      </c>
      <c r="E297" s="20">
        <v>0</v>
      </c>
      <c r="F297" s="20">
        <v>0</v>
      </c>
      <c r="G297" s="20">
        <v>0</v>
      </c>
      <c r="H297" s="20">
        <v>1</v>
      </c>
      <c r="I297" s="18">
        <v>1.411</v>
      </c>
      <c r="J297" s="18">
        <v>19.506</v>
      </c>
      <c r="K297" s="21">
        <v>4</v>
      </c>
      <c r="L297" s="21">
        <v>0</v>
      </c>
      <c r="M297" s="21">
        <v>-1</v>
      </c>
      <c r="N297" s="21">
        <v>1</v>
      </c>
      <c r="O297" s="21">
        <v>0</v>
      </c>
      <c r="P297" s="21">
        <v>7.319</v>
      </c>
      <c r="Q297" s="21">
        <v>0</v>
      </c>
      <c r="R297" s="21">
        <v>0</v>
      </c>
      <c r="S297" s="22"/>
      <c r="T297" s="22"/>
      <c r="U297" s="22"/>
      <c r="V297" s="22"/>
      <c r="W297" s="22"/>
    </row>
    <row r="298" ht="16.5" spans="1:23">
      <c r="A298" s="20">
        <v>399677</v>
      </c>
      <c r="B298" s="20" t="s">
        <v>373</v>
      </c>
      <c r="C298" s="20">
        <v>5375.304</v>
      </c>
      <c r="D298" s="20">
        <v>6252.633</v>
      </c>
      <c r="E298" s="20">
        <v>0</v>
      </c>
      <c r="F298" s="20">
        <v>0</v>
      </c>
      <c r="G298" s="20">
        <v>0</v>
      </c>
      <c r="H298" s="20">
        <v>1</v>
      </c>
      <c r="I298" s="18">
        <v>1.913</v>
      </c>
      <c r="J298" s="18">
        <v>15.676</v>
      </c>
      <c r="K298" s="21">
        <v>4</v>
      </c>
      <c r="L298" s="21">
        <v>0</v>
      </c>
      <c r="M298" s="21">
        <v>-1</v>
      </c>
      <c r="N298" s="21">
        <v>1</v>
      </c>
      <c r="O298" s="21">
        <v>0</v>
      </c>
      <c r="P298" s="21">
        <v>7.803</v>
      </c>
      <c r="Q298" s="21">
        <v>0</v>
      </c>
      <c r="R298" s="21">
        <v>0</v>
      </c>
      <c r="S298" s="22"/>
      <c r="T298" s="22"/>
      <c r="U298" s="22"/>
      <c r="V298" s="22"/>
      <c r="W298" s="22"/>
    </row>
    <row r="299" ht="16.5" spans="1:23">
      <c r="A299" s="20">
        <v>399678</v>
      </c>
      <c r="B299" s="20" t="s">
        <v>374</v>
      </c>
      <c r="C299" s="20">
        <v>540.117</v>
      </c>
      <c r="D299" s="20">
        <v>632.352</v>
      </c>
      <c r="E299" s="20">
        <v>0</v>
      </c>
      <c r="F299" s="20">
        <v>0</v>
      </c>
      <c r="G299" s="20">
        <v>0</v>
      </c>
      <c r="H299" s="20">
        <v>1</v>
      </c>
      <c r="I299" s="18">
        <v>6.581</v>
      </c>
      <c r="J299" s="18">
        <v>20.207</v>
      </c>
      <c r="K299" s="21">
        <v>4</v>
      </c>
      <c r="L299" s="21">
        <v>0</v>
      </c>
      <c r="M299" s="21">
        <v>0</v>
      </c>
      <c r="N299" s="21">
        <v>0</v>
      </c>
      <c r="O299" s="21">
        <v>0</v>
      </c>
      <c r="P299" s="21">
        <v>2.754</v>
      </c>
      <c r="Q299" s="21">
        <v>0</v>
      </c>
      <c r="R299" s="21">
        <v>0</v>
      </c>
      <c r="S299" s="22"/>
      <c r="T299" s="22"/>
      <c r="U299" s="22"/>
      <c r="V299" s="22"/>
      <c r="W299" s="22"/>
    </row>
    <row r="300" ht="16.5" spans="1:23">
      <c r="A300" s="20">
        <v>399679</v>
      </c>
      <c r="B300" s="20" t="s">
        <v>375</v>
      </c>
      <c r="C300" s="20">
        <v>5619.121</v>
      </c>
      <c r="D300" s="20">
        <v>6567.09</v>
      </c>
      <c r="E300" s="20">
        <v>0</v>
      </c>
      <c r="F300" s="20">
        <v>0</v>
      </c>
      <c r="G300" s="20">
        <v>0</v>
      </c>
      <c r="H300" s="20">
        <v>1</v>
      </c>
      <c r="I300" s="18">
        <v>10.328</v>
      </c>
      <c r="J300" s="18">
        <v>23.272</v>
      </c>
      <c r="K300" s="21">
        <v>4</v>
      </c>
      <c r="L300" s="21">
        <v>0</v>
      </c>
      <c r="M300" s="21">
        <v>0</v>
      </c>
      <c r="N300" s="21">
        <v>0</v>
      </c>
      <c r="O300" s="21">
        <v>0</v>
      </c>
      <c r="P300" s="21">
        <v>-1.428</v>
      </c>
      <c r="Q300" s="21">
        <v>0</v>
      </c>
      <c r="R300" s="21">
        <v>0</v>
      </c>
      <c r="S300" s="22"/>
      <c r="T300" s="22"/>
      <c r="U300" s="22"/>
      <c r="V300" s="22"/>
      <c r="W300" s="22"/>
    </row>
    <row r="301" ht="16.5" spans="1:23">
      <c r="A301" s="20">
        <v>399680</v>
      </c>
      <c r="B301" s="20" t="s">
        <v>376</v>
      </c>
      <c r="C301" s="20">
        <v>658.299</v>
      </c>
      <c r="D301" s="20">
        <v>788.975</v>
      </c>
      <c r="E301" s="20">
        <v>0</v>
      </c>
      <c r="F301" s="20">
        <v>0</v>
      </c>
      <c r="G301" s="20">
        <v>0</v>
      </c>
      <c r="H301" s="20">
        <v>1</v>
      </c>
      <c r="I301" s="18">
        <v>8.111</v>
      </c>
      <c r="J301" s="18">
        <v>23.331</v>
      </c>
      <c r="K301" s="21">
        <v>4</v>
      </c>
      <c r="L301" s="21">
        <v>0</v>
      </c>
      <c r="M301" s="21">
        <v>-1</v>
      </c>
      <c r="N301" s="21">
        <v>1</v>
      </c>
      <c r="O301" s="21">
        <v>0</v>
      </c>
      <c r="P301" s="21">
        <v>1.449</v>
      </c>
      <c r="Q301" s="21">
        <v>0</v>
      </c>
      <c r="R301" s="21">
        <v>0</v>
      </c>
      <c r="S301" s="22"/>
      <c r="T301" s="22"/>
      <c r="U301" s="22"/>
      <c r="V301" s="22"/>
      <c r="W301" s="22"/>
    </row>
    <row r="302" ht="16.5" spans="1:23">
      <c r="A302" s="20">
        <v>399681</v>
      </c>
      <c r="B302" s="20" t="s">
        <v>377</v>
      </c>
      <c r="C302" s="20">
        <v>1055.937</v>
      </c>
      <c r="D302" s="20">
        <v>1316.735</v>
      </c>
      <c r="E302" s="20">
        <v>0</v>
      </c>
      <c r="F302" s="20">
        <v>0</v>
      </c>
      <c r="G302" s="20">
        <v>0</v>
      </c>
      <c r="H302" s="20">
        <v>1</v>
      </c>
      <c r="I302" s="18">
        <v>14.106</v>
      </c>
      <c r="J302" s="18">
        <v>31.118</v>
      </c>
      <c r="K302" s="21">
        <v>4</v>
      </c>
      <c r="L302" s="21">
        <v>0</v>
      </c>
      <c r="M302" s="21">
        <v>-1</v>
      </c>
      <c r="N302" s="21">
        <v>1</v>
      </c>
      <c r="O302" s="21">
        <v>0</v>
      </c>
      <c r="P302" s="21">
        <v>1.517</v>
      </c>
      <c r="Q302" s="21">
        <v>0</v>
      </c>
      <c r="R302" s="21">
        <v>0</v>
      </c>
      <c r="S302" s="22"/>
      <c r="T302" s="22"/>
      <c r="U302" s="22"/>
      <c r="V302" s="22"/>
      <c r="W302" s="22"/>
    </row>
    <row r="303" ht="16.5" spans="1:23">
      <c r="A303" s="20">
        <v>399683</v>
      </c>
      <c r="B303" s="20" t="s">
        <v>378</v>
      </c>
      <c r="C303" s="20">
        <v>1837.863</v>
      </c>
      <c r="D303" s="20">
        <v>2011.986</v>
      </c>
      <c r="E303" s="20">
        <v>0</v>
      </c>
      <c r="F303" s="20">
        <v>0</v>
      </c>
      <c r="G303" s="20">
        <v>0</v>
      </c>
      <c r="H303" s="20">
        <v>1</v>
      </c>
      <c r="I303" s="18">
        <v>0.793</v>
      </c>
      <c r="J303" s="18">
        <v>9.378</v>
      </c>
      <c r="K303" s="21">
        <v>1</v>
      </c>
      <c r="L303" s="21">
        <v>1</v>
      </c>
      <c r="M303" s="21">
        <v>1</v>
      </c>
      <c r="N303" s="21">
        <v>-1</v>
      </c>
      <c r="O303" s="21">
        <v>0</v>
      </c>
      <c r="P303" s="21">
        <v>0.24</v>
      </c>
      <c r="Q303" s="21">
        <v>0</v>
      </c>
      <c r="R303" s="21">
        <v>0</v>
      </c>
      <c r="S303" s="22"/>
      <c r="T303" s="22"/>
      <c r="U303" s="22"/>
      <c r="V303" s="22"/>
      <c r="W303" s="22"/>
    </row>
    <row r="304" ht="16.5" spans="1:23">
      <c r="A304" s="20">
        <v>399687</v>
      </c>
      <c r="B304" s="20" t="s">
        <v>379</v>
      </c>
      <c r="C304" s="20">
        <v>3389.861</v>
      </c>
      <c r="D304" s="20">
        <v>4129.88</v>
      </c>
      <c r="E304" s="20">
        <v>0</v>
      </c>
      <c r="F304" s="20">
        <v>0</v>
      </c>
      <c r="G304" s="20">
        <v>0</v>
      </c>
      <c r="H304" s="20">
        <v>1</v>
      </c>
      <c r="I304" s="18">
        <v>1.998</v>
      </c>
      <c r="J304" s="18">
        <v>19.558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2"/>
      <c r="T304" s="22"/>
      <c r="U304" s="22"/>
      <c r="V304" s="22"/>
      <c r="W304" s="22"/>
    </row>
    <row r="305" ht="16.5" spans="1:23">
      <c r="A305" s="20">
        <v>399692</v>
      </c>
      <c r="B305" s="20" t="s">
        <v>380</v>
      </c>
      <c r="C305" s="20">
        <v>3726.395</v>
      </c>
      <c r="D305" s="20">
        <v>4111.984</v>
      </c>
      <c r="E305" s="20">
        <v>0</v>
      </c>
      <c r="F305" s="20">
        <v>0</v>
      </c>
      <c r="G305" s="20">
        <v>0</v>
      </c>
      <c r="H305" s="20">
        <v>1</v>
      </c>
      <c r="I305" s="18">
        <v>3.741</v>
      </c>
      <c r="J305" s="18">
        <v>12.767</v>
      </c>
      <c r="K305" s="21">
        <v>4</v>
      </c>
      <c r="L305" s="21">
        <v>2</v>
      </c>
      <c r="M305" s="21">
        <v>-1</v>
      </c>
      <c r="N305" s="21">
        <v>1</v>
      </c>
      <c r="O305" s="21">
        <v>0</v>
      </c>
      <c r="P305" s="21">
        <v>12.785</v>
      </c>
      <c r="Q305" s="21">
        <v>0</v>
      </c>
      <c r="R305" s="21">
        <v>0</v>
      </c>
      <c r="S305" s="22"/>
      <c r="T305" s="22"/>
      <c r="U305" s="22"/>
      <c r="V305" s="22"/>
      <c r="W305" s="22"/>
    </row>
    <row r="306" ht="16.5" spans="1:23">
      <c r="A306" s="20">
        <v>399693</v>
      </c>
      <c r="B306" s="20" t="s">
        <v>381</v>
      </c>
      <c r="C306" s="20">
        <v>4673.946</v>
      </c>
      <c r="D306" s="20">
        <v>5521.622</v>
      </c>
      <c r="E306" s="20">
        <v>0</v>
      </c>
      <c r="F306" s="20">
        <v>0</v>
      </c>
      <c r="G306" s="20">
        <v>0</v>
      </c>
      <c r="H306" s="20">
        <v>1</v>
      </c>
      <c r="I306" s="18">
        <v>4.601</v>
      </c>
      <c r="J306" s="18">
        <v>19.247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2"/>
      <c r="T306" s="22"/>
      <c r="U306" s="22"/>
      <c r="V306" s="22"/>
      <c r="W306" s="22"/>
    </row>
    <row r="307" ht="16.5" spans="1:23">
      <c r="A307" s="20">
        <v>399694</v>
      </c>
      <c r="B307" s="20" t="s">
        <v>382</v>
      </c>
      <c r="C307" s="20">
        <v>3794.75</v>
      </c>
      <c r="D307" s="20">
        <v>4495.746</v>
      </c>
      <c r="E307" s="20">
        <v>0</v>
      </c>
      <c r="F307" s="20">
        <v>0</v>
      </c>
      <c r="G307" s="20">
        <v>0</v>
      </c>
      <c r="H307" s="20">
        <v>1</v>
      </c>
      <c r="I307" s="18">
        <v>7.572</v>
      </c>
      <c r="J307" s="18">
        <v>21.984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2"/>
      <c r="T307" s="22"/>
      <c r="U307" s="22"/>
      <c r="V307" s="22"/>
      <c r="W307" s="22"/>
    </row>
    <row r="308" ht="16.5" spans="1:23">
      <c r="A308" s="20">
        <v>399695</v>
      </c>
      <c r="B308" s="20" t="s">
        <v>383</v>
      </c>
      <c r="C308" s="20">
        <v>2609.191</v>
      </c>
      <c r="D308" s="20">
        <v>3145.748</v>
      </c>
      <c r="E308" s="20">
        <v>0</v>
      </c>
      <c r="F308" s="20">
        <v>0</v>
      </c>
      <c r="G308" s="20">
        <v>0</v>
      </c>
      <c r="H308" s="20">
        <v>1</v>
      </c>
      <c r="I308" s="18">
        <v>3.62</v>
      </c>
      <c r="J308" s="18">
        <v>20.059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2"/>
      <c r="T308" s="22"/>
      <c r="U308" s="22"/>
      <c r="V308" s="22"/>
      <c r="W308" s="22"/>
    </row>
    <row r="309" ht="16.5" spans="1:23">
      <c r="A309" s="20">
        <v>399696</v>
      </c>
      <c r="B309" s="20" t="s">
        <v>384</v>
      </c>
      <c r="C309" s="20">
        <v>3630.778</v>
      </c>
      <c r="D309" s="20">
        <v>4411.19</v>
      </c>
      <c r="E309" s="20">
        <v>0</v>
      </c>
      <c r="F309" s="20">
        <v>0</v>
      </c>
      <c r="G309" s="20">
        <v>0</v>
      </c>
      <c r="H309" s="20">
        <v>1</v>
      </c>
      <c r="I309" s="18">
        <v>8.628</v>
      </c>
      <c r="J309" s="18">
        <v>24.793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2"/>
      <c r="T309" s="22"/>
      <c r="U309" s="22"/>
      <c r="V309" s="22"/>
      <c r="W309" s="22"/>
    </row>
    <row r="310" ht="16.5" spans="1:23">
      <c r="A310" s="20">
        <v>399697</v>
      </c>
      <c r="B310" s="20" t="s">
        <v>385</v>
      </c>
      <c r="C310" s="20">
        <v>3448.154</v>
      </c>
      <c r="D310" s="20">
        <v>4014.642</v>
      </c>
      <c r="E310" s="20">
        <v>0</v>
      </c>
      <c r="F310" s="20">
        <v>0</v>
      </c>
      <c r="G310" s="20">
        <v>0</v>
      </c>
      <c r="H310" s="20">
        <v>1</v>
      </c>
      <c r="I310" s="18">
        <v>8.712</v>
      </c>
      <c r="J310" s="18">
        <v>21.593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2"/>
      <c r="T310" s="22"/>
      <c r="U310" s="22"/>
      <c r="V310" s="22"/>
      <c r="W310" s="22"/>
    </row>
    <row r="311" ht="16.5" spans="1:23">
      <c r="A311" s="20">
        <v>399698</v>
      </c>
      <c r="B311" s="20" t="s">
        <v>386</v>
      </c>
      <c r="C311" s="20">
        <v>49160.48</v>
      </c>
      <c r="D311" s="20">
        <v>54608.098</v>
      </c>
      <c r="E311" s="20">
        <v>0</v>
      </c>
      <c r="F311" s="20">
        <v>0</v>
      </c>
      <c r="G311" s="20">
        <v>0</v>
      </c>
      <c r="H311" s="20">
        <v>1</v>
      </c>
      <c r="I311" s="18">
        <v>5.112</v>
      </c>
      <c r="J311" s="18">
        <v>14.578</v>
      </c>
      <c r="K311" s="21">
        <v>4</v>
      </c>
      <c r="L311" s="21">
        <v>2</v>
      </c>
      <c r="M311" s="21">
        <v>0</v>
      </c>
      <c r="N311" s="21">
        <v>0</v>
      </c>
      <c r="O311" s="21">
        <v>0</v>
      </c>
      <c r="P311" s="21">
        <v>-3.875</v>
      </c>
      <c r="Q311" s="21">
        <v>0</v>
      </c>
      <c r="R311" s="21">
        <v>0</v>
      </c>
      <c r="S311" s="22"/>
      <c r="T311" s="22"/>
      <c r="U311" s="22"/>
      <c r="V311" s="22"/>
      <c r="W311" s="22"/>
    </row>
    <row r="312" ht="16.5" spans="1:23">
      <c r="A312" s="20">
        <v>399702</v>
      </c>
      <c r="B312" s="20" t="s">
        <v>387</v>
      </c>
      <c r="C312" s="20">
        <v>7247.692</v>
      </c>
      <c r="D312" s="20">
        <v>7863.344</v>
      </c>
      <c r="E312" s="20">
        <v>0</v>
      </c>
      <c r="F312" s="20">
        <v>0</v>
      </c>
      <c r="G312" s="20">
        <v>0</v>
      </c>
      <c r="H312" s="20">
        <v>1</v>
      </c>
      <c r="I312" s="18">
        <v>1.255</v>
      </c>
      <c r="J312" s="18">
        <v>8.986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2"/>
      <c r="T312" s="22"/>
      <c r="U312" s="22"/>
      <c r="V312" s="22"/>
      <c r="W312" s="22"/>
    </row>
    <row r="313" ht="16.5" spans="1:23">
      <c r="A313" s="20">
        <v>399703</v>
      </c>
      <c r="B313" s="20" t="s">
        <v>388</v>
      </c>
      <c r="C313" s="20">
        <v>7151.874</v>
      </c>
      <c r="D313" s="20">
        <v>7815.521</v>
      </c>
      <c r="E313" s="20">
        <v>0</v>
      </c>
      <c r="F313" s="20">
        <v>0</v>
      </c>
      <c r="G313" s="20">
        <v>0</v>
      </c>
      <c r="H313" s="20">
        <v>1</v>
      </c>
      <c r="I313" s="18">
        <v>2.221</v>
      </c>
      <c r="J313" s="18">
        <v>10.524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2"/>
      <c r="T313" s="22"/>
      <c r="U313" s="22"/>
      <c r="V313" s="22"/>
      <c r="W313" s="22"/>
    </row>
    <row r="314" ht="16.5" spans="1:23">
      <c r="A314" s="20">
        <v>399704</v>
      </c>
      <c r="B314" s="20" t="s">
        <v>389</v>
      </c>
      <c r="C314" s="20">
        <v>5373.864</v>
      </c>
      <c r="D314" s="20">
        <v>6807.78</v>
      </c>
      <c r="E314" s="20">
        <v>0</v>
      </c>
      <c r="F314" s="20">
        <v>0</v>
      </c>
      <c r="G314" s="20">
        <v>0</v>
      </c>
      <c r="H314" s="20">
        <v>1</v>
      </c>
      <c r="I314" s="18">
        <v>16.436</v>
      </c>
      <c r="J314" s="18">
        <v>34.037</v>
      </c>
      <c r="K314" s="21">
        <v>3</v>
      </c>
      <c r="L314" s="21">
        <v>2</v>
      </c>
      <c r="M314" s="21">
        <v>0</v>
      </c>
      <c r="N314" s="21">
        <v>1</v>
      </c>
      <c r="O314" s="21">
        <v>0</v>
      </c>
      <c r="P314" s="21">
        <v>3.105</v>
      </c>
      <c r="Q314" s="21">
        <v>0</v>
      </c>
      <c r="R314" s="21">
        <v>0</v>
      </c>
      <c r="S314" s="22"/>
      <c r="T314" s="22"/>
      <c r="U314" s="22"/>
      <c r="V314" s="22"/>
      <c r="W314" s="22"/>
    </row>
    <row r="315" ht="16.5" spans="1:23">
      <c r="A315" s="20">
        <v>399705</v>
      </c>
      <c r="B315" s="20" t="s">
        <v>390</v>
      </c>
      <c r="C315" s="20">
        <v>3701.083</v>
      </c>
      <c r="D315" s="20">
        <v>4467.793</v>
      </c>
      <c r="E315" s="20">
        <v>0</v>
      </c>
      <c r="F315" s="20">
        <v>0</v>
      </c>
      <c r="G315" s="20">
        <v>0</v>
      </c>
      <c r="H315" s="20">
        <v>1</v>
      </c>
      <c r="I315" s="18">
        <v>2.753</v>
      </c>
      <c r="J315" s="18">
        <v>19.441</v>
      </c>
      <c r="K315" s="21">
        <v>4</v>
      </c>
      <c r="L315" s="21">
        <v>0</v>
      </c>
      <c r="M315" s="21">
        <v>0</v>
      </c>
      <c r="N315" s="21">
        <v>0</v>
      </c>
      <c r="O315" s="21">
        <v>0</v>
      </c>
      <c r="P315" s="21">
        <v>3.467</v>
      </c>
      <c r="Q315" s="21">
        <v>0</v>
      </c>
      <c r="R315" s="21">
        <v>0</v>
      </c>
      <c r="S315" s="22"/>
      <c r="T315" s="22"/>
      <c r="U315" s="22"/>
      <c r="V315" s="22"/>
      <c r="W315" s="22"/>
    </row>
    <row r="316" ht="16.5" spans="1:23">
      <c r="A316" s="20">
        <v>399802</v>
      </c>
      <c r="B316" s="20" t="s">
        <v>391</v>
      </c>
      <c r="C316" s="20">
        <v>6165.853</v>
      </c>
      <c r="D316" s="20">
        <v>7188.535</v>
      </c>
      <c r="E316" s="20">
        <v>0</v>
      </c>
      <c r="F316" s="20">
        <v>0</v>
      </c>
      <c r="G316" s="20">
        <v>0</v>
      </c>
      <c r="H316" s="20">
        <v>1</v>
      </c>
      <c r="I316" s="18">
        <v>11.367</v>
      </c>
      <c r="J316" s="18">
        <v>23.977</v>
      </c>
      <c r="K316" s="21">
        <v>4</v>
      </c>
      <c r="L316" s="21">
        <v>0</v>
      </c>
      <c r="M316" s="21">
        <v>0</v>
      </c>
      <c r="N316" s="21">
        <v>0</v>
      </c>
      <c r="O316" s="21">
        <v>0</v>
      </c>
      <c r="P316" s="21">
        <v>-0.568</v>
      </c>
      <c r="Q316" s="21">
        <v>0</v>
      </c>
      <c r="R316" s="21">
        <v>-1</v>
      </c>
      <c r="S316" s="22"/>
      <c r="T316" s="22"/>
      <c r="U316" s="22"/>
      <c r="V316" s="22"/>
      <c r="W316" s="22"/>
    </row>
    <row r="317" ht="16.5" spans="1:23">
      <c r="A317" s="20">
        <v>399803</v>
      </c>
      <c r="B317" s="20" t="s">
        <v>392</v>
      </c>
      <c r="C317" s="20">
        <v>4753.434</v>
      </c>
      <c r="D317" s="20">
        <v>5918.751</v>
      </c>
      <c r="E317" s="20">
        <v>0</v>
      </c>
      <c r="F317" s="20">
        <v>0</v>
      </c>
      <c r="G317" s="20">
        <v>0</v>
      </c>
      <c r="H317" s="20">
        <v>1</v>
      </c>
      <c r="I317" s="18">
        <v>3.12</v>
      </c>
      <c r="J317" s="18">
        <v>22.194</v>
      </c>
      <c r="K317" s="21">
        <v>4</v>
      </c>
      <c r="L317" s="21">
        <v>0</v>
      </c>
      <c r="M317" s="21">
        <v>-1</v>
      </c>
      <c r="N317" s="21">
        <v>1</v>
      </c>
      <c r="O317" s="21">
        <v>0</v>
      </c>
      <c r="P317" s="21">
        <v>0.673</v>
      </c>
      <c r="Q317" s="21">
        <v>0</v>
      </c>
      <c r="R317" s="21">
        <v>0</v>
      </c>
      <c r="S317" s="22"/>
      <c r="T317" s="22"/>
      <c r="U317" s="22"/>
      <c r="V317" s="22"/>
      <c r="W317" s="22"/>
    </row>
    <row r="318" ht="16.5" spans="1:23">
      <c r="A318" s="20">
        <v>399804</v>
      </c>
      <c r="B318" s="20" t="s">
        <v>393</v>
      </c>
      <c r="C318" s="20">
        <v>1897.726</v>
      </c>
      <c r="D318" s="20">
        <v>2188.587</v>
      </c>
      <c r="E318" s="20">
        <v>0</v>
      </c>
      <c r="F318" s="20">
        <v>0</v>
      </c>
      <c r="G318" s="20">
        <v>0</v>
      </c>
      <c r="H318" s="20">
        <v>1</v>
      </c>
      <c r="I318" s="18">
        <v>1.42</v>
      </c>
      <c r="J318" s="18">
        <v>14.521</v>
      </c>
      <c r="K318" s="21">
        <v>4</v>
      </c>
      <c r="L318" s="21">
        <v>1</v>
      </c>
      <c r="M318" s="21">
        <v>0</v>
      </c>
      <c r="N318" s="21">
        <v>0</v>
      </c>
      <c r="O318" s="21">
        <v>0</v>
      </c>
      <c r="P318" s="21">
        <v>0.283</v>
      </c>
      <c r="Q318" s="21">
        <v>0</v>
      </c>
      <c r="R318" s="21">
        <v>0</v>
      </c>
      <c r="S318" s="22"/>
      <c r="T318" s="22"/>
      <c r="U318" s="22"/>
      <c r="V318" s="22"/>
      <c r="W318" s="22"/>
    </row>
    <row r="319" ht="16.5" spans="1:23">
      <c r="A319" s="20">
        <v>399806</v>
      </c>
      <c r="B319" s="20" t="s">
        <v>394</v>
      </c>
      <c r="C319" s="20">
        <v>1327.765</v>
      </c>
      <c r="D319" s="20">
        <v>1489.337</v>
      </c>
      <c r="E319" s="20">
        <v>0</v>
      </c>
      <c r="F319" s="20">
        <v>0</v>
      </c>
      <c r="G319" s="20">
        <v>0</v>
      </c>
      <c r="H319" s="20">
        <v>1</v>
      </c>
      <c r="I319" s="18">
        <v>2.417</v>
      </c>
      <c r="J319" s="18">
        <v>13.003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2"/>
      <c r="T319" s="22"/>
      <c r="U319" s="22"/>
      <c r="V319" s="22"/>
      <c r="W319" s="22"/>
    </row>
    <row r="320" ht="16.5" spans="1:23">
      <c r="A320" s="20">
        <v>399810</v>
      </c>
      <c r="B320" s="20" t="s">
        <v>395</v>
      </c>
      <c r="C320" s="20">
        <v>2910.878</v>
      </c>
      <c r="D320" s="20">
        <v>3460.277</v>
      </c>
      <c r="E320" s="20">
        <v>0</v>
      </c>
      <c r="F320" s="20">
        <v>0</v>
      </c>
      <c r="G320" s="20">
        <v>0</v>
      </c>
      <c r="H320" s="20">
        <v>1</v>
      </c>
      <c r="I320" s="18">
        <v>5.186</v>
      </c>
      <c r="J320" s="18">
        <v>20.24</v>
      </c>
      <c r="K320" s="21">
        <v>3</v>
      </c>
      <c r="L320" s="21">
        <v>0</v>
      </c>
      <c r="M320" s="21">
        <v>0</v>
      </c>
      <c r="N320" s="21">
        <v>0</v>
      </c>
      <c r="O320" s="21">
        <v>0</v>
      </c>
      <c r="P320" s="21">
        <v>2.666</v>
      </c>
      <c r="Q320" s="21">
        <v>0</v>
      </c>
      <c r="R320" s="21">
        <v>-1</v>
      </c>
      <c r="S320" s="22"/>
      <c r="T320" s="22"/>
      <c r="U320" s="22"/>
      <c r="V320" s="22"/>
      <c r="W320" s="22"/>
    </row>
    <row r="321" ht="16.5" spans="1:23">
      <c r="A321" s="20">
        <v>399811</v>
      </c>
      <c r="B321" s="20" t="s">
        <v>396</v>
      </c>
      <c r="C321" s="20">
        <v>4892.038</v>
      </c>
      <c r="D321" s="20">
        <v>6353.619</v>
      </c>
      <c r="E321" s="20">
        <v>0</v>
      </c>
      <c r="F321" s="20">
        <v>0</v>
      </c>
      <c r="G321" s="20">
        <v>0</v>
      </c>
      <c r="H321" s="20">
        <v>1</v>
      </c>
      <c r="I321" s="18">
        <v>0.247</v>
      </c>
      <c r="J321" s="18">
        <v>23.194</v>
      </c>
      <c r="K321" s="21">
        <v>4</v>
      </c>
      <c r="L321" s="21">
        <v>0</v>
      </c>
      <c r="M321" s="21">
        <v>0</v>
      </c>
      <c r="N321" s="21">
        <v>0</v>
      </c>
      <c r="O321" s="21">
        <v>0</v>
      </c>
      <c r="P321" s="21">
        <v>17.977</v>
      </c>
      <c r="Q321" s="21">
        <v>0</v>
      </c>
      <c r="R321" s="21">
        <v>0</v>
      </c>
      <c r="S321" s="22"/>
      <c r="T321" s="22"/>
      <c r="U321" s="22"/>
      <c r="V321" s="22"/>
      <c r="W321" s="22"/>
    </row>
    <row r="322" ht="16.5" spans="1:23">
      <c r="A322" s="20">
        <v>399813</v>
      </c>
      <c r="B322" s="20" t="s">
        <v>397</v>
      </c>
      <c r="C322" s="20">
        <v>7042.237</v>
      </c>
      <c r="D322" s="20">
        <v>8272.069</v>
      </c>
      <c r="E322" s="20">
        <v>0</v>
      </c>
      <c r="F322" s="20">
        <v>0</v>
      </c>
      <c r="G322" s="20">
        <v>0</v>
      </c>
      <c r="H322" s="20">
        <v>1</v>
      </c>
      <c r="I322" s="18">
        <v>10.099</v>
      </c>
      <c r="J322" s="18">
        <v>23.465</v>
      </c>
      <c r="K322" s="21">
        <v>4</v>
      </c>
      <c r="L322" s="21">
        <v>0</v>
      </c>
      <c r="M322" s="21">
        <v>0</v>
      </c>
      <c r="N322" s="21">
        <v>0</v>
      </c>
      <c r="O322" s="21">
        <v>0</v>
      </c>
      <c r="P322" s="21">
        <v>-4.488</v>
      </c>
      <c r="Q322" s="21">
        <v>0</v>
      </c>
      <c r="R322" s="21">
        <v>0</v>
      </c>
      <c r="S322" s="22"/>
      <c r="T322" s="22"/>
      <c r="U322" s="22"/>
      <c r="V322" s="22"/>
      <c r="W322" s="22"/>
    </row>
    <row r="323" ht="16.5" spans="1:23">
      <c r="A323" s="20">
        <v>399814</v>
      </c>
      <c r="B323" s="20" t="s">
        <v>398</v>
      </c>
      <c r="C323" s="20">
        <v>1120.098</v>
      </c>
      <c r="D323" s="20">
        <v>1227.654</v>
      </c>
      <c r="E323" s="20">
        <v>0</v>
      </c>
      <c r="F323" s="20">
        <v>0</v>
      </c>
      <c r="G323" s="20">
        <v>0</v>
      </c>
      <c r="H323" s="20">
        <v>1</v>
      </c>
      <c r="I323" s="18">
        <v>1.967</v>
      </c>
      <c r="J323" s="18">
        <v>10.556</v>
      </c>
      <c r="K323" s="21">
        <v>4</v>
      </c>
      <c r="L323" s="21">
        <v>0</v>
      </c>
      <c r="M323" s="21">
        <v>0</v>
      </c>
      <c r="N323" s="21">
        <v>0</v>
      </c>
      <c r="O323" s="21">
        <v>0</v>
      </c>
      <c r="P323" s="21">
        <v>5.317</v>
      </c>
      <c r="Q323" s="21">
        <v>0</v>
      </c>
      <c r="R323" s="21">
        <v>1</v>
      </c>
      <c r="S323" s="22"/>
      <c r="T323" s="22"/>
      <c r="U323" s="22"/>
      <c r="V323" s="22"/>
      <c r="W323" s="22"/>
    </row>
    <row r="324" ht="16.5" spans="1:23">
      <c r="A324" s="20">
        <v>399852</v>
      </c>
      <c r="B324" s="20" t="s">
        <v>188</v>
      </c>
      <c r="C324" s="20">
        <v>7027.405</v>
      </c>
      <c r="D324" s="20">
        <v>7827.51</v>
      </c>
      <c r="E324" s="20">
        <v>0</v>
      </c>
      <c r="F324" s="20">
        <v>0</v>
      </c>
      <c r="G324" s="20">
        <v>0</v>
      </c>
      <c r="H324" s="20">
        <v>1</v>
      </c>
      <c r="I324" s="18">
        <v>7.594</v>
      </c>
      <c r="J324" s="18">
        <v>17.039</v>
      </c>
      <c r="K324" s="21">
        <v>4</v>
      </c>
      <c r="L324" s="21">
        <v>2</v>
      </c>
      <c r="M324" s="21">
        <v>0</v>
      </c>
      <c r="N324" s="21">
        <v>0</v>
      </c>
      <c r="O324" s="21">
        <v>0</v>
      </c>
      <c r="P324" s="21">
        <v>-5.027</v>
      </c>
      <c r="Q324" s="21">
        <v>0</v>
      </c>
      <c r="R324" s="21">
        <v>0</v>
      </c>
      <c r="S324" s="22"/>
      <c r="T324" s="22"/>
      <c r="U324" s="22"/>
      <c r="V324" s="22"/>
      <c r="W324" s="22"/>
    </row>
    <row r="325" ht="16.5" spans="1:23">
      <c r="A325" s="20">
        <v>399905</v>
      </c>
      <c r="B325" s="20" t="s">
        <v>399</v>
      </c>
      <c r="C325" s="20">
        <v>6732.329</v>
      </c>
      <c r="D325" s="20">
        <v>7730.006</v>
      </c>
      <c r="E325" s="20">
        <v>0</v>
      </c>
      <c r="F325" s="20">
        <v>0</v>
      </c>
      <c r="G325" s="20">
        <v>0</v>
      </c>
      <c r="H325" s="20">
        <v>1</v>
      </c>
      <c r="I325" s="18">
        <v>10.013</v>
      </c>
      <c r="J325" s="18">
        <v>21.627</v>
      </c>
      <c r="K325" s="21">
        <v>4</v>
      </c>
      <c r="L325" s="21">
        <v>0</v>
      </c>
      <c r="M325" s="21">
        <v>0</v>
      </c>
      <c r="N325" s="21">
        <v>1</v>
      </c>
      <c r="O325" s="21">
        <v>0</v>
      </c>
      <c r="P325" s="21">
        <v>-2.919</v>
      </c>
      <c r="Q325" s="21">
        <v>0</v>
      </c>
      <c r="R325" s="21">
        <v>0</v>
      </c>
      <c r="S325" s="22"/>
      <c r="T325" s="22"/>
      <c r="U325" s="22"/>
      <c r="V325" s="22"/>
      <c r="W325" s="22"/>
    </row>
    <row r="326" ht="16.5" spans="1:23">
      <c r="A326" s="20">
        <v>399959</v>
      </c>
      <c r="B326" s="20" t="s">
        <v>400</v>
      </c>
      <c r="C326" s="20">
        <v>1521.411</v>
      </c>
      <c r="D326" s="20">
        <v>1845.92</v>
      </c>
      <c r="E326" s="20">
        <v>0</v>
      </c>
      <c r="F326" s="20">
        <v>0</v>
      </c>
      <c r="G326" s="20">
        <v>0</v>
      </c>
      <c r="H326" s="20">
        <v>1</v>
      </c>
      <c r="I326" s="18">
        <v>14.33</v>
      </c>
      <c r="J326" s="18">
        <v>29.391</v>
      </c>
      <c r="K326" s="21">
        <v>4</v>
      </c>
      <c r="L326" s="21">
        <v>0</v>
      </c>
      <c r="M326" s="21">
        <v>0</v>
      </c>
      <c r="N326" s="21">
        <v>0</v>
      </c>
      <c r="O326" s="21">
        <v>0</v>
      </c>
      <c r="P326" s="21">
        <v>-1.896</v>
      </c>
      <c r="Q326" s="21">
        <v>0</v>
      </c>
      <c r="R326" s="21">
        <v>0</v>
      </c>
      <c r="S326" s="22"/>
      <c r="T326" s="22"/>
      <c r="U326" s="22"/>
      <c r="V326" s="22"/>
      <c r="W326" s="22"/>
    </row>
    <row r="327" ht="16.5" spans="1:23">
      <c r="A327" s="20">
        <v>399967</v>
      </c>
      <c r="B327" s="20" t="s">
        <v>401</v>
      </c>
      <c r="C327" s="20">
        <v>11638.761</v>
      </c>
      <c r="D327" s="20">
        <v>14050.338</v>
      </c>
      <c r="E327" s="20">
        <v>0</v>
      </c>
      <c r="F327" s="20">
        <v>0</v>
      </c>
      <c r="G327" s="20">
        <v>0</v>
      </c>
      <c r="H327" s="20">
        <v>1</v>
      </c>
      <c r="I327" s="18">
        <v>12.486</v>
      </c>
      <c r="J327" s="18">
        <v>27.507</v>
      </c>
      <c r="K327" s="21">
        <v>2</v>
      </c>
      <c r="L327" s="21">
        <v>0</v>
      </c>
      <c r="M327" s="21">
        <v>0</v>
      </c>
      <c r="N327" s="21">
        <v>-1</v>
      </c>
      <c r="O327" s="21">
        <v>0</v>
      </c>
      <c r="P327" s="21">
        <v>-0.178</v>
      </c>
      <c r="Q327" s="21">
        <v>0</v>
      </c>
      <c r="R327" s="21">
        <v>0</v>
      </c>
      <c r="S327" s="22"/>
      <c r="T327" s="22"/>
      <c r="U327" s="22"/>
      <c r="V327" s="22"/>
      <c r="W327" s="22"/>
    </row>
    <row r="328" ht="16.5" spans="1:23">
      <c r="A328" s="20">
        <v>399970</v>
      </c>
      <c r="B328" s="20" t="s">
        <v>402</v>
      </c>
      <c r="C328" s="20">
        <v>4017.255</v>
      </c>
      <c r="D328" s="20">
        <v>4906.557</v>
      </c>
      <c r="E328" s="20">
        <v>0</v>
      </c>
      <c r="F328" s="20">
        <v>0</v>
      </c>
      <c r="G328" s="20">
        <v>0</v>
      </c>
      <c r="H328" s="20">
        <v>1</v>
      </c>
      <c r="I328" s="18">
        <v>2.21</v>
      </c>
      <c r="J328" s="18">
        <v>19.934</v>
      </c>
      <c r="K328" s="21">
        <v>4</v>
      </c>
      <c r="L328" s="21">
        <v>0</v>
      </c>
      <c r="M328" s="21">
        <v>0</v>
      </c>
      <c r="N328" s="21">
        <v>0</v>
      </c>
      <c r="O328" s="21">
        <v>0</v>
      </c>
      <c r="P328" s="21">
        <v>10.991</v>
      </c>
      <c r="Q328" s="21">
        <v>0</v>
      </c>
      <c r="R328" s="21">
        <v>0</v>
      </c>
      <c r="S328" s="22"/>
      <c r="T328" s="22"/>
      <c r="U328" s="22"/>
      <c r="V328" s="22"/>
      <c r="W328" s="22"/>
    </row>
    <row r="329" ht="16.5" spans="1:23">
      <c r="A329" s="20">
        <v>399971</v>
      </c>
      <c r="B329" s="20" t="s">
        <v>403</v>
      </c>
      <c r="C329" s="20">
        <v>1375.941</v>
      </c>
      <c r="D329" s="20">
        <v>1674.251</v>
      </c>
      <c r="E329" s="20">
        <v>0</v>
      </c>
      <c r="F329" s="20">
        <v>0</v>
      </c>
      <c r="G329" s="20">
        <v>0</v>
      </c>
      <c r="H329" s="20">
        <v>1</v>
      </c>
      <c r="I329" s="18">
        <v>6.733</v>
      </c>
      <c r="J329" s="18">
        <v>23.351</v>
      </c>
      <c r="K329" s="21">
        <v>3</v>
      </c>
      <c r="L329" s="21">
        <v>1</v>
      </c>
      <c r="M329" s="21">
        <v>-1</v>
      </c>
      <c r="N329" s="21">
        <v>1</v>
      </c>
      <c r="O329" s="21">
        <v>0</v>
      </c>
      <c r="P329" s="21">
        <v>2.486</v>
      </c>
      <c r="Q329" s="21">
        <v>0</v>
      </c>
      <c r="R329" s="21">
        <v>0</v>
      </c>
      <c r="S329" s="22"/>
      <c r="T329" s="22"/>
      <c r="U329" s="22"/>
      <c r="V329" s="22"/>
      <c r="W329" s="22"/>
    </row>
    <row r="330" ht="16.5" spans="1:23">
      <c r="A330" s="20">
        <v>399973</v>
      </c>
      <c r="B330" s="20" t="s">
        <v>404</v>
      </c>
      <c r="C330" s="20">
        <v>1557.04</v>
      </c>
      <c r="D330" s="20">
        <v>1893.678</v>
      </c>
      <c r="E330" s="20">
        <v>0</v>
      </c>
      <c r="F330" s="20">
        <v>0</v>
      </c>
      <c r="G330" s="20">
        <v>0</v>
      </c>
      <c r="H330" s="20">
        <v>1</v>
      </c>
      <c r="I330" s="18">
        <v>13.832</v>
      </c>
      <c r="J330" s="18">
        <v>29.15</v>
      </c>
      <c r="K330" s="21">
        <v>3</v>
      </c>
      <c r="L330" s="21">
        <v>1</v>
      </c>
      <c r="M330" s="21">
        <v>-1</v>
      </c>
      <c r="N330" s="21">
        <v>1</v>
      </c>
      <c r="O330" s="21">
        <v>0</v>
      </c>
      <c r="P330" s="21">
        <v>1.514</v>
      </c>
      <c r="Q330" s="21">
        <v>0</v>
      </c>
      <c r="R330" s="21">
        <v>0</v>
      </c>
      <c r="S330" s="22"/>
      <c r="T330" s="22"/>
      <c r="U330" s="22"/>
      <c r="V330" s="22"/>
      <c r="W330" s="22"/>
    </row>
    <row r="331" ht="16.5" spans="1:23">
      <c r="A331" s="20">
        <v>399974</v>
      </c>
      <c r="B331" s="20" t="s">
        <v>405</v>
      </c>
      <c r="C331" s="20">
        <v>1805.227</v>
      </c>
      <c r="D331" s="20">
        <v>1971.392</v>
      </c>
      <c r="E331" s="20">
        <v>0</v>
      </c>
      <c r="F331" s="20">
        <v>0</v>
      </c>
      <c r="G331" s="20">
        <v>0</v>
      </c>
      <c r="H331" s="20">
        <v>1</v>
      </c>
      <c r="I331" s="18">
        <v>1.523</v>
      </c>
      <c r="J331" s="18">
        <v>9.824</v>
      </c>
      <c r="K331" s="21">
        <v>4</v>
      </c>
      <c r="L331" s="21">
        <v>0</v>
      </c>
      <c r="M331" s="21">
        <v>0</v>
      </c>
      <c r="N331" s="21">
        <v>0</v>
      </c>
      <c r="O331" s="21">
        <v>0</v>
      </c>
      <c r="P331" s="21">
        <v>-5.408</v>
      </c>
      <c r="Q331" s="21">
        <v>0</v>
      </c>
      <c r="R331" s="21">
        <v>0</v>
      </c>
      <c r="S331" s="22"/>
      <c r="T331" s="22"/>
      <c r="U331" s="22"/>
      <c r="V331" s="22"/>
      <c r="W331" s="22"/>
    </row>
    <row r="332" ht="16.5" spans="1:23">
      <c r="A332" s="20">
        <v>399982</v>
      </c>
      <c r="B332" s="20" t="s">
        <v>213</v>
      </c>
      <c r="C332" s="20">
        <v>8266.024</v>
      </c>
      <c r="D332" s="20">
        <v>9305.777</v>
      </c>
      <c r="E332" s="20">
        <v>0</v>
      </c>
      <c r="F332" s="20">
        <v>0</v>
      </c>
      <c r="G332" s="20">
        <v>0</v>
      </c>
      <c r="H332" s="20">
        <v>1</v>
      </c>
      <c r="I332" s="18">
        <v>9.094</v>
      </c>
      <c r="J332" s="18">
        <v>19.251</v>
      </c>
      <c r="K332" s="21">
        <v>4</v>
      </c>
      <c r="L332" s="21">
        <v>1</v>
      </c>
      <c r="M332" s="21">
        <v>0</v>
      </c>
      <c r="N332" s="21">
        <v>0</v>
      </c>
      <c r="O332" s="21">
        <v>0</v>
      </c>
      <c r="P332" s="21">
        <v>-10.559</v>
      </c>
      <c r="Q332" s="21">
        <v>0</v>
      </c>
      <c r="R332" s="21">
        <v>0</v>
      </c>
      <c r="S332" s="22"/>
      <c r="T332" s="22"/>
      <c r="U332" s="22"/>
      <c r="V332" s="22"/>
      <c r="W332" s="22"/>
    </row>
    <row r="333" ht="16.5" spans="1:23">
      <c r="A333" s="20">
        <v>399991</v>
      </c>
      <c r="B333" s="20" t="s">
        <v>406</v>
      </c>
      <c r="C333" s="20">
        <v>2563.907</v>
      </c>
      <c r="D333" s="20">
        <v>2976.045</v>
      </c>
      <c r="E333" s="20">
        <v>0</v>
      </c>
      <c r="F333" s="20">
        <v>0</v>
      </c>
      <c r="G333" s="20">
        <v>0</v>
      </c>
      <c r="H333" s="20">
        <v>1</v>
      </c>
      <c r="I333" s="18">
        <v>7.315</v>
      </c>
      <c r="J333" s="18">
        <v>20.15</v>
      </c>
      <c r="K333" s="21">
        <v>2</v>
      </c>
      <c r="L333" s="21">
        <v>0</v>
      </c>
      <c r="M333" s="21">
        <v>0</v>
      </c>
      <c r="N333" s="21">
        <v>-1</v>
      </c>
      <c r="O333" s="21">
        <v>0</v>
      </c>
      <c r="P333" s="21">
        <v>-0.262</v>
      </c>
      <c r="Q333" s="21">
        <v>0</v>
      </c>
      <c r="R333" s="21">
        <v>0</v>
      </c>
      <c r="S333" s="22"/>
      <c r="T333" s="22"/>
      <c r="U333" s="22"/>
      <c r="V333" s="22"/>
      <c r="W333" s="22"/>
    </row>
    <row r="334" ht="16.5" spans="1:23">
      <c r="A334" s="20">
        <v>399992</v>
      </c>
      <c r="B334" s="20" t="s">
        <v>407</v>
      </c>
      <c r="C334" s="20">
        <v>1963.169</v>
      </c>
      <c r="D334" s="20">
        <v>2221.054</v>
      </c>
      <c r="E334" s="20">
        <v>0</v>
      </c>
      <c r="F334" s="20">
        <v>0</v>
      </c>
      <c r="G334" s="20">
        <v>0</v>
      </c>
      <c r="H334" s="20">
        <v>1</v>
      </c>
      <c r="I334" s="18">
        <v>5.698</v>
      </c>
      <c r="J334" s="18">
        <v>16.647</v>
      </c>
      <c r="K334" s="21">
        <v>4</v>
      </c>
      <c r="L334" s="21">
        <v>0</v>
      </c>
      <c r="M334" s="21">
        <v>0</v>
      </c>
      <c r="N334" s="21">
        <v>0</v>
      </c>
      <c r="O334" s="21">
        <v>0</v>
      </c>
      <c r="P334" s="21">
        <v>5.411</v>
      </c>
      <c r="Q334" s="21">
        <v>0</v>
      </c>
      <c r="R334" s="21">
        <v>0</v>
      </c>
      <c r="S334" s="22"/>
      <c r="T334" s="22"/>
      <c r="U334" s="22"/>
      <c r="V334" s="22"/>
      <c r="W334" s="22"/>
    </row>
    <row r="335" ht="16.5" spans="1:23">
      <c r="A335" s="20">
        <v>399995</v>
      </c>
      <c r="B335" s="20" t="s">
        <v>408</v>
      </c>
      <c r="C335" s="20">
        <v>3754.3</v>
      </c>
      <c r="D335" s="20">
        <v>4104.631</v>
      </c>
      <c r="E335" s="20">
        <v>0</v>
      </c>
      <c r="F335" s="20">
        <v>0</v>
      </c>
      <c r="G335" s="20">
        <v>0</v>
      </c>
      <c r="H335" s="20">
        <v>1</v>
      </c>
      <c r="I335" s="18">
        <v>1.268</v>
      </c>
      <c r="J335" s="18">
        <v>9.695</v>
      </c>
      <c r="K335" s="21">
        <v>4</v>
      </c>
      <c r="L335" s="21">
        <v>0</v>
      </c>
      <c r="M335" s="21">
        <v>0</v>
      </c>
      <c r="N335" s="21">
        <v>0</v>
      </c>
      <c r="O335" s="21">
        <v>0</v>
      </c>
      <c r="P335" s="21">
        <v>1.643</v>
      </c>
      <c r="Q335" s="21">
        <v>0</v>
      </c>
      <c r="R335" s="21">
        <v>0</v>
      </c>
      <c r="S335" s="22"/>
      <c r="T335" s="22"/>
      <c r="U335" s="22"/>
      <c r="V335" s="22"/>
      <c r="W335" s="22"/>
    </row>
    <row r="336" ht="16.5" spans="1:23">
      <c r="A336" s="20">
        <v>399996</v>
      </c>
      <c r="B336" s="20" t="s">
        <v>409</v>
      </c>
      <c r="C336" s="20">
        <v>4085.729</v>
      </c>
      <c r="D336" s="20">
        <v>4849.908</v>
      </c>
      <c r="E336" s="20">
        <v>0</v>
      </c>
      <c r="F336" s="20">
        <v>0</v>
      </c>
      <c r="G336" s="20">
        <v>0</v>
      </c>
      <c r="H336" s="20">
        <v>1</v>
      </c>
      <c r="I336" s="18">
        <v>4.021</v>
      </c>
      <c r="J336" s="18">
        <v>19.144</v>
      </c>
      <c r="K336" s="21">
        <v>4</v>
      </c>
      <c r="L336" s="21">
        <v>0</v>
      </c>
      <c r="M336" s="21">
        <v>0</v>
      </c>
      <c r="N336" s="21">
        <v>0</v>
      </c>
      <c r="O336" s="21">
        <v>0</v>
      </c>
      <c r="P336" s="21">
        <v>-0.841</v>
      </c>
      <c r="Q336" s="21">
        <v>0</v>
      </c>
      <c r="R336" s="21">
        <v>0</v>
      </c>
      <c r="S336" s="22"/>
      <c r="T336" s="22"/>
      <c r="U336" s="22"/>
      <c r="V336" s="22"/>
      <c r="W336" s="22"/>
    </row>
    <row r="337" ht="16.5" spans="1:23">
      <c r="A337" s="20">
        <v>980017</v>
      </c>
      <c r="B337" s="20" t="s">
        <v>410</v>
      </c>
      <c r="C337" s="20">
        <v>11126.851</v>
      </c>
      <c r="D337" s="20">
        <v>14657.202</v>
      </c>
      <c r="E337" s="20">
        <v>0</v>
      </c>
      <c r="F337" s="20">
        <v>0</v>
      </c>
      <c r="G337" s="20">
        <v>0</v>
      </c>
      <c r="H337" s="20">
        <v>1</v>
      </c>
      <c r="I337" s="18">
        <v>2.323</v>
      </c>
      <c r="J337" s="18">
        <v>25.85</v>
      </c>
      <c r="K337" s="21">
        <v>4</v>
      </c>
      <c r="L337" s="21">
        <v>2</v>
      </c>
      <c r="M337" s="21">
        <v>0</v>
      </c>
      <c r="N337" s="21">
        <v>0</v>
      </c>
      <c r="O337" s="21">
        <v>0</v>
      </c>
      <c r="P337" s="21">
        <v>-5.3</v>
      </c>
      <c r="Q337" s="21">
        <v>0</v>
      </c>
      <c r="R337" s="21">
        <v>0</v>
      </c>
      <c r="S337" s="22"/>
      <c r="T337" s="22"/>
      <c r="U337" s="22"/>
      <c r="V337" s="22"/>
      <c r="W337" s="22"/>
    </row>
    <row r="338" ht="16.5" spans="1:23">
      <c r="A338" s="20">
        <v>980018</v>
      </c>
      <c r="B338" s="20" t="s">
        <v>411</v>
      </c>
      <c r="C338" s="20">
        <v>3464.955</v>
      </c>
      <c r="D338" s="20">
        <v>4921.71</v>
      </c>
      <c r="E338" s="20">
        <v>0</v>
      </c>
      <c r="F338" s="20">
        <v>0</v>
      </c>
      <c r="G338" s="20">
        <v>0</v>
      </c>
      <c r="H338" s="20">
        <v>1</v>
      </c>
      <c r="I338" s="18">
        <v>27.313</v>
      </c>
      <c r="J338" s="18">
        <v>48.827</v>
      </c>
      <c r="K338" s="21">
        <v>1</v>
      </c>
      <c r="L338" s="21">
        <v>0</v>
      </c>
      <c r="M338" s="21">
        <v>0</v>
      </c>
      <c r="N338" s="21">
        <v>-1</v>
      </c>
      <c r="O338" s="21">
        <v>0</v>
      </c>
      <c r="P338" s="21">
        <v>1.049</v>
      </c>
      <c r="Q338" s="21">
        <v>0</v>
      </c>
      <c r="R338" s="21">
        <v>0</v>
      </c>
      <c r="S338" s="22"/>
      <c r="T338" s="22"/>
      <c r="U338" s="22"/>
      <c r="V338" s="22"/>
      <c r="W338" s="22"/>
    </row>
    <row r="339" ht="16.5" spans="1:23">
      <c r="A339" s="20">
        <v>980035</v>
      </c>
      <c r="B339" s="20" t="s">
        <v>412</v>
      </c>
      <c r="C339" s="20">
        <v>1920.589</v>
      </c>
      <c r="D339" s="20">
        <v>2343.733</v>
      </c>
      <c r="E339" s="20">
        <v>0</v>
      </c>
      <c r="F339" s="20">
        <v>0</v>
      </c>
      <c r="G339" s="20">
        <v>0</v>
      </c>
      <c r="H339" s="20">
        <v>1</v>
      </c>
      <c r="I339" s="18">
        <v>11.079</v>
      </c>
      <c r="J339" s="18">
        <v>27.133</v>
      </c>
      <c r="K339" s="21">
        <v>4</v>
      </c>
      <c r="L339" s="21">
        <v>0</v>
      </c>
      <c r="M339" s="21">
        <v>0</v>
      </c>
      <c r="N339" s="21">
        <v>0</v>
      </c>
      <c r="O339" s="21">
        <v>0</v>
      </c>
      <c r="P339" s="21">
        <v>3.316</v>
      </c>
      <c r="Q339" s="21">
        <v>0</v>
      </c>
      <c r="R339" s="21">
        <v>0</v>
      </c>
      <c r="S339" s="22"/>
      <c r="T339" s="22"/>
      <c r="U339" s="22"/>
      <c r="V339" s="22"/>
      <c r="W339" s="22"/>
    </row>
    <row r="340" ht="16.5" spans="1:23">
      <c r="A340" s="20">
        <v>980068</v>
      </c>
      <c r="B340" s="20" t="s">
        <v>413</v>
      </c>
      <c r="C340" s="20">
        <v>3397.839</v>
      </c>
      <c r="D340" s="20">
        <v>3792.423</v>
      </c>
      <c r="E340" s="20">
        <v>0</v>
      </c>
      <c r="F340" s="20">
        <v>0</v>
      </c>
      <c r="G340" s="20">
        <v>0</v>
      </c>
      <c r="H340" s="20">
        <v>1</v>
      </c>
      <c r="I340" s="18">
        <v>7.184</v>
      </c>
      <c r="J340" s="18">
        <v>16.841</v>
      </c>
      <c r="K340" s="21">
        <v>4</v>
      </c>
      <c r="L340" s="21">
        <v>0</v>
      </c>
      <c r="M340" s="21">
        <v>0</v>
      </c>
      <c r="N340" s="21">
        <v>0</v>
      </c>
      <c r="O340" s="21">
        <v>0</v>
      </c>
      <c r="P340" s="21">
        <v>-6.846</v>
      </c>
      <c r="Q340" s="21">
        <v>0</v>
      </c>
      <c r="R340" s="21">
        <v>0</v>
      </c>
      <c r="S340" s="22"/>
      <c r="T340" s="22"/>
      <c r="U340" s="22"/>
      <c r="V340" s="22"/>
      <c r="W340" s="22"/>
    </row>
    <row r="341" ht="16.5" spans="1:23">
      <c r="A341" s="20">
        <v>980076</v>
      </c>
      <c r="B341" s="20" t="s">
        <v>414</v>
      </c>
      <c r="C341" s="20">
        <v>3079.522</v>
      </c>
      <c r="D341" s="20">
        <v>3742.947</v>
      </c>
      <c r="E341" s="20">
        <v>0</v>
      </c>
      <c r="F341" s="20">
        <v>0</v>
      </c>
      <c r="G341" s="20">
        <v>0</v>
      </c>
      <c r="H341" s="20">
        <v>1</v>
      </c>
      <c r="I341" s="18">
        <v>12.201</v>
      </c>
      <c r="J341" s="18">
        <v>27.763</v>
      </c>
      <c r="K341" s="21">
        <v>4</v>
      </c>
      <c r="L341" s="21">
        <v>0</v>
      </c>
      <c r="M341" s="21">
        <v>0</v>
      </c>
      <c r="N341" s="21">
        <v>0</v>
      </c>
      <c r="O341" s="21">
        <v>0</v>
      </c>
      <c r="P341" s="21">
        <v>-0.152</v>
      </c>
      <c r="Q341" s="21">
        <v>0</v>
      </c>
      <c r="R341" s="21">
        <v>0</v>
      </c>
      <c r="S341" s="22"/>
      <c r="T341" s="22"/>
      <c r="U341" s="22"/>
      <c r="V341" s="22"/>
      <c r="W341" s="22"/>
    </row>
    <row r="342" ht="16.5" spans="1:23">
      <c r="A342" s="20">
        <v>980092</v>
      </c>
      <c r="B342" s="20" t="s">
        <v>415</v>
      </c>
      <c r="C342" s="20">
        <v>4953.433</v>
      </c>
      <c r="D342" s="20">
        <v>5513.082</v>
      </c>
      <c r="E342" s="20">
        <v>0</v>
      </c>
      <c r="F342" s="20">
        <v>0</v>
      </c>
      <c r="G342" s="20">
        <v>0</v>
      </c>
      <c r="H342" s="20">
        <v>1</v>
      </c>
      <c r="I342" s="18">
        <v>4.728</v>
      </c>
      <c r="J342" s="18">
        <v>14.399</v>
      </c>
      <c r="K342" s="21">
        <v>4</v>
      </c>
      <c r="L342" s="21">
        <v>1</v>
      </c>
      <c r="M342" s="21">
        <v>0</v>
      </c>
      <c r="N342" s="21">
        <v>0</v>
      </c>
      <c r="O342" s="21">
        <v>0</v>
      </c>
      <c r="P342" s="21">
        <v>-3.392</v>
      </c>
      <c r="Q342" s="21">
        <v>0</v>
      </c>
      <c r="R342" s="21">
        <v>-1</v>
      </c>
      <c r="S342" s="22"/>
      <c r="T342" s="22"/>
      <c r="U342" s="22"/>
      <c r="V342" s="22"/>
      <c r="W342" s="22"/>
    </row>
    <row r="343" ht="16.5" spans="1:23">
      <c r="A343" s="20">
        <v>988006</v>
      </c>
      <c r="B343" s="20" t="s">
        <v>416</v>
      </c>
      <c r="C343" s="20">
        <v>2698.449</v>
      </c>
      <c r="D343" s="20">
        <v>3233.165</v>
      </c>
      <c r="E343" s="20">
        <v>0</v>
      </c>
      <c r="F343" s="20">
        <v>0</v>
      </c>
      <c r="G343" s="20">
        <v>0</v>
      </c>
      <c r="H343" s="20">
        <v>1</v>
      </c>
      <c r="I343" s="18">
        <v>1.751</v>
      </c>
      <c r="J343" s="18">
        <v>18</v>
      </c>
      <c r="K343" s="21">
        <v>4</v>
      </c>
      <c r="L343" s="21">
        <v>1</v>
      </c>
      <c r="M343" s="21">
        <v>0</v>
      </c>
      <c r="N343" s="21">
        <v>1</v>
      </c>
      <c r="O343" s="21">
        <v>0</v>
      </c>
      <c r="P343" s="21">
        <v>-2.194</v>
      </c>
      <c r="Q343" s="21">
        <v>0</v>
      </c>
      <c r="R343" s="21">
        <v>0</v>
      </c>
      <c r="S343" s="22"/>
      <c r="T343" s="22"/>
      <c r="U343" s="22"/>
      <c r="V343" s="22"/>
      <c r="W343" s="22"/>
    </row>
    <row r="344" ht="16.5" spans="1:23">
      <c r="A344" s="20">
        <v>988007</v>
      </c>
      <c r="B344" s="20" t="s">
        <v>417</v>
      </c>
      <c r="C344" s="20">
        <v>2697.181</v>
      </c>
      <c r="D344" s="20">
        <v>3237.046</v>
      </c>
      <c r="E344" s="20">
        <v>0</v>
      </c>
      <c r="F344" s="20">
        <v>0</v>
      </c>
      <c r="G344" s="20">
        <v>0</v>
      </c>
      <c r="H344" s="20">
        <v>1</v>
      </c>
      <c r="I344" s="18">
        <v>1.487</v>
      </c>
      <c r="J344" s="18">
        <v>17.917</v>
      </c>
      <c r="K344" s="21">
        <v>4</v>
      </c>
      <c r="L344" s="21">
        <v>0</v>
      </c>
      <c r="M344" s="21">
        <v>0</v>
      </c>
      <c r="N344" s="21">
        <v>0</v>
      </c>
      <c r="O344" s="21">
        <v>0</v>
      </c>
      <c r="P344" s="21">
        <v>-5.564</v>
      </c>
      <c r="Q344" s="21">
        <v>0</v>
      </c>
      <c r="R344" s="21">
        <v>0</v>
      </c>
      <c r="S344" s="22"/>
      <c r="T344" s="22"/>
      <c r="U344" s="22"/>
      <c r="V344" s="22"/>
      <c r="W344" s="22"/>
    </row>
    <row r="345" ht="16.5" spans="1:23">
      <c r="A345" s="20">
        <v>988106</v>
      </c>
      <c r="B345" s="20" t="s">
        <v>418</v>
      </c>
      <c r="C345" s="20">
        <v>2989.878</v>
      </c>
      <c r="D345" s="20">
        <v>3583.064</v>
      </c>
      <c r="E345" s="20">
        <v>0</v>
      </c>
      <c r="F345" s="20">
        <v>0</v>
      </c>
      <c r="G345" s="20">
        <v>0</v>
      </c>
      <c r="H345" s="20">
        <v>1</v>
      </c>
      <c r="I345" s="18">
        <v>1.793</v>
      </c>
      <c r="J345" s="18">
        <v>18.052</v>
      </c>
      <c r="K345" s="21">
        <v>0</v>
      </c>
      <c r="L345" s="21">
        <v>0</v>
      </c>
      <c r="M345" s="21">
        <v>0</v>
      </c>
      <c r="N345" s="21">
        <v>-1</v>
      </c>
      <c r="O345" s="21">
        <v>0</v>
      </c>
      <c r="P345" s="21">
        <v>-0.02</v>
      </c>
      <c r="Q345" s="21">
        <v>0</v>
      </c>
      <c r="R345" s="21">
        <v>-1</v>
      </c>
      <c r="S345" s="22"/>
      <c r="T345" s="22"/>
      <c r="U345" s="22"/>
      <c r="V345" s="22"/>
      <c r="W345" s="22"/>
    </row>
    <row r="346" ht="16.5" spans="1:23">
      <c r="A346" s="20">
        <v>988107</v>
      </c>
      <c r="B346" s="20" t="s">
        <v>419</v>
      </c>
      <c r="C346" s="20">
        <v>2988.467</v>
      </c>
      <c r="D346" s="20">
        <v>3587.352</v>
      </c>
      <c r="E346" s="20">
        <v>0</v>
      </c>
      <c r="F346" s="20">
        <v>0</v>
      </c>
      <c r="G346" s="20">
        <v>0</v>
      </c>
      <c r="H346" s="20">
        <v>1</v>
      </c>
      <c r="I346" s="18">
        <v>1.529</v>
      </c>
      <c r="J346" s="18">
        <v>17.968</v>
      </c>
      <c r="K346" s="21">
        <v>4</v>
      </c>
      <c r="L346" s="21">
        <v>1</v>
      </c>
      <c r="M346" s="21">
        <v>0</v>
      </c>
      <c r="N346" s="21">
        <v>1</v>
      </c>
      <c r="O346" s="21">
        <v>0</v>
      </c>
      <c r="P346" s="21">
        <v>0.234</v>
      </c>
      <c r="Q346" s="21">
        <v>0</v>
      </c>
      <c r="R346" s="21">
        <v>0</v>
      </c>
      <c r="S346" s="22"/>
      <c r="T346" s="22"/>
      <c r="U346" s="22"/>
      <c r="V346" s="22"/>
      <c r="W346" s="22"/>
    </row>
    <row r="347" ht="16.5" spans="1:23">
      <c r="A347" s="23">
        <v>25</v>
      </c>
      <c r="B347" s="23" t="s">
        <v>420</v>
      </c>
      <c r="C347" s="23">
        <v>1763.571</v>
      </c>
      <c r="D347" s="23">
        <v>1875.145</v>
      </c>
      <c r="E347" s="23">
        <v>0</v>
      </c>
      <c r="F347" s="23">
        <v>0</v>
      </c>
      <c r="G347" s="23">
        <v>1</v>
      </c>
      <c r="H347" s="18">
        <v>0</v>
      </c>
      <c r="I347" s="18">
        <v>0</v>
      </c>
      <c r="J347" s="18">
        <v>0</v>
      </c>
      <c r="K347" s="21">
        <v>4</v>
      </c>
      <c r="L347" s="21">
        <v>0</v>
      </c>
      <c r="M347" s="21">
        <v>0</v>
      </c>
      <c r="N347" s="21">
        <v>0</v>
      </c>
      <c r="O347" s="21">
        <v>0</v>
      </c>
      <c r="P347" s="21">
        <v>1.981</v>
      </c>
      <c r="Q347" s="21">
        <v>0</v>
      </c>
      <c r="R347" s="21">
        <v>0</v>
      </c>
      <c r="S347" s="22"/>
      <c r="T347" s="22"/>
      <c r="U347" s="22"/>
      <c r="V347" s="22"/>
      <c r="W347" s="22"/>
    </row>
    <row r="348" ht="16.5" spans="1:23">
      <c r="A348" s="23">
        <v>36</v>
      </c>
      <c r="B348" s="23" t="s">
        <v>421</v>
      </c>
      <c r="C348" s="23">
        <v>10871.782</v>
      </c>
      <c r="D348" s="23">
        <v>11773.271</v>
      </c>
      <c r="E348" s="23">
        <v>0</v>
      </c>
      <c r="F348" s="23">
        <v>0</v>
      </c>
      <c r="G348" s="23">
        <v>1</v>
      </c>
      <c r="H348" s="18">
        <v>0</v>
      </c>
      <c r="I348" s="18">
        <v>0</v>
      </c>
      <c r="J348" s="18">
        <v>0</v>
      </c>
      <c r="K348" s="21">
        <v>4</v>
      </c>
      <c r="L348" s="21">
        <v>0</v>
      </c>
      <c r="M348" s="21">
        <v>-1</v>
      </c>
      <c r="N348" s="21">
        <v>1</v>
      </c>
      <c r="O348" s="21">
        <v>0</v>
      </c>
      <c r="P348" s="21">
        <v>2.715</v>
      </c>
      <c r="Q348" s="21">
        <v>0</v>
      </c>
      <c r="R348" s="21">
        <v>0</v>
      </c>
      <c r="S348" s="22"/>
      <c r="T348" s="22"/>
      <c r="U348" s="22"/>
      <c r="V348" s="22"/>
      <c r="W348" s="22"/>
    </row>
    <row r="349" ht="16.5" spans="1:23">
      <c r="A349" s="23">
        <v>125</v>
      </c>
      <c r="B349" s="23" t="s">
        <v>422</v>
      </c>
      <c r="C349" s="23">
        <v>11549.506</v>
      </c>
      <c r="D349" s="23">
        <v>12231.916</v>
      </c>
      <c r="E349" s="23">
        <v>0</v>
      </c>
      <c r="F349" s="23">
        <v>0</v>
      </c>
      <c r="G349" s="23">
        <v>1</v>
      </c>
      <c r="H349" s="18">
        <v>0</v>
      </c>
      <c r="I349" s="18">
        <v>0</v>
      </c>
      <c r="J349" s="18">
        <v>0</v>
      </c>
      <c r="K349" s="21">
        <v>4</v>
      </c>
      <c r="L349" s="21">
        <v>0</v>
      </c>
      <c r="M349" s="21">
        <v>0</v>
      </c>
      <c r="N349" s="21">
        <v>0</v>
      </c>
      <c r="O349" s="21">
        <v>0</v>
      </c>
      <c r="P349" s="21">
        <v>-4.199</v>
      </c>
      <c r="Q349" s="21">
        <v>0</v>
      </c>
      <c r="R349" s="21">
        <v>0</v>
      </c>
      <c r="S349" s="22"/>
      <c r="T349" s="22"/>
      <c r="U349" s="22"/>
      <c r="V349" s="22"/>
      <c r="W349" s="22"/>
    </row>
    <row r="350" ht="16.5" spans="1:23">
      <c r="A350" s="23">
        <v>134</v>
      </c>
      <c r="B350" s="23" t="s">
        <v>423</v>
      </c>
      <c r="C350" s="23">
        <v>981.187</v>
      </c>
      <c r="D350" s="23">
        <v>1089.658</v>
      </c>
      <c r="E350" s="23">
        <v>0</v>
      </c>
      <c r="F350" s="23">
        <v>0</v>
      </c>
      <c r="G350" s="23">
        <v>1</v>
      </c>
      <c r="H350" s="18">
        <v>0</v>
      </c>
      <c r="I350" s="18">
        <v>0</v>
      </c>
      <c r="J350" s="18">
        <v>0</v>
      </c>
      <c r="K350" s="21">
        <v>3</v>
      </c>
      <c r="L350" s="21">
        <v>0</v>
      </c>
      <c r="M350" s="21">
        <v>0</v>
      </c>
      <c r="N350" s="21">
        <v>-1</v>
      </c>
      <c r="O350" s="21">
        <v>0</v>
      </c>
      <c r="P350" s="21">
        <v>2.376</v>
      </c>
      <c r="Q350" s="21">
        <v>0</v>
      </c>
      <c r="R350" s="21">
        <v>0</v>
      </c>
      <c r="S350" s="22"/>
      <c r="T350" s="22"/>
      <c r="U350" s="22"/>
      <c r="V350" s="22"/>
      <c r="W350" s="22"/>
    </row>
    <row r="351" ht="16.5" spans="1:23">
      <c r="A351" s="23">
        <v>136</v>
      </c>
      <c r="B351" s="23" t="s">
        <v>424</v>
      </c>
      <c r="C351" s="23">
        <v>12480.818</v>
      </c>
      <c r="D351" s="23">
        <v>14117.848</v>
      </c>
      <c r="E351" s="23">
        <v>0</v>
      </c>
      <c r="F351" s="23">
        <v>0</v>
      </c>
      <c r="G351" s="23">
        <v>1</v>
      </c>
      <c r="H351" s="18">
        <v>0</v>
      </c>
      <c r="I351" s="18">
        <v>0</v>
      </c>
      <c r="J351" s="18">
        <v>0</v>
      </c>
      <c r="K351" s="21">
        <v>4</v>
      </c>
      <c r="L351" s="21">
        <v>0</v>
      </c>
      <c r="M351" s="21">
        <v>0</v>
      </c>
      <c r="N351" s="21">
        <v>-1</v>
      </c>
      <c r="O351" s="21">
        <v>0</v>
      </c>
      <c r="P351" s="21">
        <v>4.176</v>
      </c>
      <c r="Q351" s="21">
        <v>0</v>
      </c>
      <c r="R351" s="21">
        <v>0</v>
      </c>
      <c r="S351" s="22"/>
      <c r="T351" s="22"/>
      <c r="U351" s="22"/>
      <c r="V351" s="22"/>
      <c r="W351" s="22"/>
    </row>
    <row r="352" ht="16.5" spans="1:23">
      <c r="A352" s="23">
        <v>147</v>
      </c>
      <c r="B352" s="23" t="s">
        <v>425</v>
      </c>
      <c r="C352" s="23">
        <v>6787.066</v>
      </c>
      <c r="D352" s="23">
        <v>7460.332</v>
      </c>
      <c r="E352" s="23">
        <v>0</v>
      </c>
      <c r="F352" s="23">
        <v>0</v>
      </c>
      <c r="G352" s="23">
        <v>1</v>
      </c>
      <c r="H352" s="18">
        <v>0</v>
      </c>
      <c r="I352" s="18">
        <v>0</v>
      </c>
      <c r="J352" s="18">
        <v>0</v>
      </c>
      <c r="K352" s="21">
        <v>4</v>
      </c>
      <c r="L352" s="21">
        <v>0</v>
      </c>
      <c r="M352" s="21">
        <v>0</v>
      </c>
      <c r="N352" s="21">
        <v>0</v>
      </c>
      <c r="O352" s="21">
        <v>0</v>
      </c>
      <c r="P352" s="21">
        <v>-6.001</v>
      </c>
      <c r="Q352" s="21">
        <v>0</v>
      </c>
      <c r="R352" s="21">
        <v>1</v>
      </c>
      <c r="S352" s="22"/>
      <c r="T352" s="22"/>
      <c r="U352" s="22"/>
      <c r="V352" s="22"/>
      <c r="W352" s="22"/>
    </row>
    <row r="353" ht="16.5" spans="1:23">
      <c r="A353" s="23">
        <v>807</v>
      </c>
      <c r="B353" s="23" t="s">
        <v>35</v>
      </c>
      <c r="C353" s="23">
        <v>18563.223</v>
      </c>
      <c r="D353" s="23">
        <v>20277.791</v>
      </c>
      <c r="E353" s="23">
        <v>0</v>
      </c>
      <c r="F353" s="23">
        <v>0</v>
      </c>
      <c r="G353" s="23">
        <v>1</v>
      </c>
      <c r="H353" s="18">
        <v>0</v>
      </c>
      <c r="I353" s="18">
        <v>0</v>
      </c>
      <c r="J353" s="18">
        <v>0</v>
      </c>
      <c r="K353" s="21">
        <v>4</v>
      </c>
      <c r="L353" s="21">
        <v>0</v>
      </c>
      <c r="M353" s="21">
        <v>-1</v>
      </c>
      <c r="N353" s="21">
        <v>1</v>
      </c>
      <c r="O353" s="21">
        <v>0</v>
      </c>
      <c r="P353" s="21">
        <v>10.362</v>
      </c>
      <c r="Q353" s="21">
        <v>0</v>
      </c>
      <c r="R353" s="21">
        <v>0</v>
      </c>
      <c r="S353" s="22"/>
      <c r="T353" s="22"/>
      <c r="U353" s="22"/>
      <c r="V353" s="22"/>
      <c r="W353" s="22"/>
    </row>
    <row r="354" ht="16.5" spans="1:23">
      <c r="A354" s="23">
        <v>815</v>
      </c>
      <c r="B354" s="23" t="s">
        <v>426</v>
      </c>
      <c r="C354" s="23">
        <v>19041.662</v>
      </c>
      <c r="D354" s="23">
        <v>20913.988</v>
      </c>
      <c r="E354" s="23">
        <v>0</v>
      </c>
      <c r="F354" s="23">
        <v>0</v>
      </c>
      <c r="G354" s="23">
        <v>1</v>
      </c>
      <c r="H354" s="18">
        <v>0</v>
      </c>
      <c r="I354" s="18">
        <v>0</v>
      </c>
      <c r="J354" s="18">
        <v>0</v>
      </c>
      <c r="K354" s="21">
        <v>1</v>
      </c>
      <c r="L354" s="21">
        <v>2</v>
      </c>
      <c r="M354" s="21">
        <v>0</v>
      </c>
      <c r="N354" s="21">
        <v>0</v>
      </c>
      <c r="O354" s="21">
        <v>0</v>
      </c>
      <c r="P354" s="21">
        <v>0.003</v>
      </c>
      <c r="Q354" s="21">
        <v>0</v>
      </c>
      <c r="R354" s="21">
        <v>1</v>
      </c>
      <c r="S354" s="22"/>
      <c r="T354" s="22"/>
      <c r="U354" s="22"/>
      <c r="V354" s="22"/>
      <c r="W354" s="22"/>
    </row>
    <row r="355" ht="16.5" spans="1:23">
      <c r="A355" s="23">
        <v>912</v>
      </c>
      <c r="B355" s="23" t="s">
        <v>427</v>
      </c>
      <c r="C355" s="23">
        <v>21012.154</v>
      </c>
      <c r="D355" s="23">
        <v>23034.092</v>
      </c>
      <c r="E355" s="23">
        <v>0</v>
      </c>
      <c r="F355" s="23">
        <v>0</v>
      </c>
      <c r="G355" s="23">
        <v>1</v>
      </c>
      <c r="H355" s="18">
        <v>0</v>
      </c>
      <c r="I355" s="18">
        <v>0</v>
      </c>
      <c r="J355" s="18">
        <v>0</v>
      </c>
      <c r="K355" s="21">
        <v>2</v>
      </c>
      <c r="L355" s="21">
        <v>2</v>
      </c>
      <c r="M355" s="21">
        <v>0</v>
      </c>
      <c r="N355" s="21">
        <v>1</v>
      </c>
      <c r="O355" s="21">
        <v>0</v>
      </c>
      <c r="P355" s="21">
        <v>0.006</v>
      </c>
      <c r="Q355" s="21">
        <v>0</v>
      </c>
      <c r="R355" s="21">
        <v>0</v>
      </c>
      <c r="S355" s="22"/>
      <c r="T355" s="22"/>
      <c r="U355" s="22"/>
      <c r="V355" s="22"/>
      <c r="W355" s="22"/>
    </row>
    <row r="356" ht="16.5" spans="1:23">
      <c r="A356" s="23">
        <v>914</v>
      </c>
      <c r="B356" s="23" t="s">
        <v>428</v>
      </c>
      <c r="C356" s="23">
        <v>6370.934</v>
      </c>
      <c r="D356" s="23">
        <v>6908.66</v>
      </c>
      <c r="E356" s="23">
        <v>0</v>
      </c>
      <c r="F356" s="23">
        <v>0</v>
      </c>
      <c r="G356" s="23">
        <v>1</v>
      </c>
      <c r="H356" s="18">
        <v>0</v>
      </c>
      <c r="I356" s="18">
        <v>0</v>
      </c>
      <c r="J356" s="18">
        <v>0</v>
      </c>
      <c r="K356" s="21">
        <v>3</v>
      </c>
      <c r="L356" s="21">
        <v>0</v>
      </c>
      <c r="M356" s="21">
        <v>0</v>
      </c>
      <c r="N356" s="21">
        <v>-1</v>
      </c>
      <c r="O356" s="21">
        <v>0</v>
      </c>
      <c r="P356" s="21">
        <v>-5.581</v>
      </c>
      <c r="Q356" s="21">
        <v>0</v>
      </c>
      <c r="R356" s="21">
        <v>0</v>
      </c>
      <c r="S356" s="22"/>
      <c r="T356" s="22"/>
      <c r="U356" s="22"/>
      <c r="V356" s="22"/>
      <c r="W356" s="22"/>
    </row>
    <row r="357" ht="16.5" spans="1:23">
      <c r="A357" s="23">
        <v>917</v>
      </c>
      <c r="B357" s="23" t="s">
        <v>429</v>
      </c>
      <c r="C357" s="23">
        <v>2446.263</v>
      </c>
      <c r="D357" s="23">
        <v>2636.06</v>
      </c>
      <c r="E357" s="23">
        <v>0</v>
      </c>
      <c r="F357" s="23">
        <v>0</v>
      </c>
      <c r="G357" s="23">
        <v>1</v>
      </c>
      <c r="H357" s="18">
        <v>0</v>
      </c>
      <c r="I357" s="18">
        <v>0</v>
      </c>
      <c r="J357" s="18">
        <v>0</v>
      </c>
      <c r="K357" s="21">
        <v>0</v>
      </c>
      <c r="L357" s="21">
        <v>2</v>
      </c>
      <c r="M357" s="21">
        <v>0</v>
      </c>
      <c r="N357" s="21">
        <v>0</v>
      </c>
      <c r="O357" s="21">
        <v>0</v>
      </c>
      <c r="P357" s="21">
        <v>0.003</v>
      </c>
      <c r="Q357" s="21">
        <v>0</v>
      </c>
      <c r="R357" s="21">
        <v>1</v>
      </c>
      <c r="S357" s="22"/>
      <c r="T357" s="22"/>
      <c r="U357" s="22"/>
      <c r="V357" s="22"/>
      <c r="W357" s="22"/>
    </row>
    <row r="358" ht="16.5" spans="1:23">
      <c r="A358" s="23">
        <v>925</v>
      </c>
      <c r="B358" s="23" t="s">
        <v>430</v>
      </c>
      <c r="C358" s="23">
        <v>4507.565</v>
      </c>
      <c r="D358" s="23">
        <v>4804.842</v>
      </c>
      <c r="E358" s="23">
        <v>0</v>
      </c>
      <c r="F358" s="23">
        <v>0</v>
      </c>
      <c r="G358" s="23">
        <v>1</v>
      </c>
      <c r="H358" s="18">
        <v>0</v>
      </c>
      <c r="I358" s="18">
        <v>0</v>
      </c>
      <c r="J358" s="18">
        <v>0</v>
      </c>
      <c r="K358" s="21">
        <v>1</v>
      </c>
      <c r="L358" s="21">
        <v>2</v>
      </c>
      <c r="M358" s="21">
        <v>0</v>
      </c>
      <c r="N358" s="21">
        <v>1</v>
      </c>
      <c r="O358" s="21">
        <v>0</v>
      </c>
      <c r="P358" s="21">
        <v>0.006</v>
      </c>
      <c r="Q358" s="21">
        <v>0</v>
      </c>
      <c r="R358" s="21">
        <v>0</v>
      </c>
      <c r="S358" s="22"/>
      <c r="T358" s="22"/>
      <c r="U358" s="22"/>
      <c r="V358" s="22"/>
      <c r="W358" s="22"/>
    </row>
    <row r="359" ht="16.5" spans="1:23">
      <c r="A359" s="23">
        <v>932</v>
      </c>
      <c r="B359" s="23" t="s">
        <v>431</v>
      </c>
      <c r="C359" s="23">
        <v>15432.027</v>
      </c>
      <c r="D359" s="23">
        <v>16979.674</v>
      </c>
      <c r="E359" s="23">
        <v>0</v>
      </c>
      <c r="F359" s="23">
        <v>0</v>
      </c>
      <c r="G359" s="23">
        <v>1</v>
      </c>
      <c r="H359" s="18">
        <v>0</v>
      </c>
      <c r="I359" s="18">
        <v>0</v>
      </c>
      <c r="J359" s="18">
        <v>0</v>
      </c>
      <c r="K359" s="21">
        <v>4</v>
      </c>
      <c r="L359" s="21">
        <v>0</v>
      </c>
      <c r="M359" s="21">
        <v>-1</v>
      </c>
      <c r="N359" s="21">
        <v>1</v>
      </c>
      <c r="O359" s="21">
        <v>0</v>
      </c>
      <c r="P359" s="21">
        <v>12.703</v>
      </c>
      <c r="Q359" s="21">
        <v>0</v>
      </c>
      <c r="R359" s="21">
        <v>0</v>
      </c>
      <c r="S359" s="22"/>
      <c r="T359" s="22"/>
      <c r="U359" s="22"/>
      <c r="V359" s="22"/>
      <c r="W359" s="22"/>
    </row>
    <row r="360" ht="16.5" spans="1:23">
      <c r="A360" s="23">
        <v>934</v>
      </c>
      <c r="B360" s="23" t="s">
        <v>432</v>
      </c>
      <c r="C360" s="23">
        <v>6003.369</v>
      </c>
      <c r="D360" s="23">
        <v>6471.872</v>
      </c>
      <c r="E360" s="23">
        <v>0</v>
      </c>
      <c r="F360" s="23">
        <v>0</v>
      </c>
      <c r="G360" s="23">
        <v>1</v>
      </c>
      <c r="H360" s="18">
        <v>0</v>
      </c>
      <c r="I360" s="18">
        <v>0</v>
      </c>
      <c r="J360" s="18">
        <v>0</v>
      </c>
      <c r="K360" s="21">
        <v>4</v>
      </c>
      <c r="L360" s="21">
        <v>0</v>
      </c>
      <c r="M360" s="21">
        <v>0</v>
      </c>
      <c r="N360" s="21">
        <v>0</v>
      </c>
      <c r="O360" s="21">
        <v>0</v>
      </c>
      <c r="P360" s="21">
        <v>-0.337</v>
      </c>
      <c r="Q360" s="21">
        <v>0</v>
      </c>
      <c r="R360" s="21">
        <v>0</v>
      </c>
      <c r="S360" s="22"/>
      <c r="T360" s="22"/>
      <c r="U360" s="22"/>
      <c r="V360" s="22"/>
      <c r="W360" s="22"/>
    </row>
    <row r="361" ht="16.5" spans="1:23">
      <c r="A361" s="23">
        <v>942</v>
      </c>
      <c r="B361" s="23" t="s">
        <v>433</v>
      </c>
      <c r="C361" s="23">
        <v>10168.84</v>
      </c>
      <c r="D361" s="23">
        <v>10873.285</v>
      </c>
      <c r="E361" s="23">
        <v>0</v>
      </c>
      <c r="F361" s="23">
        <v>0</v>
      </c>
      <c r="G361" s="23">
        <v>1</v>
      </c>
      <c r="H361" s="18">
        <v>0</v>
      </c>
      <c r="I361" s="18">
        <v>0</v>
      </c>
      <c r="J361" s="18">
        <v>0</v>
      </c>
      <c r="K361" s="21">
        <v>4</v>
      </c>
      <c r="L361" s="21">
        <v>2</v>
      </c>
      <c r="M361" s="21">
        <v>-1</v>
      </c>
      <c r="N361" s="21">
        <v>1</v>
      </c>
      <c r="O361" s="21">
        <v>0</v>
      </c>
      <c r="P361" s="21">
        <v>0.433</v>
      </c>
      <c r="Q361" s="21">
        <v>0</v>
      </c>
      <c r="R361" s="21">
        <v>0</v>
      </c>
      <c r="S361" s="22"/>
      <c r="T361" s="22"/>
      <c r="U361" s="22"/>
      <c r="V361" s="22"/>
      <c r="W361" s="22"/>
    </row>
    <row r="362" ht="16.5" spans="1:23">
      <c r="A362" s="23">
        <v>990</v>
      </c>
      <c r="B362" s="23" t="s">
        <v>434</v>
      </c>
      <c r="C362" s="23">
        <v>12887.197</v>
      </c>
      <c r="D362" s="23">
        <v>14174.295</v>
      </c>
      <c r="E362" s="23">
        <v>0</v>
      </c>
      <c r="F362" s="23">
        <v>0</v>
      </c>
      <c r="G362" s="23">
        <v>1</v>
      </c>
      <c r="H362" s="18">
        <v>0</v>
      </c>
      <c r="I362" s="18">
        <v>0</v>
      </c>
      <c r="J362" s="18">
        <v>0</v>
      </c>
      <c r="K362" s="21">
        <v>3</v>
      </c>
      <c r="L362" s="21">
        <v>1</v>
      </c>
      <c r="M362" s="21">
        <v>1</v>
      </c>
      <c r="N362" s="21">
        <v>-1</v>
      </c>
      <c r="O362" s="21">
        <v>0</v>
      </c>
      <c r="P362" s="21">
        <v>-13.003</v>
      </c>
      <c r="Q362" s="21">
        <v>0</v>
      </c>
      <c r="R362" s="21">
        <v>0</v>
      </c>
      <c r="S362" s="22"/>
      <c r="T362" s="22"/>
      <c r="U362" s="22"/>
      <c r="V362" s="22"/>
      <c r="W362" s="22"/>
    </row>
    <row r="363" ht="16.5" spans="1:23">
      <c r="A363" s="23">
        <v>399003</v>
      </c>
      <c r="B363" s="23" t="s">
        <v>29</v>
      </c>
      <c r="C363" s="23">
        <v>8319.997</v>
      </c>
      <c r="D363" s="23">
        <v>9042.066</v>
      </c>
      <c r="E363" s="23">
        <v>0</v>
      </c>
      <c r="F363" s="23">
        <v>0</v>
      </c>
      <c r="G363" s="23">
        <v>1</v>
      </c>
      <c r="H363" s="18">
        <v>0</v>
      </c>
      <c r="I363" s="18">
        <v>0</v>
      </c>
      <c r="J363" s="18">
        <v>0</v>
      </c>
      <c r="K363" s="21">
        <v>4</v>
      </c>
      <c r="L363" s="21">
        <v>0</v>
      </c>
      <c r="M363" s="21">
        <v>0</v>
      </c>
      <c r="N363" s="21">
        <v>0</v>
      </c>
      <c r="O363" s="21">
        <v>0</v>
      </c>
      <c r="P363" s="21">
        <v>-1.392</v>
      </c>
      <c r="Q363" s="21">
        <v>0</v>
      </c>
      <c r="R363" s="21">
        <v>0</v>
      </c>
      <c r="S363" s="22"/>
      <c r="T363" s="22"/>
      <c r="U363" s="22"/>
      <c r="V363" s="22"/>
      <c r="W363" s="22"/>
    </row>
    <row r="364" ht="16.5" spans="1:23">
      <c r="A364" s="23">
        <v>399108</v>
      </c>
      <c r="B364" s="23" t="s">
        <v>435</v>
      </c>
      <c r="C364" s="23">
        <v>1267.519</v>
      </c>
      <c r="D364" s="23">
        <v>1360.298</v>
      </c>
      <c r="E364" s="23">
        <v>0</v>
      </c>
      <c r="F364" s="23">
        <v>0</v>
      </c>
      <c r="G364" s="23">
        <v>1</v>
      </c>
      <c r="H364" s="18">
        <v>0</v>
      </c>
      <c r="I364" s="18">
        <v>0</v>
      </c>
      <c r="J364" s="18">
        <v>0</v>
      </c>
      <c r="K364" s="21">
        <v>4</v>
      </c>
      <c r="L364" s="21">
        <v>0</v>
      </c>
      <c r="M364" s="21">
        <v>0</v>
      </c>
      <c r="N364" s="21">
        <v>0</v>
      </c>
      <c r="O364" s="21">
        <v>0</v>
      </c>
      <c r="P364" s="21">
        <v>-5.594</v>
      </c>
      <c r="Q364" s="21">
        <v>0</v>
      </c>
      <c r="R364" s="21">
        <v>0</v>
      </c>
      <c r="S364" s="22"/>
      <c r="T364" s="22"/>
      <c r="U364" s="22"/>
      <c r="V364" s="22"/>
      <c r="W364" s="22"/>
    </row>
    <row r="365" ht="16.5" spans="1:23">
      <c r="A365" s="23">
        <v>399231</v>
      </c>
      <c r="B365" s="23" t="s">
        <v>436</v>
      </c>
      <c r="C365" s="23">
        <v>1357.263</v>
      </c>
      <c r="D365" s="23">
        <v>1498.374</v>
      </c>
      <c r="E365" s="23">
        <v>0</v>
      </c>
      <c r="F365" s="23">
        <v>0</v>
      </c>
      <c r="G365" s="23">
        <v>1</v>
      </c>
      <c r="H365" s="18">
        <v>0</v>
      </c>
      <c r="I365" s="18">
        <v>0</v>
      </c>
      <c r="J365" s="18">
        <v>0</v>
      </c>
      <c r="K365" s="21">
        <v>2</v>
      </c>
      <c r="L365" s="21">
        <v>0</v>
      </c>
      <c r="M365" s="21">
        <v>1</v>
      </c>
      <c r="N365" s="21">
        <v>-1</v>
      </c>
      <c r="O365" s="21">
        <v>0</v>
      </c>
      <c r="P365" s="21">
        <v>-7.893</v>
      </c>
      <c r="Q365" s="21">
        <v>-1</v>
      </c>
      <c r="R365" s="21">
        <v>0</v>
      </c>
      <c r="S365" s="22"/>
      <c r="T365" s="22"/>
      <c r="U365" s="22"/>
      <c r="V365" s="22"/>
      <c r="W365" s="22"/>
    </row>
    <row r="366" ht="16.5" spans="1:23">
      <c r="A366" s="23">
        <v>399359</v>
      </c>
      <c r="B366" s="23" t="s">
        <v>437</v>
      </c>
      <c r="C366" s="23">
        <v>2620.106</v>
      </c>
      <c r="D366" s="23">
        <v>2783.57</v>
      </c>
      <c r="E366" s="23">
        <v>0</v>
      </c>
      <c r="F366" s="23">
        <v>0</v>
      </c>
      <c r="G366" s="23">
        <v>1</v>
      </c>
      <c r="H366" s="18">
        <v>0</v>
      </c>
      <c r="I366" s="18">
        <v>0</v>
      </c>
      <c r="J366" s="18">
        <v>0</v>
      </c>
      <c r="K366" s="21">
        <v>3</v>
      </c>
      <c r="L366" s="21">
        <v>0</v>
      </c>
      <c r="M366" s="21">
        <v>1</v>
      </c>
      <c r="N366" s="21">
        <v>-1</v>
      </c>
      <c r="O366" s="21">
        <v>0</v>
      </c>
      <c r="P366" s="21">
        <v>-6.773</v>
      </c>
      <c r="Q366" s="21">
        <v>0</v>
      </c>
      <c r="R366" s="21">
        <v>0</v>
      </c>
      <c r="S366" s="22"/>
      <c r="T366" s="22"/>
      <c r="U366" s="22"/>
      <c r="V366" s="22"/>
      <c r="W366" s="22"/>
    </row>
    <row r="367" ht="16.5" spans="1:23">
      <c r="A367" s="23">
        <v>399385</v>
      </c>
      <c r="B367" s="23" t="s">
        <v>438</v>
      </c>
      <c r="C367" s="23">
        <v>9415.641</v>
      </c>
      <c r="D367" s="23">
        <v>10333.163</v>
      </c>
      <c r="E367" s="23">
        <v>0</v>
      </c>
      <c r="F367" s="23">
        <v>0</v>
      </c>
      <c r="G367" s="23">
        <v>1</v>
      </c>
      <c r="H367" s="18">
        <v>0</v>
      </c>
      <c r="I367" s="18">
        <v>0</v>
      </c>
      <c r="J367" s="18">
        <v>0</v>
      </c>
      <c r="K367" s="21">
        <v>4</v>
      </c>
      <c r="L367" s="21">
        <v>0</v>
      </c>
      <c r="M367" s="21">
        <v>-1</v>
      </c>
      <c r="N367" s="21">
        <v>1</v>
      </c>
      <c r="O367" s="21">
        <v>0</v>
      </c>
      <c r="P367" s="21">
        <v>4.273</v>
      </c>
      <c r="Q367" s="21">
        <v>0</v>
      </c>
      <c r="R367" s="21">
        <v>0</v>
      </c>
      <c r="S367" s="22"/>
      <c r="T367" s="22"/>
      <c r="U367" s="22"/>
      <c r="V367" s="22"/>
      <c r="W367" s="22"/>
    </row>
    <row r="368" ht="16.5" spans="1:23">
      <c r="A368" s="23">
        <v>399396</v>
      </c>
      <c r="B368" s="23" t="s">
        <v>439</v>
      </c>
      <c r="C368" s="23">
        <v>17742.23</v>
      </c>
      <c r="D368" s="23">
        <v>19463.227</v>
      </c>
      <c r="E368" s="23">
        <v>0</v>
      </c>
      <c r="F368" s="23">
        <v>0</v>
      </c>
      <c r="G368" s="23">
        <v>1</v>
      </c>
      <c r="H368" s="18">
        <v>0</v>
      </c>
      <c r="I368" s="18">
        <v>0</v>
      </c>
      <c r="J368" s="18">
        <v>0</v>
      </c>
      <c r="K368" s="21">
        <v>4</v>
      </c>
      <c r="L368" s="21">
        <v>0</v>
      </c>
      <c r="M368" s="21">
        <v>-1</v>
      </c>
      <c r="N368" s="21">
        <v>1</v>
      </c>
      <c r="O368" s="21">
        <v>0</v>
      </c>
      <c r="P368" s="21">
        <v>8.99</v>
      </c>
      <c r="Q368" s="21">
        <v>0</v>
      </c>
      <c r="R368" s="21">
        <v>0</v>
      </c>
      <c r="S368" s="22"/>
      <c r="T368" s="22"/>
      <c r="U368" s="22"/>
      <c r="V368" s="22"/>
      <c r="W368" s="22"/>
    </row>
    <row r="369" ht="16.5" spans="1:23">
      <c r="A369" s="23">
        <v>399431</v>
      </c>
      <c r="B369" s="23" t="s">
        <v>440</v>
      </c>
      <c r="C369" s="23">
        <v>7566.028</v>
      </c>
      <c r="D369" s="23">
        <v>8375.202</v>
      </c>
      <c r="E369" s="23">
        <v>0</v>
      </c>
      <c r="F369" s="23">
        <v>0</v>
      </c>
      <c r="G369" s="23">
        <v>1</v>
      </c>
      <c r="H369" s="18">
        <v>0</v>
      </c>
      <c r="I369" s="18">
        <v>0</v>
      </c>
      <c r="J369" s="18">
        <v>0</v>
      </c>
      <c r="K369" s="21">
        <v>4</v>
      </c>
      <c r="L369" s="21">
        <v>0</v>
      </c>
      <c r="M369" s="21">
        <v>0</v>
      </c>
      <c r="N369" s="21">
        <v>0</v>
      </c>
      <c r="O369" s="21">
        <v>0</v>
      </c>
      <c r="P369" s="21">
        <v>1.467</v>
      </c>
      <c r="Q369" s="21">
        <v>0</v>
      </c>
      <c r="R369" s="21">
        <v>0</v>
      </c>
      <c r="S369" s="22"/>
      <c r="T369" s="22"/>
      <c r="U369" s="22"/>
      <c r="V369" s="22"/>
      <c r="W369" s="22"/>
    </row>
    <row r="370" ht="16.5" spans="1:23">
      <c r="A370" s="23">
        <v>399481</v>
      </c>
      <c r="B370" s="23" t="s">
        <v>111</v>
      </c>
      <c r="C370" s="23">
        <v>127.74</v>
      </c>
      <c r="D370" s="23">
        <v>127.926</v>
      </c>
      <c r="E370" s="23">
        <v>0</v>
      </c>
      <c r="F370" s="23">
        <v>0</v>
      </c>
      <c r="G370" s="23">
        <v>1</v>
      </c>
      <c r="H370" s="18">
        <v>0</v>
      </c>
      <c r="I370" s="18">
        <v>0</v>
      </c>
      <c r="J370" s="18">
        <v>0</v>
      </c>
      <c r="K370" s="21">
        <v>4</v>
      </c>
      <c r="L370" s="21">
        <v>1</v>
      </c>
      <c r="M370" s="21">
        <v>-1</v>
      </c>
      <c r="N370" s="21">
        <v>0</v>
      </c>
      <c r="O370" s="21">
        <v>0</v>
      </c>
      <c r="P370" s="21">
        <v>1.569</v>
      </c>
      <c r="Q370" s="21">
        <v>0</v>
      </c>
      <c r="R370" s="21">
        <v>0</v>
      </c>
      <c r="S370" s="22"/>
      <c r="T370" s="22"/>
      <c r="U370" s="22"/>
      <c r="V370" s="22"/>
      <c r="W370" s="22"/>
    </row>
    <row r="371" ht="16.5" spans="1:23">
      <c r="A371" s="23">
        <v>399617</v>
      </c>
      <c r="B371" s="23" t="s">
        <v>441</v>
      </c>
      <c r="C371" s="23">
        <v>9346.527</v>
      </c>
      <c r="D371" s="23">
        <v>10503.188</v>
      </c>
      <c r="E371" s="23">
        <v>0</v>
      </c>
      <c r="F371" s="23">
        <v>0</v>
      </c>
      <c r="G371" s="23">
        <v>1</v>
      </c>
      <c r="H371" s="18">
        <v>0</v>
      </c>
      <c r="I371" s="18">
        <v>0</v>
      </c>
      <c r="J371" s="18">
        <v>0</v>
      </c>
      <c r="K371" s="21">
        <v>4</v>
      </c>
      <c r="L371" s="21">
        <v>2</v>
      </c>
      <c r="M371" s="21">
        <v>-1</v>
      </c>
      <c r="N371" s="21">
        <v>1</v>
      </c>
      <c r="O371" s="21">
        <v>0</v>
      </c>
      <c r="P371" s="21">
        <v>1.047</v>
      </c>
      <c r="Q371" s="21">
        <v>0</v>
      </c>
      <c r="R371" s="21">
        <v>0</v>
      </c>
      <c r="S371" s="22"/>
      <c r="T371" s="22"/>
      <c r="U371" s="22"/>
      <c r="V371" s="22"/>
      <c r="W371" s="22"/>
    </row>
    <row r="372" ht="16.5" spans="1:23">
      <c r="A372" s="23">
        <v>399684</v>
      </c>
      <c r="B372" s="23" t="s">
        <v>442</v>
      </c>
      <c r="C372" s="23">
        <v>1821.89</v>
      </c>
      <c r="D372" s="23">
        <v>2043.536</v>
      </c>
      <c r="E372" s="23">
        <v>0</v>
      </c>
      <c r="F372" s="23">
        <v>0</v>
      </c>
      <c r="G372" s="23">
        <v>1</v>
      </c>
      <c r="H372" s="18">
        <v>0</v>
      </c>
      <c r="I372" s="18">
        <v>0</v>
      </c>
      <c r="J372" s="18">
        <v>0</v>
      </c>
      <c r="K372" s="21">
        <v>2</v>
      </c>
      <c r="L372" s="21">
        <v>0</v>
      </c>
      <c r="M372" s="21">
        <v>0</v>
      </c>
      <c r="N372" s="21">
        <v>0</v>
      </c>
      <c r="O372" s="21">
        <v>0</v>
      </c>
      <c r="P372" s="21">
        <v>-1.012</v>
      </c>
      <c r="Q372" s="21">
        <v>0</v>
      </c>
      <c r="R372" s="21">
        <v>0</v>
      </c>
      <c r="S372" s="22"/>
      <c r="T372" s="22"/>
      <c r="U372" s="22"/>
      <c r="V372" s="22"/>
      <c r="W372" s="22"/>
    </row>
    <row r="373" ht="16.5" spans="1:23">
      <c r="A373" s="23">
        <v>399914</v>
      </c>
      <c r="B373" s="23" t="s">
        <v>443</v>
      </c>
      <c r="C373" s="23">
        <v>6370.933</v>
      </c>
      <c r="D373" s="23">
        <v>6908.659</v>
      </c>
      <c r="E373" s="23">
        <v>0</v>
      </c>
      <c r="F373" s="23">
        <v>0</v>
      </c>
      <c r="G373" s="23">
        <v>1</v>
      </c>
      <c r="H373" s="18">
        <v>0</v>
      </c>
      <c r="I373" s="18">
        <v>0</v>
      </c>
      <c r="J373" s="18">
        <v>0</v>
      </c>
      <c r="K373" s="21">
        <v>1</v>
      </c>
      <c r="L373" s="21">
        <v>2</v>
      </c>
      <c r="M373" s="21">
        <v>1</v>
      </c>
      <c r="N373" s="21">
        <v>-1</v>
      </c>
      <c r="O373" s="21">
        <v>0</v>
      </c>
      <c r="P373" s="21">
        <v>-9.785</v>
      </c>
      <c r="Q373" s="21">
        <v>0</v>
      </c>
      <c r="R373" s="21">
        <v>0</v>
      </c>
      <c r="S373" s="22"/>
      <c r="T373" s="22"/>
      <c r="U373" s="22"/>
      <c r="V373" s="22"/>
      <c r="W373" s="22"/>
    </row>
    <row r="374" ht="16.5" spans="1:23">
      <c r="A374" s="23">
        <v>399932</v>
      </c>
      <c r="B374" s="23" t="s">
        <v>431</v>
      </c>
      <c r="C374" s="23">
        <v>15432.027</v>
      </c>
      <c r="D374" s="23">
        <v>16979.674</v>
      </c>
      <c r="E374" s="23">
        <v>0</v>
      </c>
      <c r="F374" s="23">
        <v>0</v>
      </c>
      <c r="G374" s="23">
        <v>1</v>
      </c>
      <c r="H374" s="18">
        <v>0</v>
      </c>
      <c r="I374" s="18">
        <v>0</v>
      </c>
      <c r="J374" s="18">
        <v>0</v>
      </c>
      <c r="K374" s="21">
        <v>2</v>
      </c>
      <c r="L374" s="21">
        <v>1</v>
      </c>
      <c r="M374" s="21">
        <v>1</v>
      </c>
      <c r="N374" s="21">
        <v>-1</v>
      </c>
      <c r="O374" s="21">
        <v>0</v>
      </c>
      <c r="P374" s="21">
        <v>-15.486</v>
      </c>
      <c r="Q374" s="21">
        <v>0</v>
      </c>
      <c r="R374" s="21">
        <v>0</v>
      </c>
      <c r="S374" s="22"/>
      <c r="T374" s="22"/>
      <c r="U374" s="22"/>
      <c r="V374" s="22"/>
      <c r="W374" s="22"/>
    </row>
    <row r="375" ht="16.5" spans="1:23">
      <c r="A375" s="23">
        <v>399934</v>
      </c>
      <c r="B375" s="23" t="s">
        <v>432</v>
      </c>
      <c r="C375" s="23">
        <v>6003.368</v>
      </c>
      <c r="D375" s="23">
        <v>6471.872</v>
      </c>
      <c r="E375" s="23">
        <v>0</v>
      </c>
      <c r="F375" s="23">
        <v>0</v>
      </c>
      <c r="G375" s="23">
        <v>1</v>
      </c>
      <c r="H375" s="18">
        <v>0</v>
      </c>
      <c r="I375" s="18">
        <v>0</v>
      </c>
      <c r="J375" s="18">
        <v>0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  <c r="S375" s="22"/>
      <c r="T375" s="22"/>
      <c r="U375" s="22"/>
      <c r="V375" s="22"/>
      <c r="W375" s="22"/>
    </row>
    <row r="376" ht="16.5" spans="1:23">
      <c r="A376" s="23">
        <v>399986</v>
      </c>
      <c r="B376" s="23" t="s">
        <v>444</v>
      </c>
      <c r="C376" s="23">
        <v>7196.499</v>
      </c>
      <c r="D376" s="23">
        <v>7958.187</v>
      </c>
      <c r="E376" s="23">
        <v>0</v>
      </c>
      <c r="F376" s="23">
        <v>0</v>
      </c>
      <c r="G376" s="23">
        <v>1</v>
      </c>
      <c r="H376" s="18">
        <v>0</v>
      </c>
      <c r="I376" s="18">
        <v>0</v>
      </c>
      <c r="J376" s="18">
        <v>0</v>
      </c>
      <c r="K376" s="21">
        <v>4</v>
      </c>
      <c r="L376" s="21">
        <v>0</v>
      </c>
      <c r="M376" s="21">
        <v>0</v>
      </c>
      <c r="N376" s="21">
        <v>1</v>
      </c>
      <c r="O376" s="21">
        <v>0</v>
      </c>
      <c r="P376" s="21">
        <v>-7.687</v>
      </c>
      <c r="Q376" s="21">
        <v>0</v>
      </c>
      <c r="R376" s="21">
        <v>0</v>
      </c>
      <c r="S376" s="22"/>
      <c r="T376" s="22"/>
      <c r="U376" s="22"/>
      <c r="V376" s="22"/>
      <c r="W376" s="22"/>
    </row>
    <row r="377" ht="16.5" spans="1:23">
      <c r="A377" s="23">
        <v>399987</v>
      </c>
      <c r="B377" s="23" t="s">
        <v>445</v>
      </c>
      <c r="C377" s="23">
        <v>5176.313</v>
      </c>
      <c r="D377" s="23">
        <v>5858.752</v>
      </c>
      <c r="E377" s="23">
        <v>0</v>
      </c>
      <c r="F377" s="23">
        <v>0</v>
      </c>
      <c r="G377" s="23">
        <v>1</v>
      </c>
      <c r="H377" s="18">
        <v>0</v>
      </c>
      <c r="I377" s="18">
        <v>0</v>
      </c>
      <c r="J377" s="18">
        <v>0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2"/>
      <c r="T377" s="22"/>
      <c r="U377" s="22"/>
      <c r="V377" s="22"/>
      <c r="W377" s="22"/>
    </row>
    <row r="378" ht="16.5" spans="1:23">
      <c r="A378" s="23">
        <v>399997</v>
      </c>
      <c r="B378" s="23" t="s">
        <v>446</v>
      </c>
      <c r="C378" s="23">
        <v>9080.268</v>
      </c>
      <c r="D378" s="23">
        <v>10388.368</v>
      </c>
      <c r="E378" s="23">
        <v>0</v>
      </c>
      <c r="F378" s="23">
        <v>0</v>
      </c>
      <c r="G378" s="23">
        <v>1</v>
      </c>
      <c r="H378" s="18">
        <v>0</v>
      </c>
      <c r="I378" s="18">
        <v>0</v>
      </c>
      <c r="J378" s="18">
        <v>0</v>
      </c>
      <c r="K378" s="21">
        <v>4</v>
      </c>
      <c r="L378" s="21">
        <v>0</v>
      </c>
      <c r="M378" s="21">
        <v>0</v>
      </c>
      <c r="N378" s="21">
        <v>0</v>
      </c>
      <c r="O378" s="21">
        <v>0</v>
      </c>
      <c r="P378" s="21">
        <v>-7.039</v>
      </c>
      <c r="Q378" s="21">
        <v>0</v>
      </c>
      <c r="R378" s="21">
        <v>0</v>
      </c>
      <c r="S378" s="22"/>
      <c r="T378" s="22"/>
      <c r="U378" s="22"/>
      <c r="V378" s="22"/>
      <c r="W378" s="22"/>
    </row>
    <row r="379" ht="16.5" spans="1:23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5"/>
      <c r="L379" s="25"/>
      <c r="M379" s="25"/>
      <c r="N379" s="25"/>
      <c r="O379" s="25"/>
      <c r="P379" s="25"/>
      <c r="Q379" s="25"/>
      <c r="R379" s="25"/>
      <c r="S379" s="22"/>
      <c r="T379" s="22"/>
      <c r="U379" s="22"/>
      <c r="V379" s="22"/>
      <c r="W379" s="22"/>
    </row>
    <row r="380" ht="16.5" spans="1:23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5"/>
      <c r="L380" s="25"/>
      <c r="M380" s="25"/>
      <c r="N380" s="25"/>
      <c r="O380" s="25"/>
      <c r="P380" s="25"/>
      <c r="Q380" s="25"/>
      <c r="R380" s="25"/>
      <c r="S380" s="22"/>
      <c r="T380" s="22"/>
      <c r="U380" s="22"/>
      <c r="V380" s="22"/>
      <c r="W380" s="22"/>
    </row>
    <row r="381" ht="16.5" spans="1:23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5"/>
      <c r="L381" s="25"/>
      <c r="M381" s="25"/>
      <c r="N381" s="25"/>
      <c r="O381" s="25"/>
      <c r="P381" s="25"/>
      <c r="Q381" s="25"/>
      <c r="R381" s="25"/>
      <c r="S381" s="22"/>
      <c r="T381" s="22"/>
      <c r="U381" s="22"/>
      <c r="V381" s="22"/>
      <c r="W381" s="22"/>
    </row>
    <row r="382" ht="16.5" spans="1:23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5"/>
      <c r="L382" s="25"/>
      <c r="M382" s="25"/>
      <c r="N382" s="25"/>
      <c r="O382" s="25"/>
      <c r="P382" s="25"/>
      <c r="Q382" s="25"/>
      <c r="R382" s="25"/>
      <c r="S382" s="22"/>
      <c r="T382" s="22"/>
      <c r="U382" s="22"/>
      <c r="V382" s="22"/>
      <c r="W382" s="22"/>
    </row>
    <row r="383" ht="16.5" spans="1:2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5"/>
      <c r="L383" s="25"/>
      <c r="M383" s="25"/>
      <c r="N383" s="25"/>
      <c r="O383" s="25"/>
      <c r="P383" s="25"/>
      <c r="Q383" s="25"/>
      <c r="R383" s="25"/>
      <c r="S383" s="22"/>
      <c r="T383" s="22"/>
      <c r="U383" s="22"/>
      <c r="V383" s="22"/>
      <c r="W383" s="22"/>
    </row>
    <row r="384" ht="16.5" spans="1:23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5"/>
      <c r="L384" s="25"/>
      <c r="M384" s="25"/>
      <c r="N384" s="25"/>
      <c r="O384" s="25"/>
      <c r="P384" s="25"/>
      <c r="Q384" s="25"/>
      <c r="R384" s="25"/>
      <c r="S384" s="22"/>
      <c r="T384" s="22"/>
      <c r="U384" s="22"/>
      <c r="V384" s="22"/>
      <c r="W384" s="22"/>
    </row>
    <row r="385" ht="16.5" spans="1:23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5"/>
      <c r="L385" s="25"/>
      <c r="M385" s="25"/>
      <c r="N385" s="25"/>
      <c r="O385" s="25"/>
      <c r="P385" s="25"/>
      <c r="Q385" s="25"/>
      <c r="R385" s="25"/>
      <c r="S385" s="22"/>
      <c r="T385" s="22"/>
      <c r="U385" s="22"/>
      <c r="V385" s="22"/>
      <c r="W385" s="22"/>
    </row>
    <row r="386" ht="16.5" spans="1:23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5"/>
      <c r="L386" s="25"/>
      <c r="M386" s="25"/>
      <c r="N386" s="25"/>
      <c r="O386" s="25"/>
      <c r="P386" s="25"/>
      <c r="Q386" s="25"/>
      <c r="R386" s="25"/>
      <c r="S386" s="22"/>
      <c r="T386" s="22"/>
      <c r="U386" s="22"/>
      <c r="V386" s="22"/>
      <c r="W386" s="22"/>
    </row>
    <row r="387" ht="16.5" spans="1:23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5"/>
      <c r="L387" s="25"/>
      <c r="M387" s="25"/>
      <c r="N387" s="25"/>
      <c r="O387" s="25"/>
      <c r="P387" s="25"/>
      <c r="Q387" s="25"/>
      <c r="R387" s="25"/>
      <c r="S387" s="22"/>
      <c r="T387" s="22"/>
      <c r="U387" s="22"/>
      <c r="V387" s="22"/>
      <c r="W387" s="22"/>
    </row>
    <row r="388" ht="16.5" spans="1:23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5"/>
      <c r="L388" s="25"/>
      <c r="M388" s="25"/>
      <c r="N388" s="25"/>
      <c r="O388" s="25"/>
      <c r="P388" s="25"/>
      <c r="Q388" s="25"/>
      <c r="R388" s="25"/>
      <c r="S388" s="22"/>
      <c r="T388" s="22"/>
      <c r="U388" s="22"/>
      <c r="V388" s="22"/>
      <c r="W388" s="22"/>
    </row>
    <row r="389" ht="16.5" spans="1:23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5"/>
      <c r="L389" s="25"/>
      <c r="M389" s="25"/>
      <c r="N389" s="25"/>
      <c r="O389" s="25"/>
      <c r="P389" s="25"/>
      <c r="Q389" s="25"/>
      <c r="R389" s="25"/>
      <c r="S389" s="22"/>
      <c r="T389" s="22"/>
      <c r="U389" s="22"/>
      <c r="V389" s="22"/>
      <c r="W389" s="22"/>
    </row>
    <row r="390" ht="16.5" spans="1:23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5"/>
      <c r="L390" s="25"/>
      <c r="M390" s="25"/>
      <c r="N390" s="25"/>
      <c r="O390" s="25"/>
      <c r="P390" s="25"/>
      <c r="Q390" s="25"/>
      <c r="R390" s="25"/>
      <c r="S390" s="22"/>
      <c r="T390" s="22"/>
      <c r="U390" s="22"/>
      <c r="V390" s="22"/>
      <c r="W390" s="22"/>
    </row>
    <row r="391" ht="16.5" spans="1:23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5"/>
      <c r="L391" s="25"/>
      <c r="M391" s="25"/>
      <c r="N391" s="25"/>
      <c r="O391" s="25"/>
      <c r="P391" s="25"/>
      <c r="Q391" s="25"/>
      <c r="R391" s="25"/>
      <c r="S391" s="22"/>
      <c r="T391" s="22"/>
      <c r="U391" s="22"/>
      <c r="V391" s="22"/>
      <c r="W391" s="22"/>
    </row>
    <row r="392" ht="16.5" spans="1:23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5"/>
      <c r="L392" s="25"/>
      <c r="M392" s="25"/>
      <c r="N392" s="25"/>
      <c r="O392" s="25"/>
      <c r="P392" s="25"/>
      <c r="Q392" s="25"/>
      <c r="R392" s="25"/>
      <c r="S392" s="22"/>
      <c r="T392" s="22"/>
      <c r="U392" s="22"/>
      <c r="V392" s="22"/>
      <c r="W392" s="22"/>
    </row>
    <row r="393" ht="16.5" spans="1:2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5"/>
      <c r="L393" s="25"/>
      <c r="M393" s="25"/>
      <c r="N393" s="25"/>
      <c r="O393" s="25"/>
      <c r="P393" s="25"/>
      <c r="Q393" s="25"/>
      <c r="R393" s="25"/>
      <c r="S393" s="22"/>
      <c r="T393" s="22"/>
      <c r="U393" s="22"/>
      <c r="V393" s="22"/>
      <c r="W393" s="22"/>
    </row>
    <row r="394" ht="16.5" spans="1:23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5"/>
      <c r="L394" s="25"/>
      <c r="M394" s="25"/>
      <c r="N394" s="25"/>
      <c r="O394" s="25"/>
      <c r="P394" s="25"/>
      <c r="Q394" s="25"/>
      <c r="R394" s="25"/>
      <c r="S394" s="22"/>
      <c r="T394" s="22"/>
      <c r="U394" s="22"/>
      <c r="V394" s="22"/>
      <c r="W394" s="22"/>
    </row>
    <row r="395" ht="16.5" spans="1:23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5"/>
      <c r="L395" s="25"/>
      <c r="M395" s="25"/>
      <c r="N395" s="25"/>
      <c r="O395" s="25"/>
      <c r="P395" s="25"/>
      <c r="Q395" s="25"/>
      <c r="R395" s="25"/>
      <c r="S395" s="22"/>
      <c r="T395" s="22"/>
      <c r="U395" s="22"/>
      <c r="V395" s="22"/>
      <c r="W395" s="22"/>
    </row>
    <row r="396" ht="16.5" spans="1:23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5"/>
      <c r="L396" s="25"/>
      <c r="M396" s="25"/>
      <c r="N396" s="25"/>
      <c r="O396" s="25"/>
      <c r="P396" s="25"/>
      <c r="Q396" s="25"/>
      <c r="R396" s="25"/>
      <c r="S396" s="22"/>
      <c r="T396" s="22"/>
      <c r="U396" s="22"/>
      <c r="V396" s="22"/>
      <c r="W396" s="22"/>
    </row>
    <row r="397" ht="16.5" spans="1:23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5"/>
      <c r="L397" s="25"/>
      <c r="M397" s="25"/>
      <c r="N397" s="25"/>
      <c r="O397" s="25"/>
      <c r="P397" s="25"/>
      <c r="Q397" s="25"/>
      <c r="R397" s="25"/>
      <c r="S397" s="22"/>
      <c r="T397" s="22"/>
      <c r="U397" s="22"/>
      <c r="V397" s="22"/>
      <c r="W397" s="22"/>
    </row>
    <row r="398" ht="16.5" spans="1:23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5"/>
      <c r="L398" s="25"/>
      <c r="M398" s="25"/>
      <c r="N398" s="25"/>
      <c r="O398" s="25"/>
      <c r="P398" s="25"/>
      <c r="Q398" s="25"/>
      <c r="R398" s="25"/>
      <c r="S398" s="22"/>
      <c r="T398" s="22"/>
      <c r="U398" s="22"/>
      <c r="V398" s="22"/>
      <c r="W398" s="22"/>
    </row>
    <row r="399" ht="16.5" spans="1:23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5"/>
      <c r="L399" s="25"/>
      <c r="M399" s="25"/>
      <c r="N399" s="25"/>
      <c r="O399" s="25"/>
      <c r="P399" s="25"/>
      <c r="Q399" s="25"/>
      <c r="R399" s="25"/>
      <c r="S399" s="22"/>
      <c r="T399" s="22"/>
      <c r="U399" s="22"/>
      <c r="V399" s="22"/>
      <c r="W399" s="22"/>
    </row>
    <row r="400" ht="16.5" spans="1:23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5"/>
      <c r="L400" s="25"/>
      <c r="M400" s="25"/>
      <c r="N400" s="25"/>
      <c r="O400" s="25"/>
      <c r="P400" s="25"/>
      <c r="Q400" s="25"/>
      <c r="R400" s="25"/>
      <c r="S400" s="22"/>
      <c r="T400" s="22"/>
      <c r="U400" s="22"/>
      <c r="V400" s="22"/>
      <c r="W400" s="22"/>
    </row>
    <row r="401" ht="16.5" spans="1:23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5"/>
      <c r="L401" s="25"/>
      <c r="M401" s="25"/>
      <c r="N401" s="25"/>
      <c r="O401" s="25"/>
      <c r="P401" s="25"/>
      <c r="Q401" s="25"/>
      <c r="R401" s="25"/>
      <c r="S401" s="22"/>
      <c r="T401" s="22"/>
      <c r="U401" s="22"/>
      <c r="V401" s="22"/>
      <c r="W401" s="22"/>
    </row>
    <row r="402" ht="16.5" spans="1:23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5"/>
      <c r="O402" s="25"/>
      <c r="P402" s="25"/>
      <c r="Q402" s="25"/>
      <c r="R402" s="25"/>
      <c r="S402" s="22"/>
      <c r="T402" s="22"/>
      <c r="U402" s="22"/>
      <c r="V402" s="22"/>
      <c r="W402" s="22"/>
    </row>
    <row r="403" ht="16.5" spans="1:2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5"/>
      <c r="O403" s="25"/>
      <c r="P403" s="25"/>
      <c r="Q403" s="25"/>
      <c r="R403" s="25"/>
      <c r="S403" s="22"/>
      <c r="T403" s="22"/>
      <c r="U403" s="22"/>
      <c r="V403" s="22"/>
      <c r="W403" s="22"/>
    </row>
    <row r="404" ht="16.5" spans="1:23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5"/>
      <c r="O404" s="25"/>
      <c r="P404" s="25"/>
      <c r="Q404" s="25"/>
      <c r="R404" s="25"/>
      <c r="S404" s="22"/>
      <c r="T404" s="22"/>
      <c r="U404" s="22"/>
      <c r="V404" s="22"/>
      <c r="W404" s="22"/>
    </row>
    <row r="405" ht="16.5" spans="1:23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5"/>
      <c r="O405" s="25"/>
      <c r="P405" s="25"/>
      <c r="Q405" s="25"/>
      <c r="R405" s="25"/>
      <c r="S405" s="22"/>
      <c r="T405" s="22"/>
      <c r="U405" s="22"/>
      <c r="V405" s="22"/>
      <c r="W405" s="22"/>
    </row>
    <row r="406" ht="16.5" spans="1:23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5"/>
      <c r="O406" s="25"/>
      <c r="P406" s="25"/>
      <c r="Q406" s="25"/>
      <c r="R406" s="25"/>
      <c r="S406" s="22"/>
      <c r="T406" s="22"/>
      <c r="U406" s="22"/>
      <c r="V406" s="22"/>
      <c r="W406" s="22"/>
    </row>
    <row r="407" ht="16.5" spans="1:23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5"/>
      <c r="O407" s="25"/>
      <c r="P407" s="25"/>
      <c r="Q407" s="25"/>
      <c r="R407" s="25"/>
      <c r="S407" s="22"/>
      <c r="T407" s="22"/>
      <c r="U407" s="22"/>
      <c r="V407" s="22"/>
      <c r="W407" s="22"/>
    </row>
    <row r="408" ht="16.5" spans="1:23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5"/>
      <c r="O408" s="25"/>
      <c r="P408" s="25"/>
      <c r="Q408" s="25"/>
      <c r="R408" s="25"/>
      <c r="S408" s="22"/>
      <c r="T408" s="22"/>
      <c r="U408" s="22"/>
      <c r="V408" s="22"/>
      <c r="W408" s="22"/>
    </row>
    <row r="409" ht="16.5" spans="1:23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5"/>
      <c r="O409" s="25"/>
      <c r="P409" s="25"/>
      <c r="Q409" s="25"/>
      <c r="R409" s="25"/>
      <c r="S409" s="22"/>
      <c r="T409" s="22"/>
      <c r="U409" s="22"/>
      <c r="V409" s="22"/>
      <c r="W409" s="22"/>
    </row>
    <row r="410" ht="16.5" spans="1:23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5"/>
      <c r="O410" s="25"/>
      <c r="P410" s="25"/>
      <c r="Q410" s="25"/>
      <c r="R410" s="25"/>
      <c r="S410" s="22"/>
      <c r="T410" s="22"/>
      <c r="U410" s="22"/>
      <c r="V410" s="22"/>
      <c r="W410" s="22"/>
    </row>
    <row r="411" ht="16.5" spans="1:2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5"/>
      <c r="O411" s="25"/>
      <c r="P411" s="25"/>
      <c r="Q411" s="25"/>
      <c r="R411" s="25"/>
      <c r="S411" s="22"/>
      <c r="T411" s="22"/>
      <c r="U411" s="22"/>
      <c r="V411" s="22"/>
      <c r="W411" s="22"/>
    </row>
    <row r="412" ht="16.5" spans="1:2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5"/>
      <c r="O412" s="25"/>
      <c r="P412" s="25"/>
      <c r="Q412" s="25"/>
      <c r="R412" s="25"/>
      <c r="S412" s="22"/>
      <c r="T412" s="22"/>
      <c r="U412" s="22"/>
      <c r="V412" s="22"/>
      <c r="W412" s="22"/>
    </row>
    <row r="413" ht="16.5" spans="1:2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5"/>
      <c r="O413" s="25"/>
      <c r="P413" s="25"/>
      <c r="Q413" s="25"/>
      <c r="R413" s="25"/>
      <c r="S413" s="22"/>
      <c r="T413" s="22"/>
      <c r="U413" s="22"/>
      <c r="V413" s="22"/>
      <c r="W413" s="22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5"/>
      <c r="O414" s="25"/>
      <c r="P414" s="25"/>
      <c r="Q414" s="25"/>
      <c r="R414" s="25"/>
      <c r="S414" s="22"/>
      <c r="T414" s="22"/>
      <c r="U414" s="22"/>
      <c r="V414" s="22"/>
      <c r="W414" s="22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5"/>
      <c r="O415" s="25"/>
      <c r="P415" s="25"/>
      <c r="Q415" s="25"/>
      <c r="R415" s="25"/>
      <c r="S415" s="22"/>
      <c r="T415" s="22"/>
      <c r="U415" s="22"/>
      <c r="V415" s="22"/>
      <c r="W415" s="22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5"/>
      <c r="O416" s="25"/>
      <c r="P416" s="25"/>
      <c r="Q416" s="25"/>
      <c r="R416" s="25"/>
      <c r="S416" s="22"/>
      <c r="T416" s="22"/>
      <c r="U416" s="22"/>
      <c r="V416" s="22"/>
      <c r="W416" s="22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5"/>
      <c r="O417" s="25"/>
      <c r="P417" s="25"/>
      <c r="Q417" s="25"/>
      <c r="R417" s="25"/>
      <c r="S417" s="22"/>
      <c r="T417" s="22"/>
      <c r="U417" s="22"/>
      <c r="V417" s="22"/>
      <c r="W417" s="22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5"/>
      <c r="O418" s="25"/>
      <c r="P418" s="25"/>
      <c r="Q418" s="25"/>
      <c r="R418" s="25"/>
      <c r="S418" s="22"/>
      <c r="T418" s="22"/>
      <c r="U418" s="22"/>
      <c r="V418" s="22"/>
      <c r="W418" s="22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5"/>
      <c r="O419" s="25"/>
      <c r="P419" s="25"/>
      <c r="Q419" s="25"/>
      <c r="R419" s="25"/>
      <c r="S419" s="22"/>
      <c r="T419" s="22"/>
      <c r="U419" s="22"/>
      <c r="V419" s="22"/>
      <c r="W419" s="22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5"/>
      <c r="O420" s="25"/>
      <c r="P420" s="25"/>
      <c r="Q420" s="25"/>
      <c r="R420" s="25"/>
      <c r="S420" s="22"/>
      <c r="T420" s="22"/>
      <c r="U420" s="22"/>
      <c r="V420" s="22"/>
      <c r="W420" s="22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5"/>
      <c r="O421" s="25"/>
      <c r="P421" s="25"/>
      <c r="Q421" s="25"/>
      <c r="R421" s="25"/>
      <c r="S421" s="22"/>
      <c r="T421" s="22"/>
      <c r="U421" s="22"/>
      <c r="V421" s="22"/>
      <c r="W421" s="22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5"/>
      <c r="L422" s="25"/>
      <c r="M422" s="25"/>
      <c r="N422" s="25"/>
      <c r="O422" s="25"/>
      <c r="P422" s="25"/>
      <c r="Q422" s="25"/>
      <c r="R422" s="25"/>
      <c r="S422" s="22"/>
      <c r="T422" s="22"/>
      <c r="U422" s="22"/>
      <c r="V422" s="22"/>
      <c r="W422" s="22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5"/>
      <c r="L423" s="25"/>
      <c r="M423" s="25"/>
      <c r="N423" s="25"/>
      <c r="O423" s="25"/>
      <c r="P423" s="25"/>
      <c r="Q423" s="25"/>
      <c r="R423" s="25"/>
      <c r="S423" s="22"/>
      <c r="T423" s="22"/>
      <c r="U423" s="22"/>
      <c r="V423" s="22"/>
      <c r="W423" s="22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5"/>
      <c r="L424" s="25"/>
      <c r="M424" s="25"/>
      <c r="N424" s="25"/>
      <c r="O424" s="25"/>
      <c r="P424" s="25"/>
      <c r="Q424" s="25"/>
      <c r="R424" s="25"/>
      <c r="S424" s="22"/>
      <c r="T424" s="22"/>
      <c r="U424" s="22"/>
      <c r="V424" s="22"/>
      <c r="W424" s="22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5"/>
      <c r="L425" s="25"/>
      <c r="M425" s="25"/>
      <c r="N425" s="25"/>
      <c r="O425" s="25"/>
      <c r="P425" s="25"/>
      <c r="Q425" s="25"/>
      <c r="R425" s="25"/>
      <c r="S425" s="22"/>
      <c r="T425" s="22"/>
      <c r="U425" s="22"/>
      <c r="V425" s="22"/>
      <c r="W425" s="22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5"/>
      <c r="L426" s="25"/>
      <c r="M426" s="25"/>
      <c r="N426" s="25"/>
      <c r="O426" s="25"/>
      <c r="P426" s="25"/>
      <c r="Q426" s="25"/>
      <c r="R426" s="25"/>
      <c r="S426" s="22"/>
      <c r="T426" s="22"/>
      <c r="U426" s="22"/>
      <c r="V426" s="22"/>
      <c r="W426" s="22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5"/>
      <c r="L427" s="25"/>
      <c r="M427" s="25"/>
      <c r="N427" s="25"/>
      <c r="O427" s="25"/>
      <c r="P427" s="25"/>
      <c r="Q427" s="25"/>
      <c r="R427" s="25"/>
      <c r="S427" s="22"/>
      <c r="T427" s="22"/>
      <c r="U427" s="22"/>
      <c r="V427" s="22"/>
      <c r="W427" s="22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5"/>
      <c r="L428" s="25"/>
      <c r="M428" s="25"/>
      <c r="N428" s="25"/>
      <c r="O428" s="25"/>
      <c r="P428" s="25"/>
      <c r="Q428" s="25"/>
      <c r="R428" s="25"/>
      <c r="S428" s="22"/>
      <c r="T428" s="22"/>
      <c r="U428" s="22"/>
      <c r="V428" s="22"/>
      <c r="W428" s="22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5"/>
      <c r="L429" s="25"/>
      <c r="M429" s="25"/>
      <c r="N429" s="25"/>
      <c r="O429" s="25"/>
      <c r="P429" s="25"/>
      <c r="Q429" s="25"/>
      <c r="R429" s="25"/>
      <c r="S429" s="22"/>
      <c r="T429" s="22"/>
      <c r="U429" s="22"/>
      <c r="V429" s="22"/>
      <c r="W429" s="22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  <c r="S430" s="22"/>
      <c r="T430" s="22"/>
      <c r="U430" s="22"/>
      <c r="V430" s="22"/>
      <c r="W430" s="22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  <c r="S431" s="22"/>
      <c r="T431" s="22"/>
      <c r="U431" s="22"/>
      <c r="V431" s="22"/>
      <c r="W431" s="22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  <c r="S432" s="22"/>
      <c r="T432" s="22"/>
      <c r="U432" s="22"/>
      <c r="V432" s="22"/>
      <c r="W432" s="22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  <c r="S433" s="22"/>
      <c r="T433" s="22"/>
      <c r="U433" s="22"/>
      <c r="V433" s="22"/>
      <c r="W433" s="22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  <c r="S434" s="22"/>
      <c r="T434" s="22"/>
      <c r="U434" s="22"/>
      <c r="V434" s="22"/>
      <c r="W434" s="22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  <c r="S435" s="22"/>
      <c r="T435" s="22"/>
      <c r="U435" s="22"/>
      <c r="V435" s="22"/>
      <c r="W435" s="22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  <c r="S436" s="22"/>
      <c r="T436" s="22"/>
      <c r="U436" s="22"/>
      <c r="V436" s="22"/>
      <c r="W436" s="22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  <c r="S437" s="22"/>
      <c r="T437" s="22"/>
      <c r="U437" s="22"/>
      <c r="V437" s="22"/>
      <c r="W437" s="22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  <c r="S438" s="22"/>
      <c r="T438" s="22"/>
      <c r="U438" s="22"/>
      <c r="V438" s="22"/>
      <c r="W438" s="22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  <c r="S439" s="22"/>
      <c r="T439" s="22"/>
      <c r="U439" s="22"/>
      <c r="V439" s="22"/>
      <c r="W439" s="22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  <c r="S440" s="22"/>
      <c r="T440" s="22"/>
      <c r="U440" s="22"/>
      <c r="V440" s="22"/>
      <c r="W440" s="22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  <c r="S441" s="22"/>
      <c r="T441" s="22"/>
      <c r="U441" s="22"/>
      <c r="V441" s="22"/>
      <c r="W441" s="22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  <c r="S442" s="22"/>
      <c r="T442" s="22"/>
      <c r="U442" s="22"/>
      <c r="V442" s="22"/>
      <c r="W442" s="22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  <c r="S443" s="22"/>
      <c r="T443" s="22"/>
      <c r="U443" s="22"/>
      <c r="V443" s="22"/>
      <c r="W443" s="22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  <c r="S444" s="22"/>
      <c r="T444" s="22"/>
      <c r="U444" s="22"/>
      <c r="V444" s="22"/>
      <c r="W444" s="22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  <c r="S445" s="22"/>
      <c r="T445" s="22"/>
      <c r="U445" s="22"/>
      <c r="V445" s="22"/>
      <c r="W445" s="22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  <c r="S446" s="22"/>
      <c r="T446" s="22"/>
      <c r="U446" s="22"/>
      <c r="V446" s="22"/>
      <c r="W446" s="22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  <c r="S447" s="22"/>
      <c r="T447" s="22"/>
      <c r="U447" s="22"/>
      <c r="V447" s="22"/>
      <c r="W447" s="22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  <c r="S448" s="22"/>
      <c r="T448" s="22"/>
      <c r="U448" s="22"/>
      <c r="V448" s="22"/>
      <c r="W448" s="22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  <c r="S449" s="22"/>
      <c r="T449" s="22"/>
      <c r="U449" s="22"/>
      <c r="V449" s="22"/>
      <c r="W449" s="22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  <c r="S450" s="22"/>
      <c r="T450" s="22"/>
      <c r="U450" s="22"/>
      <c r="V450" s="22"/>
      <c r="W450" s="22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  <c r="S451" s="22"/>
      <c r="T451" s="22"/>
      <c r="U451" s="22"/>
      <c r="V451" s="22"/>
      <c r="W451" s="22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  <c r="S452" s="22"/>
      <c r="T452" s="22"/>
      <c r="U452" s="22"/>
      <c r="V452" s="22"/>
      <c r="W452" s="22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  <c r="S453" s="22"/>
      <c r="T453" s="22"/>
      <c r="U453" s="22"/>
      <c r="V453" s="22"/>
      <c r="W453" s="22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  <c r="S454" s="22"/>
      <c r="T454" s="22"/>
      <c r="U454" s="22"/>
      <c r="V454" s="22"/>
      <c r="W454" s="22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  <c r="S455" s="22"/>
      <c r="T455" s="22"/>
      <c r="U455" s="22"/>
      <c r="V455" s="22"/>
      <c r="W455" s="22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  <c r="S456" s="22"/>
      <c r="T456" s="22"/>
      <c r="U456" s="22"/>
      <c r="V456" s="22"/>
      <c r="W456" s="22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  <c r="S457" s="22"/>
      <c r="T457" s="22"/>
      <c r="U457" s="22"/>
      <c r="V457" s="22"/>
      <c r="W457" s="22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  <c r="S458" s="22"/>
      <c r="T458" s="22"/>
      <c r="U458" s="22"/>
      <c r="V458" s="22"/>
      <c r="W458" s="22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  <c r="S459" s="22"/>
      <c r="T459" s="22"/>
      <c r="U459" s="22"/>
      <c r="V459" s="22"/>
      <c r="W459" s="22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  <c r="S460" s="22"/>
      <c r="T460" s="22"/>
      <c r="U460" s="22"/>
      <c r="V460" s="22"/>
      <c r="W460" s="22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  <c r="S461" s="22"/>
      <c r="T461" s="22"/>
      <c r="U461" s="22"/>
      <c r="V461" s="22"/>
      <c r="W461" s="22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  <c r="S462" s="22"/>
      <c r="T462" s="22"/>
      <c r="U462" s="22"/>
      <c r="V462" s="22"/>
      <c r="W462" s="22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  <c r="S463" s="22"/>
      <c r="T463" s="22"/>
      <c r="U463" s="22"/>
      <c r="V463" s="22"/>
      <c r="W463" s="22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  <c r="S464" s="22"/>
      <c r="T464" s="22"/>
      <c r="U464" s="22"/>
      <c r="V464" s="22"/>
      <c r="W464" s="22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  <c r="S465" s="22"/>
      <c r="T465" s="22"/>
      <c r="U465" s="22"/>
      <c r="V465" s="22"/>
      <c r="W465" s="22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  <c r="S466" s="22"/>
      <c r="T466" s="22"/>
      <c r="U466" s="22"/>
      <c r="V466" s="22"/>
      <c r="W466" s="22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  <c r="S467" s="22"/>
      <c r="T467" s="22"/>
      <c r="U467" s="22"/>
      <c r="V467" s="22"/>
      <c r="W467" s="22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  <c r="S468" s="22"/>
      <c r="T468" s="22"/>
      <c r="U468" s="22"/>
      <c r="V468" s="22"/>
      <c r="W468" s="22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  <c r="S469" s="22"/>
      <c r="T469" s="22"/>
      <c r="U469" s="22"/>
      <c r="V469" s="22"/>
      <c r="W469" s="22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  <c r="S470" s="22"/>
      <c r="T470" s="22"/>
      <c r="U470" s="22"/>
      <c r="V470" s="22"/>
      <c r="W470" s="22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  <c r="S471" s="22"/>
      <c r="T471" s="22"/>
      <c r="U471" s="22"/>
      <c r="V471" s="22"/>
      <c r="W471" s="22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  <c r="S472" s="22"/>
      <c r="T472" s="22"/>
      <c r="U472" s="22"/>
      <c r="V472" s="22"/>
      <c r="W472" s="22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  <c r="S473" s="22"/>
      <c r="T473" s="22"/>
      <c r="U473" s="22"/>
      <c r="V473" s="22"/>
      <c r="W473" s="22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  <c r="S474" s="22"/>
      <c r="T474" s="22"/>
      <c r="U474" s="22"/>
      <c r="V474" s="22"/>
      <c r="W474" s="22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  <c r="S475" s="22"/>
      <c r="T475" s="22"/>
      <c r="U475" s="22"/>
      <c r="V475" s="22"/>
      <c r="W475" s="22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  <c r="S476" s="22"/>
      <c r="T476" s="22"/>
      <c r="U476" s="22"/>
      <c r="V476" s="22"/>
      <c r="W476" s="22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  <c r="S477" s="22"/>
      <c r="T477" s="22"/>
      <c r="U477" s="22"/>
      <c r="V477" s="22"/>
      <c r="W477" s="22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  <c r="S478" s="22"/>
      <c r="T478" s="22"/>
      <c r="U478" s="22"/>
      <c r="V478" s="22"/>
      <c r="W478" s="22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  <c r="S479" s="22"/>
      <c r="T479" s="22"/>
      <c r="U479" s="22"/>
      <c r="V479" s="22"/>
      <c r="W479" s="22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  <c r="S480" s="22"/>
      <c r="T480" s="22"/>
      <c r="U480" s="22"/>
      <c r="V480" s="22"/>
      <c r="W480" s="22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  <c r="S481" s="22"/>
      <c r="T481" s="22"/>
      <c r="U481" s="22"/>
      <c r="V481" s="22"/>
      <c r="W481" s="22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  <c r="S482" s="22"/>
      <c r="T482" s="22"/>
      <c r="U482" s="22"/>
      <c r="V482" s="22"/>
      <c r="W482" s="22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  <c r="S483" s="22"/>
      <c r="T483" s="22"/>
      <c r="U483" s="22"/>
      <c r="V483" s="22"/>
      <c r="W483" s="22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  <c r="S484" s="22"/>
      <c r="T484" s="22"/>
      <c r="U484" s="22"/>
      <c r="V484" s="22"/>
      <c r="W484" s="22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  <c r="S485" s="22"/>
      <c r="T485" s="22"/>
      <c r="U485" s="22"/>
      <c r="V485" s="22"/>
      <c r="W485" s="22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  <c r="S486" s="22"/>
      <c r="T486" s="22"/>
      <c r="U486" s="22"/>
      <c r="V486" s="22"/>
      <c r="W486" s="22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  <c r="S487" s="22"/>
      <c r="T487" s="22"/>
      <c r="U487" s="22"/>
      <c r="V487" s="22"/>
      <c r="W487" s="22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  <c r="S488" s="22"/>
      <c r="T488" s="22"/>
      <c r="U488" s="22"/>
      <c r="V488" s="22"/>
      <c r="W488" s="22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  <c r="S489" s="22"/>
      <c r="T489" s="22"/>
      <c r="U489" s="22"/>
      <c r="V489" s="22"/>
      <c r="W489" s="22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  <c r="S490" s="22"/>
      <c r="T490" s="22"/>
      <c r="U490" s="22"/>
      <c r="V490" s="22"/>
      <c r="W490" s="22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  <c r="S491" s="22"/>
      <c r="T491" s="22"/>
      <c r="U491" s="22"/>
      <c r="V491" s="22"/>
      <c r="W491" s="22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  <c r="S492" s="22"/>
      <c r="T492" s="22"/>
      <c r="U492" s="22"/>
      <c r="V492" s="22"/>
      <c r="W492" s="22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  <c r="S493" s="22"/>
      <c r="T493" s="22"/>
      <c r="U493" s="22"/>
      <c r="V493" s="22"/>
      <c r="W493" s="22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  <c r="S494" s="22"/>
      <c r="T494" s="22"/>
      <c r="U494" s="22"/>
      <c r="V494" s="22"/>
      <c r="W494" s="22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  <c r="S495" s="22"/>
      <c r="T495" s="22"/>
      <c r="U495" s="22"/>
      <c r="V495" s="22"/>
      <c r="W495" s="22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  <c r="S496" s="22"/>
      <c r="T496" s="22"/>
      <c r="U496" s="22"/>
      <c r="V496" s="22"/>
      <c r="W496" s="22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  <c r="S497" s="22"/>
      <c r="T497" s="22"/>
      <c r="U497" s="22"/>
      <c r="V497" s="22"/>
      <c r="W497" s="22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  <c r="S498" s="22"/>
      <c r="T498" s="22"/>
      <c r="U498" s="22"/>
      <c r="V498" s="22"/>
      <c r="W498" s="22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  <c r="S499" s="22"/>
      <c r="T499" s="22"/>
      <c r="U499" s="22"/>
      <c r="V499" s="22"/>
      <c r="W499" s="22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  <c r="S500" s="22"/>
      <c r="T500" s="22"/>
      <c r="U500" s="22"/>
      <c r="V500" s="22"/>
      <c r="W500" s="22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  <c r="S501" s="22"/>
      <c r="T501" s="22"/>
      <c r="U501" s="22"/>
      <c r="V501" s="22"/>
      <c r="W501" s="22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  <c r="S502" s="22"/>
      <c r="T502" s="22"/>
      <c r="U502" s="22"/>
      <c r="V502" s="22"/>
      <c r="W502" s="22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  <c r="S503" s="22"/>
      <c r="T503" s="22"/>
      <c r="U503" s="22"/>
      <c r="V503" s="22"/>
      <c r="W503" s="22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  <c r="S504" s="22"/>
      <c r="T504" s="22"/>
      <c r="U504" s="22"/>
      <c r="V504" s="22"/>
      <c r="W504" s="22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  <c r="S505" s="22"/>
      <c r="T505" s="22"/>
      <c r="U505" s="22"/>
      <c r="V505" s="22"/>
      <c r="W505" s="22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  <c r="S506" s="22"/>
      <c r="T506" s="22"/>
      <c r="U506" s="22"/>
      <c r="V506" s="22"/>
      <c r="W506" s="22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  <c r="S507" s="22"/>
      <c r="T507" s="22"/>
      <c r="U507" s="22"/>
      <c r="V507" s="22"/>
      <c r="W507" s="22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7"/>
      <c r="L508" s="27"/>
      <c r="M508" s="27"/>
      <c r="N508" s="27"/>
      <c r="O508" s="27"/>
      <c r="P508" s="27"/>
      <c r="Q508" s="27"/>
      <c r="R508" s="27"/>
      <c r="S508" s="22"/>
      <c r="T508" s="22"/>
      <c r="U508" s="22"/>
      <c r="V508" s="22"/>
      <c r="W508" s="22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7"/>
      <c r="L509" s="27"/>
      <c r="M509" s="27"/>
      <c r="N509" s="27"/>
      <c r="O509" s="27"/>
      <c r="P509" s="27"/>
      <c r="Q509" s="27"/>
      <c r="R509" s="27"/>
      <c r="S509" s="22"/>
      <c r="T509" s="22"/>
      <c r="U509" s="22"/>
      <c r="V509" s="22"/>
      <c r="W509" s="22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7"/>
      <c r="L510" s="27"/>
      <c r="M510" s="27"/>
      <c r="N510" s="27"/>
      <c r="O510" s="27"/>
      <c r="P510" s="27"/>
      <c r="Q510" s="27"/>
      <c r="R510" s="27"/>
      <c r="S510" s="22"/>
      <c r="T510" s="22"/>
      <c r="U510" s="22"/>
      <c r="V510" s="22"/>
      <c r="W510" s="22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7"/>
      <c r="L511" s="27"/>
      <c r="M511" s="27"/>
      <c r="N511" s="27"/>
      <c r="O511" s="27"/>
      <c r="P511" s="27"/>
      <c r="Q511" s="27"/>
      <c r="R511" s="27"/>
      <c r="S511" s="22"/>
      <c r="T511" s="22"/>
      <c r="U511" s="22"/>
      <c r="V511" s="22"/>
      <c r="W511" s="22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7"/>
      <c r="L512" s="27"/>
      <c r="M512" s="27"/>
      <c r="N512" s="27"/>
      <c r="O512" s="27"/>
      <c r="P512" s="27"/>
      <c r="Q512" s="27"/>
      <c r="R512" s="27"/>
      <c r="S512" s="22"/>
      <c r="T512" s="22"/>
      <c r="U512" s="22"/>
      <c r="V512" s="22"/>
      <c r="W512" s="22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7"/>
      <c r="L513" s="27"/>
      <c r="M513" s="27"/>
      <c r="N513" s="27"/>
      <c r="O513" s="27"/>
      <c r="P513" s="27"/>
      <c r="Q513" s="27"/>
      <c r="R513" s="27"/>
      <c r="S513" s="22"/>
      <c r="T513" s="22"/>
      <c r="U513" s="22"/>
      <c r="V513" s="22"/>
      <c r="W513" s="22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7"/>
      <c r="L514" s="27"/>
      <c r="M514" s="27"/>
      <c r="N514" s="27"/>
      <c r="O514" s="27"/>
      <c r="P514" s="27"/>
      <c r="Q514" s="27"/>
      <c r="R514" s="27"/>
      <c r="S514" s="22"/>
      <c r="T514" s="22"/>
      <c r="U514" s="22"/>
      <c r="V514" s="22"/>
      <c r="W514" s="22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7"/>
      <c r="L515" s="27"/>
      <c r="M515" s="27"/>
      <c r="N515" s="27"/>
      <c r="O515" s="27"/>
      <c r="P515" s="27"/>
      <c r="Q515" s="27"/>
      <c r="R515" s="27"/>
      <c r="S515" s="22"/>
      <c r="T515" s="22"/>
      <c r="U515" s="22"/>
      <c r="V515" s="22"/>
      <c r="W515" s="22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7"/>
      <c r="L516" s="27"/>
      <c r="M516" s="27"/>
      <c r="N516" s="27"/>
      <c r="O516" s="27"/>
      <c r="P516" s="27"/>
      <c r="Q516" s="27"/>
      <c r="R516" s="27"/>
      <c r="S516" s="22"/>
      <c r="T516" s="22"/>
      <c r="U516" s="22"/>
      <c r="V516" s="22"/>
      <c r="W516" s="22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7"/>
      <c r="L517" s="27"/>
      <c r="M517" s="27"/>
      <c r="N517" s="27"/>
      <c r="O517" s="27"/>
      <c r="P517" s="27"/>
      <c r="Q517" s="27"/>
      <c r="R517" s="27"/>
      <c r="S517" s="22"/>
      <c r="T517" s="22"/>
      <c r="U517" s="22"/>
      <c r="V517" s="22"/>
      <c r="W517" s="22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7"/>
      <c r="L518" s="27"/>
      <c r="M518" s="27"/>
      <c r="N518" s="27"/>
      <c r="O518" s="27"/>
      <c r="P518" s="27"/>
      <c r="Q518" s="27"/>
      <c r="R518" s="27"/>
      <c r="S518" s="22"/>
      <c r="T518" s="22"/>
      <c r="U518" s="22"/>
      <c r="V518" s="22"/>
      <c r="W518" s="22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7"/>
      <c r="L519" s="27"/>
      <c r="M519" s="27"/>
      <c r="N519" s="27"/>
      <c r="O519" s="27"/>
      <c r="P519" s="27"/>
      <c r="Q519" s="27"/>
      <c r="R519" s="27"/>
      <c r="S519" s="22"/>
      <c r="T519" s="22"/>
      <c r="U519" s="22"/>
      <c r="V519" s="22"/>
      <c r="W519" s="22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7"/>
      <c r="L520" s="27"/>
      <c r="M520" s="27"/>
      <c r="N520" s="27"/>
      <c r="O520" s="27"/>
      <c r="P520" s="27"/>
      <c r="Q520" s="27"/>
      <c r="R520" s="27"/>
      <c r="S520" s="22"/>
      <c r="T520" s="22"/>
      <c r="U520" s="22"/>
      <c r="V520" s="22"/>
      <c r="W520" s="22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7"/>
      <c r="L521" s="27"/>
      <c r="M521" s="27"/>
      <c r="N521" s="27"/>
      <c r="O521" s="27"/>
      <c r="P521" s="27"/>
      <c r="Q521" s="27"/>
      <c r="R521" s="27"/>
      <c r="S521" s="22"/>
      <c r="T521" s="22"/>
      <c r="U521" s="22"/>
      <c r="V521" s="22"/>
      <c r="W521" s="22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7"/>
      <c r="L522" s="27"/>
      <c r="M522" s="27"/>
      <c r="N522" s="27"/>
      <c r="O522" s="27"/>
      <c r="P522" s="27"/>
      <c r="Q522" s="27"/>
      <c r="R522" s="27"/>
      <c r="S522" s="22"/>
      <c r="T522" s="22"/>
      <c r="U522" s="22"/>
      <c r="V522" s="22"/>
      <c r="W522" s="22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7"/>
      <c r="M523" s="27"/>
      <c r="N523" s="27"/>
      <c r="O523" s="27"/>
      <c r="P523" s="27"/>
      <c r="Q523" s="27"/>
      <c r="R523" s="27"/>
      <c r="S523" s="22"/>
      <c r="T523" s="22"/>
      <c r="U523" s="22"/>
      <c r="V523" s="22"/>
      <c r="W523" s="22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7"/>
      <c r="M524" s="27"/>
      <c r="N524" s="27"/>
      <c r="O524" s="27"/>
      <c r="P524" s="27"/>
      <c r="Q524" s="27"/>
      <c r="R524" s="27"/>
      <c r="S524" s="22"/>
      <c r="T524" s="22"/>
      <c r="U524" s="22"/>
      <c r="V524" s="22"/>
      <c r="W524" s="22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7"/>
      <c r="M525" s="27"/>
      <c r="N525" s="27"/>
      <c r="O525" s="27"/>
      <c r="P525" s="27"/>
      <c r="Q525" s="27"/>
      <c r="R525" s="27"/>
      <c r="S525" s="22"/>
      <c r="T525" s="22"/>
      <c r="U525" s="22"/>
      <c r="V525" s="22"/>
      <c r="W525" s="22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7"/>
      <c r="M526" s="27"/>
      <c r="N526" s="27"/>
      <c r="O526" s="27"/>
      <c r="P526" s="27"/>
      <c r="Q526" s="27"/>
      <c r="R526" s="27"/>
      <c r="S526" s="22"/>
      <c r="T526" s="22"/>
      <c r="U526" s="22"/>
      <c r="V526" s="22"/>
      <c r="W526" s="22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7"/>
      <c r="M527" s="27"/>
      <c r="N527" s="27"/>
      <c r="O527" s="27"/>
      <c r="P527" s="27"/>
      <c r="Q527" s="27"/>
      <c r="R527" s="27"/>
      <c r="S527" s="22"/>
      <c r="T527" s="22"/>
      <c r="U527" s="22"/>
      <c r="V527" s="22"/>
      <c r="W527" s="22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7"/>
      <c r="M528" s="27"/>
      <c r="N528" s="27"/>
      <c r="O528" s="27"/>
      <c r="P528" s="27"/>
      <c r="Q528" s="27"/>
      <c r="R528" s="27"/>
      <c r="S528" s="22"/>
      <c r="T528" s="22"/>
      <c r="U528" s="22"/>
      <c r="V528" s="22"/>
      <c r="W528" s="22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7"/>
      <c r="M529" s="27"/>
      <c r="N529" s="27"/>
      <c r="O529" s="27"/>
      <c r="P529" s="27"/>
      <c r="Q529" s="27"/>
      <c r="R529" s="27"/>
      <c r="S529" s="22"/>
      <c r="T529" s="22"/>
      <c r="U529" s="22"/>
      <c r="V529" s="22"/>
      <c r="W529" s="22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  <c r="S530" s="22"/>
      <c r="T530" s="22"/>
      <c r="U530" s="22"/>
      <c r="V530" s="22"/>
      <c r="W530" s="22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  <c r="S531" s="22"/>
      <c r="T531" s="22"/>
      <c r="U531" s="22"/>
      <c r="V531" s="22"/>
      <c r="W531" s="22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  <c r="S532" s="22"/>
      <c r="T532" s="22"/>
      <c r="U532" s="22"/>
      <c r="V532" s="22"/>
      <c r="W532" s="22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  <c r="S533" s="22"/>
      <c r="T533" s="22"/>
      <c r="U533" s="22"/>
      <c r="V533" s="22"/>
      <c r="W533" s="22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  <c r="S534" s="22"/>
      <c r="T534" s="22"/>
      <c r="U534" s="22"/>
      <c r="V534" s="22"/>
      <c r="W534" s="22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  <c r="S535" s="22"/>
      <c r="T535" s="22"/>
      <c r="U535" s="22"/>
      <c r="V535" s="22"/>
      <c r="W535" s="22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  <c r="S536" s="22"/>
      <c r="T536" s="22"/>
      <c r="U536" s="22"/>
      <c r="V536" s="22"/>
      <c r="W536" s="22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  <c r="S537" s="22"/>
      <c r="T537" s="22"/>
      <c r="U537" s="22"/>
      <c r="V537" s="22"/>
      <c r="W537" s="22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  <c r="S538" s="22"/>
      <c r="T538" s="22"/>
      <c r="U538" s="22"/>
      <c r="V538" s="22"/>
      <c r="W538" s="22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  <c r="S539" s="22"/>
      <c r="T539" s="22"/>
      <c r="U539" s="22"/>
      <c r="V539" s="22"/>
      <c r="W539" s="22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  <c r="S540" s="22"/>
      <c r="T540" s="22"/>
      <c r="U540" s="22"/>
      <c r="V540" s="22"/>
      <c r="W540" s="22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  <c r="S541" s="22"/>
      <c r="T541" s="22"/>
      <c r="U541" s="22"/>
      <c r="V541" s="22"/>
      <c r="W541" s="22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  <c r="S542" s="22"/>
      <c r="T542" s="22"/>
      <c r="U542" s="22"/>
      <c r="V542" s="22"/>
      <c r="W542" s="22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  <c r="S543" s="22"/>
      <c r="T543" s="22"/>
      <c r="U543" s="22"/>
      <c r="V543" s="22"/>
      <c r="W543" s="22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  <c r="S544" s="22"/>
      <c r="T544" s="22"/>
      <c r="U544" s="22"/>
      <c r="V544" s="22"/>
      <c r="W544" s="22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  <c r="S545" s="22"/>
      <c r="T545" s="22"/>
      <c r="U545" s="22"/>
      <c r="V545" s="22"/>
      <c r="W545" s="22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  <c r="S546" s="22"/>
      <c r="T546" s="22"/>
      <c r="U546" s="22"/>
      <c r="V546" s="22"/>
      <c r="W546" s="22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  <c r="S547" s="22"/>
      <c r="T547" s="22"/>
      <c r="U547" s="22"/>
      <c r="V547" s="22"/>
      <c r="W547" s="22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  <c r="S548" s="22"/>
      <c r="T548" s="22"/>
      <c r="U548" s="22"/>
      <c r="V548" s="22"/>
      <c r="W548" s="22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  <c r="S549" s="22"/>
      <c r="T549" s="22"/>
      <c r="U549" s="22"/>
      <c r="V549" s="22"/>
      <c r="W549" s="22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  <c r="S550" s="22"/>
      <c r="T550" s="22"/>
      <c r="U550" s="22"/>
      <c r="V550" s="22"/>
      <c r="W550" s="22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  <c r="S551" s="22"/>
      <c r="T551" s="22"/>
      <c r="U551" s="22"/>
      <c r="V551" s="22"/>
      <c r="W551" s="22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  <c r="S552" s="22"/>
      <c r="T552" s="22"/>
      <c r="U552" s="22"/>
      <c r="V552" s="22"/>
      <c r="W552" s="22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  <c r="S553" s="22"/>
      <c r="T553" s="22"/>
      <c r="U553" s="22"/>
      <c r="V553" s="22"/>
      <c r="W553" s="22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  <c r="S554" s="22"/>
      <c r="T554" s="22"/>
      <c r="U554" s="22"/>
      <c r="V554" s="22"/>
      <c r="W554" s="22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  <c r="S555" s="22"/>
      <c r="T555" s="22"/>
      <c r="U555" s="22"/>
      <c r="V555" s="22"/>
      <c r="W555" s="22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  <c r="S556" s="22"/>
      <c r="T556" s="22"/>
      <c r="U556" s="22"/>
      <c r="V556" s="22"/>
      <c r="W556" s="22"/>
    </row>
    <row r="557" ht="16.5" spans="1:2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7"/>
      <c r="L557" s="27"/>
      <c r="M557" s="27"/>
      <c r="N557" s="27"/>
      <c r="O557" s="27"/>
      <c r="P557" s="27"/>
      <c r="Q557" s="27"/>
      <c r="R557" s="27"/>
      <c r="S557" s="22"/>
      <c r="T557" s="22"/>
      <c r="U557" s="22"/>
      <c r="V557" s="22"/>
      <c r="W557" s="22"/>
    </row>
    <row r="558" ht="16.5" spans="1:2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7"/>
      <c r="L558" s="27"/>
      <c r="M558" s="27"/>
      <c r="N558" s="27"/>
      <c r="O558" s="27"/>
      <c r="P558" s="27"/>
      <c r="Q558" s="27"/>
      <c r="R558" s="27"/>
      <c r="S558" s="22"/>
      <c r="T558" s="22"/>
      <c r="U558" s="22"/>
      <c r="V558" s="22"/>
      <c r="W558" s="22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  <c r="S559" s="22"/>
      <c r="T559" s="22"/>
      <c r="U559" s="22"/>
      <c r="V559" s="22"/>
      <c r="W559" s="22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7"/>
      <c r="L560" s="27"/>
      <c r="M560" s="27"/>
      <c r="N560" s="27"/>
      <c r="O560" s="27"/>
      <c r="P560" s="27"/>
      <c r="Q560" s="27"/>
      <c r="R560" s="27"/>
      <c r="S560" s="22"/>
      <c r="T560" s="22"/>
      <c r="U560" s="22"/>
      <c r="V560" s="22"/>
      <c r="W560" s="22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7"/>
      <c r="L561" s="27"/>
      <c r="M561" s="27"/>
      <c r="N561" s="27"/>
      <c r="O561" s="27"/>
      <c r="P561" s="27"/>
      <c r="Q561" s="27"/>
      <c r="R561" s="27"/>
      <c r="S561" s="22"/>
      <c r="T561" s="22"/>
      <c r="U561" s="22"/>
      <c r="V561" s="22"/>
      <c r="W561" s="22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  <c r="S562" s="22"/>
      <c r="T562" s="22"/>
      <c r="U562" s="22"/>
      <c r="V562" s="22"/>
      <c r="W562" s="22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7"/>
      <c r="L563" s="27"/>
      <c r="M563" s="27"/>
      <c r="N563" s="27"/>
      <c r="O563" s="27"/>
      <c r="P563" s="27"/>
      <c r="Q563" s="27"/>
      <c r="R563" s="27"/>
      <c r="S563" s="22"/>
      <c r="T563" s="22"/>
      <c r="U563" s="22"/>
      <c r="V563" s="22"/>
      <c r="W563" s="22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  <c r="S564" s="22"/>
      <c r="T564" s="22"/>
      <c r="U564" s="22"/>
      <c r="V564" s="22"/>
      <c r="W564" s="22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  <c r="S565" s="22"/>
      <c r="T565" s="22"/>
      <c r="U565" s="22"/>
      <c r="V565" s="22"/>
      <c r="W565" s="22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  <c r="S566" s="22"/>
      <c r="T566" s="22"/>
      <c r="U566" s="22"/>
      <c r="V566" s="22"/>
      <c r="W566" s="22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  <c r="S567" s="22"/>
      <c r="T567" s="22"/>
      <c r="U567" s="22"/>
      <c r="V567" s="22"/>
      <c r="W567" s="22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  <c r="S568" s="22"/>
      <c r="T568" s="22"/>
      <c r="U568" s="22"/>
      <c r="V568" s="22"/>
      <c r="W568" s="22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  <c r="S569" s="22"/>
      <c r="T569" s="22"/>
      <c r="U569" s="22"/>
      <c r="V569" s="22"/>
      <c r="W569" s="22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  <c r="S570" s="22"/>
      <c r="T570" s="22"/>
      <c r="U570" s="22"/>
      <c r="V570" s="22"/>
      <c r="W570" s="22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  <c r="S571" s="22"/>
      <c r="T571" s="22"/>
      <c r="U571" s="22"/>
      <c r="V571" s="22"/>
      <c r="W571" s="22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  <c r="S572" s="22"/>
      <c r="T572" s="22"/>
      <c r="U572" s="22"/>
      <c r="V572" s="22"/>
      <c r="W572" s="22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  <c r="S573" s="22"/>
      <c r="T573" s="22"/>
      <c r="U573" s="22"/>
      <c r="V573" s="22"/>
      <c r="W573" s="22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  <c r="S574" s="22"/>
      <c r="T574" s="22"/>
      <c r="U574" s="22"/>
      <c r="V574" s="22"/>
      <c r="W574" s="22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  <c r="S575" s="22"/>
      <c r="T575" s="22"/>
      <c r="U575" s="22"/>
      <c r="V575" s="22"/>
      <c r="W575" s="22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  <c r="S576" s="22"/>
      <c r="T576" s="22"/>
      <c r="U576" s="22"/>
      <c r="V576" s="22"/>
      <c r="W576" s="22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  <c r="S577" s="22"/>
      <c r="T577" s="22"/>
      <c r="U577" s="22"/>
      <c r="V577" s="22"/>
      <c r="W577" s="22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  <c r="S578" s="22"/>
      <c r="T578" s="22"/>
      <c r="U578" s="22"/>
      <c r="V578" s="22"/>
      <c r="W578" s="22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  <c r="S579" s="22"/>
      <c r="T579" s="22"/>
      <c r="U579" s="22"/>
      <c r="V579" s="22"/>
      <c r="W579" s="22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  <c r="S580" s="22"/>
      <c r="T580" s="22"/>
      <c r="U580" s="22"/>
      <c r="V580" s="22"/>
      <c r="W580" s="22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  <c r="S581" s="22"/>
      <c r="T581" s="22"/>
      <c r="U581" s="22"/>
      <c r="V581" s="22"/>
      <c r="W581" s="22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  <c r="S582" s="22"/>
      <c r="T582" s="22"/>
      <c r="U582" s="22"/>
      <c r="V582" s="22"/>
      <c r="W582" s="22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  <c r="S583" s="22"/>
      <c r="T583" s="22"/>
      <c r="U583" s="22"/>
      <c r="V583" s="22"/>
      <c r="W583" s="22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  <c r="S584" s="22"/>
      <c r="T584" s="22"/>
      <c r="U584" s="22"/>
      <c r="V584" s="22"/>
      <c r="W584" s="22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  <c r="S585" s="22"/>
      <c r="T585" s="22"/>
      <c r="U585" s="22"/>
      <c r="V585" s="22"/>
      <c r="W585" s="22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  <c r="S586" s="22"/>
      <c r="T586" s="22"/>
      <c r="U586" s="22"/>
      <c r="V586" s="22"/>
      <c r="W586" s="22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  <c r="S587" s="22"/>
      <c r="T587" s="22"/>
      <c r="U587" s="22"/>
      <c r="V587" s="22"/>
      <c r="W587" s="22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  <c r="S588" s="22"/>
      <c r="T588" s="22"/>
      <c r="U588" s="22"/>
      <c r="V588" s="22"/>
      <c r="W588" s="22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  <c r="S589" s="22"/>
      <c r="T589" s="22"/>
      <c r="U589" s="22"/>
      <c r="V589" s="22"/>
      <c r="W589" s="22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  <c r="S590" s="22"/>
      <c r="T590" s="22"/>
      <c r="U590" s="22"/>
      <c r="V590" s="22"/>
      <c r="W590" s="22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  <c r="S591" s="22"/>
      <c r="T591" s="22"/>
      <c r="U591" s="22"/>
      <c r="V591" s="22"/>
      <c r="W591" s="22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  <c r="S592" s="22"/>
      <c r="T592" s="22"/>
      <c r="U592" s="22"/>
      <c r="V592" s="22"/>
      <c r="W592" s="22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  <c r="S593" s="22"/>
      <c r="T593" s="22"/>
      <c r="U593" s="22"/>
      <c r="V593" s="22"/>
      <c r="W593" s="22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  <c r="S594" s="22"/>
      <c r="T594" s="22"/>
      <c r="U594" s="22"/>
      <c r="V594" s="22"/>
      <c r="W594" s="22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  <c r="S595" s="22"/>
      <c r="T595" s="22"/>
      <c r="U595" s="22"/>
      <c r="V595" s="22"/>
      <c r="W595" s="22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  <c r="S596" s="22"/>
      <c r="T596" s="22"/>
      <c r="U596" s="22"/>
      <c r="V596" s="22"/>
      <c r="W596" s="22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  <c r="S597" s="22"/>
      <c r="T597" s="22"/>
      <c r="U597" s="22"/>
      <c r="V597" s="22"/>
      <c r="W597" s="22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  <c r="S598" s="22"/>
      <c r="T598" s="22"/>
      <c r="U598" s="22"/>
      <c r="V598" s="22"/>
      <c r="W598" s="22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  <c r="S599" s="22"/>
      <c r="T599" s="22"/>
      <c r="U599" s="22"/>
      <c r="V599" s="22"/>
      <c r="W599" s="22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  <c r="S600" s="22"/>
      <c r="T600" s="22"/>
      <c r="U600" s="22"/>
      <c r="V600" s="22"/>
      <c r="W600" s="22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  <c r="S601" s="22"/>
      <c r="T601" s="22"/>
      <c r="U601" s="22"/>
      <c r="V601" s="22"/>
      <c r="W601" s="22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  <c r="S602" s="22"/>
      <c r="T602" s="22"/>
      <c r="U602" s="22"/>
      <c r="V602" s="22"/>
      <c r="W602" s="22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8"/>
      <c r="J603" s="28"/>
      <c r="K603" s="27"/>
      <c r="L603" s="27"/>
      <c r="M603" s="27"/>
      <c r="N603" s="27"/>
      <c r="O603" s="27"/>
      <c r="P603" s="27"/>
      <c r="Q603" s="27"/>
      <c r="R603" s="27"/>
      <c r="S603" s="22"/>
      <c r="T603" s="22"/>
      <c r="U603" s="22"/>
      <c r="V603" s="22"/>
      <c r="W603" s="22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8"/>
      <c r="J604" s="28"/>
      <c r="K604" s="27"/>
      <c r="L604" s="27"/>
      <c r="M604" s="27"/>
      <c r="N604" s="27"/>
      <c r="O604" s="27"/>
      <c r="P604" s="27"/>
      <c r="Q604" s="27"/>
      <c r="R604" s="27"/>
      <c r="S604" s="22"/>
      <c r="T604" s="22"/>
      <c r="U604" s="22"/>
      <c r="V604" s="22"/>
      <c r="W604" s="22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7"/>
      <c r="L605" s="27"/>
      <c r="M605" s="27"/>
      <c r="N605" s="27"/>
      <c r="O605" s="27"/>
      <c r="P605" s="27"/>
      <c r="Q605" s="27"/>
      <c r="R605" s="27"/>
      <c r="S605" s="22"/>
      <c r="T605" s="22"/>
      <c r="U605" s="22"/>
      <c r="V605" s="22"/>
      <c r="W605" s="22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7"/>
      <c r="L606" s="27"/>
      <c r="M606" s="27"/>
      <c r="N606" s="27"/>
      <c r="O606" s="27"/>
      <c r="P606" s="27"/>
      <c r="Q606" s="27"/>
      <c r="R606" s="27"/>
      <c r="S606" s="22"/>
      <c r="T606" s="22"/>
      <c r="U606" s="22"/>
      <c r="V606" s="22"/>
      <c r="W606" s="22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7"/>
      <c r="L607" s="27"/>
      <c r="M607" s="27"/>
      <c r="N607" s="27"/>
      <c r="O607" s="27"/>
      <c r="P607" s="27"/>
      <c r="Q607" s="27"/>
      <c r="R607" s="27"/>
      <c r="S607" s="22"/>
      <c r="T607" s="22"/>
      <c r="U607" s="22"/>
      <c r="V607" s="22"/>
      <c r="W607" s="22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8"/>
      <c r="J608" s="28"/>
      <c r="K608" s="27"/>
      <c r="L608" s="27"/>
      <c r="M608" s="27"/>
      <c r="N608" s="27"/>
      <c r="O608" s="27"/>
      <c r="P608" s="27"/>
      <c r="Q608" s="27"/>
      <c r="R608" s="27"/>
      <c r="S608" s="22"/>
      <c r="T608" s="22"/>
      <c r="U608" s="22"/>
      <c r="V608" s="22"/>
      <c r="W608" s="22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8"/>
      <c r="J609" s="28"/>
      <c r="K609" s="27"/>
      <c r="L609" s="27"/>
      <c r="M609" s="27"/>
      <c r="N609" s="27"/>
      <c r="O609" s="27"/>
      <c r="P609" s="27"/>
      <c r="Q609" s="27"/>
      <c r="R609" s="27"/>
      <c r="S609" s="22"/>
      <c r="T609" s="22"/>
      <c r="U609" s="22"/>
      <c r="V609" s="22"/>
      <c r="W609" s="22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7"/>
      <c r="L610" s="27"/>
      <c r="M610" s="27"/>
      <c r="N610" s="27"/>
      <c r="O610" s="27"/>
      <c r="P610" s="27"/>
      <c r="Q610" s="27"/>
      <c r="R610" s="27"/>
      <c r="S610" s="22"/>
      <c r="T610" s="22"/>
      <c r="U610" s="22"/>
      <c r="V610" s="22"/>
      <c r="W610" s="22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7"/>
      <c r="L611" s="27"/>
      <c r="M611" s="27"/>
      <c r="N611" s="27"/>
      <c r="O611" s="27"/>
      <c r="P611" s="27"/>
      <c r="Q611" s="27"/>
      <c r="R611" s="27"/>
      <c r="S611" s="22"/>
      <c r="T611" s="22"/>
      <c r="U611" s="22"/>
      <c r="V611" s="22"/>
      <c r="W611" s="22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7"/>
      <c r="L612" s="27"/>
      <c r="M612" s="27"/>
      <c r="N612" s="27"/>
      <c r="O612" s="27"/>
      <c r="P612" s="27"/>
      <c r="Q612" s="27"/>
      <c r="R612" s="27"/>
      <c r="S612" s="22"/>
      <c r="T612" s="22"/>
      <c r="U612" s="22"/>
      <c r="V612" s="22"/>
      <c r="W612" s="22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7"/>
      <c r="L613" s="27"/>
      <c r="M613" s="27"/>
      <c r="N613" s="27"/>
      <c r="O613" s="27"/>
      <c r="P613" s="27"/>
      <c r="Q613" s="27"/>
      <c r="R613" s="27"/>
      <c r="S613" s="22"/>
      <c r="T613" s="22"/>
      <c r="U613" s="22"/>
      <c r="V613" s="22"/>
      <c r="W613" s="22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7"/>
      <c r="L614" s="27"/>
      <c r="M614" s="27"/>
      <c r="N614" s="27"/>
      <c r="O614" s="27"/>
      <c r="P614" s="27"/>
      <c r="Q614" s="27"/>
      <c r="R614" s="27"/>
      <c r="S614" s="22"/>
      <c r="T614" s="22"/>
      <c r="U614" s="22"/>
      <c r="V614" s="22"/>
      <c r="W614" s="22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7"/>
      <c r="L615" s="27"/>
      <c r="M615" s="27"/>
      <c r="N615" s="27"/>
      <c r="O615" s="27"/>
      <c r="P615" s="27"/>
      <c r="Q615" s="27"/>
      <c r="R615" s="27"/>
      <c r="S615" s="22"/>
      <c r="T615" s="22"/>
      <c r="U615" s="22"/>
      <c r="V615" s="22"/>
      <c r="W615" s="22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7"/>
      <c r="L616" s="27"/>
      <c r="M616" s="27"/>
      <c r="N616" s="27"/>
      <c r="O616" s="27"/>
      <c r="P616" s="27"/>
      <c r="Q616" s="27"/>
      <c r="R616" s="27"/>
      <c r="S616" s="22"/>
      <c r="T616" s="22"/>
      <c r="U616" s="22"/>
      <c r="V616" s="22"/>
      <c r="W616" s="22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7"/>
      <c r="L617" s="27"/>
      <c r="M617" s="27"/>
      <c r="N617" s="27"/>
      <c r="O617" s="27"/>
      <c r="P617" s="27"/>
      <c r="Q617" s="27"/>
      <c r="R617" s="27"/>
      <c r="S617" s="22"/>
      <c r="T617" s="22"/>
      <c r="U617" s="22"/>
      <c r="V617" s="22"/>
      <c r="W617" s="22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7"/>
      <c r="L618" s="27"/>
      <c r="M618" s="27"/>
      <c r="N618" s="27"/>
      <c r="O618" s="27"/>
      <c r="P618" s="27"/>
      <c r="Q618" s="27"/>
      <c r="R618" s="27"/>
      <c r="S618" s="22"/>
      <c r="T618" s="22"/>
      <c r="U618" s="22"/>
      <c r="V618" s="22"/>
      <c r="W618" s="22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7"/>
      <c r="L619" s="27"/>
      <c r="M619" s="27"/>
      <c r="N619" s="27"/>
      <c r="O619" s="27"/>
      <c r="P619" s="27"/>
      <c r="Q619" s="27"/>
      <c r="R619" s="27"/>
      <c r="S619" s="22"/>
      <c r="T619" s="22"/>
      <c r="U619" s="22"/>
      <c r="V619" s="22"/>
      <c r="W619" s="22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7"/>
      <c r="L620" s="27"/>
      <c r="M620" s="27"/>
      <c r="N620" s="27"/>
      <c r="O620" s="27"/>
      <c r="P620" s="27"/>
      <c r="Q620" s="27"/>
      <c r="R620" s="27"/>
      <c r="S620" s="22"/>
      <c r="T620" s="22"/>
      <c r="U620" s="22"/>
      <c r="V620" s="22"/>
      <c r="W620" s="22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7"/>
      <c r="L621" s="27"/>
      <c r="M621" s="27"/>
      <c r="N621" s="27"/>
      <c r="O621" s="27"/>
      <c r="P621" s="27"/>
      <c r="Q621" s="27"/>
      <c r="R621" s="27"/>
      <c r="S621" s="22"/>
      <c r="T621" s="22"/>
      <c r="U621" s="22"/>
      <c r="V621" s="22"/>
      <c r="W621" s="22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7"/>
      <c r="L622" s="27"/>
      <c r="M622" s="27"/>
      <c r="N622" s="27"/>
      <c r="O622" s="27"/>
      <c r="P622" s="27"/>
      <c r="Q622" s="27"/>
      <c r="R622" s="27"/>
      <c r="S622" s="22"/>
      <c r="T622" s="22"/>
      <c r="U622" s="22"/>
      <c r="V622" s="22"/>
      <c r="W622" s="22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7"/>
      <c r="L623" s="27"/>
      <c r="M623" s="27"/>
      <c r="N623" s="27"/>
      <c r="O623" s="27"/>
      <c r="P623" s="27"/>
      <c r="Q623" s="27"/>
      <c r="R623" s="27"/>
      <c r="S623" s="22"/>
      <c r="T623" s="22"/>
      <c r="U623" s="22"/>
      <c r="V623" s="22"/>
      <c r="W623" s="22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7"/>
      <c r="L624" s="27"/>
      <c r="M624" s="27"/>
      <c r="N624" s="27"/>
      <c r="O624" s="27"/>
      <c r="P624" s="27"/>
      <c r="Q624" s="27"/>
      <c r="R624" s="27"/>
      <c r="S624" s="22"/>
      <c r="T624" s="22"/>
      <c r="U624" s="22"/>
      <c r="V624" s="22"/>
      <c r="W624" s="22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7"/>
      <c r="L625" s="27"/>
      <c r="M625" s="27"/>
      <c r="N625" s="27"/>
      <c r="O625" s="27"/>
      <c r="P625" s="27"/>
      <c r="Q625" s="27"/>
      <c r="R625" s="27"/>
      <c r="S625" s="22"/>
      <c r="T625" s="22"/>
      <c r="U625" s="22"/>
      <c r="V625" s="22"/>
      <c r="W625" s="22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7"/>
      <c r="L626" s="27"/>
      <c r="M626" s="27"/>
      <c r="N626" s="27"/>
      <c r="O626" s="27"/>
      <c r="P626" s="27"/>
      <c r="Q626" s="27"/>
      <c r="R626" s="27"/>
      <c r="S626" s="22"/>
      <c r="T626" s="22"/>
      <c r="U626" s="22"/>
      <c r="V626" s="22"/>
      <c r="W626" s="22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7"/>
      <c r="L627" s="27"/>
      <c r="M627" s="27"/>
      <c r="N627" s="27"/>
      <c r="O627" s="27"/>
      <c r="P627" s="27"/>
      <c r="Q627" s="27"/>
      <c r="R627" s="27"/>
      <c r="S627" s="22"/>
      <c r="T627" s="22"/>
      <c r="U627" s="22"/>
      <c r="V627" s="22"/>
      <c r="W627" s="22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7"/>
      <c r="L628" s="27"/>
      <c r="M628" s="27"/>
      <c r="N628" s="27"/>
      <c r="O628" s="27"/>
      <c r="P628" s="27"/>
      <c r="Q628" s="27"/>
      <c r="R628" s="27"/>
      <c r="S628" s="22"/>
      <c r="T628" s="22"/>
      <c r="U628" s="22"/>
      <c r="V628" s="22"/>
      <c r="W628" s="22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7"/>
      <c r="L629" s="27"/>
      <c r="M629" s="27"/>
      <c r="N629" s="27"/>
      <c r="O629" s="27"/>
      <c r="P629" s="27"/>
      <c r="Q629" s="27"/>
      <c r="R629" s="27"/>
      <c r="S629" s="22"/>
      <c r="T629" s="22"/>
      <c r="U629" s="22"/>
      <c r="V629" s="22"/>
      <c r="W629" s="22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7"/>
      <c r="L630" s="27"/>
      <c r="M630" s="27"/>
      <c r="N630" s="27"/>
      <c r="O630" s="27"/>
      <c r="P630" s="27"/>
      <c r="Q630" s="27"/>
      <c r="R630" s="27"/>
      <c r="S630" s="22"/>
      <c r="T630" s="22"/>
      <c r="U630" s="22"/>
      <c r="V630" s="22"/>
      <c r="W630" s="22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7"/>
      <c r="L631" s="27"/>
      <c r="M631" s="27"/>
      <c r="N631" s="27"/>
      <c r="O631" s="27"/>
      <c r="P631" s="27"/>
      <c r="Q631" s="27"/>
      <c r="R631" s="27"/>
      <c r="S631" s="22"/>
      <c r="T631" s="22"/>
      <c r="U631" s="22"/>
      <c r="V631" s="22"/>
      <c r="W631" s="22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7"/>
      <c r="L632" s="27"/>
      <c r="M632" s="27"/>
      <c r="N632" s="27"/>
      <c r="O632" s="27"/>
      <c r="P632" s="27"/>
      <c r="Q632" s="27"/>
      <c r="R632" s="27"/>
      <c r="S632" s="22"/>
      <c r="T632" s="22"/>
      <c r="U632" s="22"/>
      <c r="V632" s="22"/>
      <c r="W632" s="22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7"/>
      <c r="L633" s="27"/>
      <c r="M633" s="27"/>
      <c r="N633" s="27"/>
      <c r="O633" s="27"/>
      <c r="P633" s="27"/>
      <c r="Q633" s="27"/>
      <c r="R633" s="27"/>
      <c r="S633" s="22"/>
      <c r="T633" s="22"/>
      <c r="U633" s="22"/>
      <c r="V633" s="22"/>
      <c r="W633" s="22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7"/>
      <c r="L634" s="27"/>
      <c r="M634" s="27"/>
      <c r="N634" s="27"/>
      <c r="O634" s="27"/>
      <c r="P634" s="27"/>
      <c r="Q634" s="27"/>
      <c r="R634" s="27"/>
      <c r="S634" s="22"/>
      <c r="T634" s="22"/>
      <c r="U634" s="22"/>
      <c r="V634" s="22"/>
      <c r="W634" s="22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7"/>
      <c r="L635" s="27"/>
      <c r="M635" s="27"/>
      <c r="N635" s="27"/>
      <c r="O635" s="27"/>
      <c r="P635" s="27"/>
      <c r="Q635" s="27"/>
      <c r="R635" s="27"/>
      <c r="S635" s="22"/>
      <c r="T635" s="22"/>
      <c r="U635" s="22"/>
      <c r="V635" s="22"/>
      <c r="W635" s="22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7"/>
      <c r="L636" s="27"/>
      <c r="M636" s="27"/>
      <c r="N636" s="27"/>
      <c r="O636" s="27"/>
      <c r="P636" s="27"/>
      <c r="Q636" s="27"/>
      <c r="R636" s="27"/>
      <c r="S636" s="22"/>
      <c r="T636" s="22"/>
      <c r="U636" s="22"/>
      <c r="V636" s="22"/>
      <c r="W636" s="22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7"/>
      <c r="L637" s="27"/>
      <c r="M637" s="27"/>
      <c r="N637" s="27"/>
      <c r="O637" s="27"/>
      <c r="P637" s="27"/>
      <c r="Q637" s="27"/>
      <c r="R637" s="27"/>
      <c r="S637" s="22"/>
      <c r="T637" s="22"/>
      <c r="U637" s="22"/>
      <c r="V637" s="22"/>
      <c r="W637" s="22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7"/>
      <c r="L638" s="27"/>
      <c r="M638" s="27"/>
      <c r="N638" s="27"/>
      <c r="O638" s="27"/>
      <c r="P638" s="27"/>
      <c r="Q638" s="27"/>
      <c r="R638" s="27"/>
      <c r="S638" s="22"/>
      <c r="T638" s="22"/>
      <c r="U638" s="22"/>
      <c r="V638" s="22"/>
      <c r="W638" s="22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7"/>
      <c r="L639" s="27"/>
      <c r="M639" s="27"/>
      <c r="N639" s="27"/>
      <c r="O639" s="27"/>
      <c r="P639" s="27"/>
      <c r="Q639" s="27"/>
      <c r="R639" s="27"/>
      <c r="S639" s="22"/>
      <c r="T639" s="22"/>
      <c r="U639" s="22"/>
      <c r="V639" s="22"/>
      <c r="W639" s="22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7"/>
      <c r="L640" s="27"/>
      <c r="M640" s="27"/>
      <c r="N640" s="27"/>
      <c r="O640" s="27"/>
      <c r="P640" s="27"/>
      <c r="Q640" s="27"/>
      <c r="R640" s="27"/>
      <c r="S640" s="22"/>
      <c r="T640" s="22"/>
      <c r="U640" s="22"/>
      <c r="V640" s="22"/>
      <c r="W640" s="22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7"/>
      <c r="L641" s="27"/>
      <c r="M641" s="27"/>
      <c r="N641" s="27"/>
      <c r="O641" s="27"/>
      <c r="P641" s="27"/>
      <c r="Q641" s="27"/>
      <c r="R641" s="27"/>
      <c r="S641" s="22"/>
      <c r="T641" s="22"/>
      <c r="U641" s="22"/>
      <c r="V641" s="22"/>
      <c r="W641" s="22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7"/>
      <c r="L642" s="27"/>
      <c r="M642" s="27"/>
      <c r="N642" s="27"/>
      <c r="O642" s="27"/>
      <c r="P642" s="27"/>
      <c r="Q642" s="27"/>
      <c r="R642" s="27"/>
      <c r="S642" s="22"/>
      <c r="T642" s="22"/>
      <c r="U642" s="22"/>
      <c r="V642" s="22"/>
      <c r="W642" s="22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7"/>
      <c r="L643" s="27"/>
      <c r="M643" s="27"/>
      <c r="N643" s="27"/>
      <c r="O643" s="27"/>
      <c r="P643" s="27"/>
      <c r="Q643" s="27"/>
      <c r="R643" s="27"/>
      <c r="S643" s="22"/>
      <c r="T643" s="22"/>
      <c r="U643" s="22"/>
      <c r="V643" s="22"/>
      <c r="W643" s="22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7"/>
      <c r="L644" s="27"/>
      <c r="M644" s="27"/>
      <c r="N644" s="27"/>
      <c r="O644" s="27"/>
      <c r="P644" s="27"/>
      <c r="Q644" s="27"/>
      <c r="R644" s="27"/>
      <c r="S644" s="22"/>
      <c r="T644" s="22"/>
      <c r="U644" s="22"/>
      <c r="V644" s="22"/>
      <c r="W644" s="22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7"/>
      <c r="L645" s="27"/>
      <c r="M645" s="27"/>
      <c r="N645" s="27"/>
      <c r="O645" s="27"/>
      <c r="P645" s="27"/>
      <c r="Q645" s="27"/>
      <c r="R645" s="27"/>
      <c r="S645" s="22"/>
      <c r="T645" s="22"/>
      <c r="U645" s="22"/>
      <c r="V645" s="22"/>
      <c r="W645" s="22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7"/>
      <c r="L646" s="27"/>
      <c r="M646" s="27"/>
      <c r="N646" s="27"/>
      <c r="O646" s="27"/>
      <c r="P646" s="27"/>
      <c r="Q646" s="27"/>
      <c r="R646" s="27"/>
      <c r="S646" s="22"/>
      <c r="T646" s="22"/>
      <c r="U646" s="22"/>
      <c r="V646" s="22"/>
      <c r="W646" s="22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7"/>
      <c r="L647" s="27"/>
      <c r="M647" s="27"/>
      <c r="N647" s="27"/>
      <c r="O647" s="27"/>
      <c r="P647" s="27"/>
      <c r="Q647" s="27"/>
      <c r="R647" s="27"/>
      <c r="S647" s="22"/>
      <c r="T647" s="22"/>
      <c r="U647" s="22"/>
      <c r="V647" s="22"/>
      <c r="W647" s="22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7"/>
      <c r="L648" s="27"/>
      <c r="M648" s="27"/>
      <c r="N648" s="27"/>
      <c r="O648" s="27"/>
      <c r="P648" s="27"/>
      <c r="Q648" s="27"/>
      <c r="R648" s="27"/>
      <c r="S648" s="22"/>
      <c r="T648" s="22"/>
      <c r="U648" s="22"/>
      <c r="V648" s="22"/>
      <c r="W648" s="22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7"/>
      <c r="L649" s="27"/>
      <c r="M649" s="27"/>
      <c r="N649" s="27"/>
      <c r="O649" s="27"/>
      <c r="P649" s="27"/>
      <c r="Q649" s="27"/>
      <c r="R649" s="27"/>
      <c r="S649" s="22"/>
      <c r="T649" s="22"/>
      <c r="U649" s="22"/>
      <c r="V649" s="22"/>
      <c r="W649" s="22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7"/>
      <c r="L650" s="27"/>
      <c r="M650" s="27"/>
      <c r="N650" s="27"/>
      <c r="O650" s="27"/>
      <c r="P650" s="27"/>
      <c r="Q650" s="27"/>
      <c r="R650" s="27"/>
      <c r="S650" s="22"/>
      <c r="T650" s="22"/>
      <c r="U650" s="22"/>
      <c r="V650" s="22"/>
      <c r="W650" s="22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7"/>
      <c r="L651" s="27"/>
      <c r="M651" s="27"/>
      <c r="N651" s="27"/>
      <c r="O651" s="27"/>
      <c r="P651" s="27"/>
      <c r="Q651" s="27"/>
      <c r="R651" s="27"/>
      <c r="S651" s="22"/>
      <c r="T651" s="22"/>
      <c r="U651" s="22"/>
      <c r="V651" s="22"/>
      <c r="W651" s="22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20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3"/>
      <c r="L1212" s="13"/>
      <c r="M1212" s="13"/>
      <c r="N1212" s="13"/>
      <c r="O1212" s="13"/>
      <c r="P1212" s="13"/>
      <c r="Q1212" s="13"/>
      <c r="R1212" s="13"/>
      <c r="S1212" s="22"/>
      <c r="T1212" s="22"/>
    </row>
    <row r="1213" ht="20.25" spans="1:20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3"/>
      <c r="L1213" s="13"/>
      <c r="M1213" s="13"/>
      <c r="N1213" s="13"/>
      <c r="O1213" s="13"/>
      <c r="P1213" s="13"/>
      <c r="Q1213" s="13"/>
      <c r="R1213" s="13"/>
      <c r="S1213" s="22"/>
      <c r="T1213" s="22"/>
    </row>
    <row r="1214" ht="20.25" spans="1:20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3"/>
      <c r="L1214" s="13"/>
      <c r="M1214" s="13"/>
      <c r="N1214" s="13"/>
      <c r="O1214" s="13"/>
      <c r="P1214" s="13"/>
      <c r="Q1214" s="13"/>
      <c r="R1214" s="13"/>
      <c r="S1214" s="22"/>
      <c r="T1214" s="22"/>
    </row>
    <row r="1215" ht="20.25" spans="1:20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3"/>
      <c r="L1215" s="13"/>
      <c r="M1215" s="13"/>
      <c r="N1215" s="13"/>
      <c r="O1215" s="13"/>
      <c r="P1215" s="13"/>
      <c r="Q1215" s="13"/>
      <c r="R1215" s="13"/>
      <c r="S1215" s="22"/>
      <c r="T1215" s="22"/>
    </row>
    <row r="1216" ht="20.25" spans="1:20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3"/>
      <c r="L1216" s="13"/>
      <c r="M1216" s="13"/>
      <c r="N1216" s="13"/>
      <c r="O1216" s="13"/>
      <c r="P1216" s="13"/>
      <c r="Q1216" s="13"/>
      <c r="R1216" s="13"/>
      <c r="S1216" s="22"/>
      <c r="T1216" s="22"/>
    </row>
    <row r="1217" ht="20.25" spans="1:20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3"/>
      <c r="L1217" s="13"/>
      <c r="M1217" s="13"/>
      <c r="N1217" s="13"/>
      <c r="O1217" s="13"/>
      <c r="P1217" s="13"/>
      <c r="Q1217" s="13"/>
      <c r="R1217" s="13"/>
      <c r="S1217" s="22"/>
      <c r="T1217" s="22"/>
    </row>
    <row r="1218" ht="20.25" spans="1:20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3"/>
      <c r="L1218" s="13"/>
      <c r="M1218" s="13"/>
      <c r="N1218" s="13"/>
      <c r="O1218" s="13"/>
      <c r="P1218" s="13"/>
      <c r="Q1218" s="13"/>
      <c r="R1218" s="13"/>
      <c r="S1218" s="22"/>
      <c r="T1218" s="22"/>
    </row>
    <row r="1219" ht="20.25" spans="1:20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3"/>
      <c r="L1219" s="13"/>
      <c r="M1219" s="13"/>
      <c r="N1219" s="13"/>
      <c r="O1219" s="13"/>
      <c r="P1219" s="13"/>
      <c r="Q1219" s="13"/>
      <c r="R1219" s="13"/>
      <c r="S1219" s="22"/>
      <c r="T1219" s="22"/>
    </row>
    <row r="1220" ht="20.25" spans="1:20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3"/>
      <c r="L1220" s="13"/>
      <c r="M1220" s="13"/>
      <c r="N1220" s="13"/>
      <c r="O1220" s="13"/>
      <c r="P1220" s="13"/>
      <c r="Q1220" s="13"/>
      <c r="R1220" s="13"/>
      <c r="S1220" s="22"/>
      <c r="T1220" s="22"/>
    </row>
    <row r="1221" ht="20.25" spans="1:20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3"/>
      <c r="L1221" s="13"/>
      <c r="M1221" s="13"/>
      <c r="N1221" s="13"/>
      <c r="O1221" s="13"/>
      <c r="P1221" s="13"/>
      <c r="Q1221" s="13"/>
      <c r="R1221" s="13"/>
      <c r="S1221" s="22"/>
      <c r="T1221" s="22"/>
    </row>
    <row r="1222" ht="20.25" spans="1:20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3"/>
      <c r="L1222" s="13"/>
      <c r="M1222" s="13"/>
      <c r="N1222" s="13"/>
      <c r="O1222" s="13"/>
      <c r="P1222" s="13"/>
      <c r="Q1222" s="13"/>
      <c r="R1222" s="13"/>
      <c r="S1222" s="22"/>
      <c r="T1222" s="22"/>
    </row>
    <row r="1223" ht="20.25" spans="1:20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3"/>
      <c r="L1223" s="13"/>
      <c r="M1223" s="13"/>
      <c r="N1223" s="13"/>
      <c r="O1223" s="13"/>
      <c r="P1223" s="13"/>
      <c r="Q1223" s="13"/>
      <c r="R1223" s="13"/>
      <c r="S1223" s="22"/>
      <c r="T1223" s="22"/>
    </row>
    <row r="1224" ht="20.25" spans="1:20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3"/>
      <c r="L1224" s="13"/>
      <c r="M1224" s="13"/>
      <c r="N1224" s="13"/>
      <c r="O1224" s="13"/>
      <c r="P1224" s="13"/>
      <c r="Q1224" s="13"/>
      <c r="R1224" s="13"/>
      <c r="S1224" s="22"/>
      <c r="T1224" s="22"/>
    </row>
    <row r="1225" ht="20.25" spans="1:20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3"/>
      <c r="L1225" s="13"/>
      <c r="M1225" s="13"/>
      <c r="N1225" s="13"/>
      <c r="O1225" s="13"/>
      <c r="P1225" s="13"/>
      <c r="Q1225" s="13"/>
      <c r="R1225" s="13"/>
      <c r="S1225" s="22"/>
      <c r="T1225" s="22"/>
    </row>
    <row r="1226" ht="20.25" spans="1:20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3"/>
      <c r="L1226" s="13"/>
      <c r="M1226" s="13"/>
      <c r="N1226" s="13"/>
      <c r="O1226" s="13"/>
      <c r="P1226" s="13"/>
      <c r="Q1226" s="13"/>
      <c r="R1226" s="13"/>
      <c r="S1226" s="22"/>
      <c r="T1226" s="22"/>
    </row>
    <row r="1227" ht="20.25" spans="1:20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3"/>
      <c r="L1227" s="13"/>
      <c r="M1227" s="13"/>
      <c r="N1227" s="13"/>
      <c r="O1227" s="13"/>
      <c r="P1227" s="13"/>
      <c r="Q1227" s="13"/>
      <c r="R1227" s="13"/>
      <c r="S1227" s="22"/>
      <c r="T1227" s="22"/>
    </row>
    <row r="1228" ht="20.25" spans="1:20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3"/>
      <c r="L1228" s="13"/>
      <c r="M1228" s="13"/>
      <c r="N1228" s="13"/>
      <c r="O1228" s="13"/>
      <c r="P1228" s="13"/>
      <c r="Q1228" s="13"/>
      <c r="R1228" s="13"/>
      <c r="S1228" s="22"/>
      <c r="T1228" s="22"/>
    </row>
    <row r="1229" ht="20.25" spans="1:20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3"/>
      <c r="L1229" s="13"/>
      <c r="M1229" s="13"/>
      <c r="N1229" s="13"/>
      <c r="O1229" s="13"/>
      <c r="P1229" s="13"/>
      <c r="Q1229" s="13"/>
      <c r="R1229" s="13"/>
      <c r="S1229" s="22"/>
      <c r="T1229" s="22"/>
    </row>
    <row r="1230" ht="20.25" spans="1:20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3"/>
      <c r="L1230" s="13"/>
      <c r="M1230" s="13"/>
      <c r="N1230" s="13"/>
      <c r="O1230" s="13"/>
      <c r="P1230" s="13"/>
      <c r="Q1230" s="13"/>
      <c r="R1230" s="13"/>
      <c r="S1230" s="22"/>
      <c r="T1230" s="22"/>
    </row>
    <row r="1231" ht="20.25" spans="1:20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3"/>
      <c r="L1231" s="13"/>
      <c r="M1231" s="13"/>
      <c r="N1231" s="13"/>
      <c r="O1231" s="13"/>
      <c r="P1231" s="13"/>
      <c r="Q1231" s="13"/>
      <c r="R1231" s="13"/>
      <c r="S1231" s="22"/>
      <c r="T1231" s="22"/>
    </row>
    <row r="1232" ht="20.25" spans="1:20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3"/>
      <c r="L1232" s="13"/>
      <c r="M1232" s="13"/>
      <c r="N1232" s="13"/>
      <c r="O1232" s="13"/>
      <c r="P1232" s="13"/>
      <c r="Q1232" s="13"/>
      <c r="R1232" s="13"/>
      <c r="S1232" s="22"/>
      <c r="T1232" s="22"/>
    </row>
    <row r="1233" ht="20.25" spans="1:20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3"/>
      <c r="L1233" s="13"/>
      <c r="M1233" s="13"/>
      <c r="N1233" s="13"/>
      <c r="O1233" s="13"/>
      <c r="P1233" s="13"/>
      <c r="Q1233" s="13"/>
      <c r="R1233" s="13"/>
      <c r="S1233" s="22"/>
      <c r="T1233" s="22"/>
    </row>
    <row r="1234" ht="20.25" spans="1:20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3"/>
      <c r="L1234" s="13"/>
      <c r="M1234" s="13"/>
      <c r="N1234" s="13"/>
      <c r="O1234" s="13"/>
      <c r="P1234" s="13"/>
      <c r="Q1234" s="13"/>
      <c r="R1234" s="13"/>
      <c r="S1234" s="22"/>
      <c r="T1234" s="22"/>
    </row>
    <row r="1235" ht="20.25" spans="1:20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3"/>
      <c r="L1235" s="13"/>
      <c r="M1235" s="13"/>
      <c r="N1235" s="13"/>
      <c r="O1235" s="13"/>
      <c r="P1235" s="13"/>
      <c r="Q1235" s="13"/>
      <c r="R1235" s="13"/>
      <c r="S1235" s="22"/>
      <c r="T1235" s="22"/>
    </row>
    <row r="1236" ht="20.25" spans="1:20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3"/>
      <c r="L1236" s="13"/>
      <c r="M1236" s="13"/>
      <c r="N1236" s="13"/>
      <c r="O1236" s="13"/>
      <c r="P1236" s="13"/>
      <c r="Q1236" s="13"/>
      <c r="R1236" s="13"/>
      <c r="S1236" s="22"/>
      <c r="T1236" s="22"/>
    </row>
    <row r="1237" ht="20.25" spans="1:20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3"/>
      <c r="L1237" s="13"/>
      <c r="M1237" s="13"/>
      <c r="N1237" s="13"/>
      <c r="O1237" s="13"/>
      <c r="P1237" s="13"/>
      <c r="Q1237" s="13"/>
      <c r="R1237" s="13"/>
      <c r="S1237" s="22"/>
      <c r="T1237" s="22"/>
    </row>
    <row r="1238" ht="20.25" spans="1:20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3"/>
      <c r="L1238" s="13"/>
      <c r="M1238" s="13"/>
      <c r="N1238" s="13"/>
      <c r="O1238" s="13"/>
      <c r="P1238" s="13"/>
      <c r="Q1238" s="13"/>
      <c r="R1238" s="13"/>
      <c r="S1238" s="22"/>
      <c r="T1238" s="22"/>
    </row>
    <row r="1239" ht="20.25" spans="1:20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3"/>
      <c r="L1239" s="13"/>
      <c r="M1239" s="13"/>
      <c r="N1239" s="13"/>
      <c r="O1239" s="13"/>
      <c r="P1239" s="13"/>
      <c r="Q1239" s="13"/>
      <c r="R1239" s="13"/>
      <c r="S1239" s="22"/>
      <c r="T1239" s="22"/>
    </row>
    <row r="1240" ht="20.25" spans="1:20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3"/>
      <c r="L1240" s="13"/>
      <c r="M1240" s="13"/>
      <c r="N1240" s="13"/>
      <c r="O1240" s="13"/>
      <c r="P1240" s="13"/>
      <c r="Q1240" s="13"/>
      <c r="R1240" s="13"/>
      <c r="S1240" s="22"/>
      <c r="T1240" s="22"/>
    </row>
    <row r="1241" ht="20.25" spans="1:20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3"/>
      <c r="L1241" s="13"/>
      <c r="M1241" s="13"/>
      <c r="N1241" s="13"/>
      <c r="O1241" s="13"/>
      <c r="P1241" s="13"/>
      <c r="Q1241" s="13"/>
      <c r="R1241" s="13"/>
      <c r="S1241" s="22"/>
      <c r="T1241" s="22"/>
    </row>
    <row r="1242" ht="20.25" spans="1:20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3"/>
      <c r="L1242" s="13"/>
      <c r="M1242" s="13"/>
      <c r="N1242" s="13"/>
      <c r="O1242" s="13"/>
      <c r="P1242" s="13"/>
      <c r="Q1242" s="13"/>
      <c r="R1242" s="13"/>
      <c r="S1242" s="22"/>
      <c r="T1242" s="22"/>
    </row>
    <row r="1243" ht="20.25" spans="1:20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3"/>
      <c r="L1243" s="13"/>
      <c r="M1243" s="13"/>
      <c r="N1243" s="13"/>
      <c r="O1243" s="13"/>
      <c r="P1243" s="13"/>
      <c r="Q1243" s="13"/>
      <c r="R1243" s="13"/>
      <c r="S1243" s="22"/>
      <c r="T1243" s="22"/>
    </row>
    <row r="1244" ht="20.25" spans="1:20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3"/>
      <c r="L1244" s="13"/>
      <c r="M1244" s="13"/>
      <c r="N1244" s="13"/>
      <c r="O1244" s="13"/>
      <c r="P1244" s="13"/>
      <c r="Q1244" s="13"/>
      <c r="R1244" s="13"/>
      <c r="S1244" s="22"/>
      <c r="T1244" s="22"/>
    </row>
    <row r="1245" ht="20.25" spans="1:20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3"/>
      <c r="L1245" s="13"/>
      <c r="M1245" s="13"/>
      <c r="N1245" s="13"/>
      <c r="O1245" s="13"/>
      <c r="P1245" s="13"/>
      <c r="Q1245" s="13"/>
      <c r="R1245" s="13"/>
      <c r="S1245" s="22"/>
      <c r="T1245" s="22"/>
    </row>
    <row r="1246" ht="20.25" spans="1:20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3"/>
      <c r="L1246" s="13"/>
      <c r="M1246" s="13"/>
      <c r="N1246" s="13"/>
      <c r="O1246" s="13"/>
      <c r="P1246" s="13"/>
      <c r="Q1246" s="13"/>
      <c r="R1246" s="13"/>
      <c r="S1246" s="22"/>
      <c r="T1246" s="22"/>
    </row>
    <row r="1247" ht="20.25" spans="1:20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3"/>
      <c r="L1247" s="13"/>
      <c r="M1247" s="13"/>
      <c r="N1247" s="13"/>
      <c r="O1247" s="13"/>
      <c r="P1247" s="13"/>
      <c r="Q1247" s="13"/>
      <c r="R1247" s="13"/>
      <c r="S1247" s="22"/>
      <c r="T1247" s="22"/>
    </row>
    <row r="1248" ht="20.25" spans="1:20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3"/>
      <c r="L1248" s="13"/>
      <c r="M1248" s="13"/>
      <c r="N1248" s="13"/>
      <c r="O1248" s="13"/>
      <c r="P1248" s="13"/>
      <c r="Q1248" s="13"/>
      <c r="R1248" s="13"/>
      <c r="S1248" s="22"/>
      <c r="T1248" s="22"/>
    </row>
    <row r="1249" ht="20.25" spans="1:20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3"/>
      <c r="L1249" s="13"/>
      <c r="M1249" s="13"/>
      <c r="N1249" s="13"/>
      <c r="O1249" s="13"/>
      <c r="P1249" s="13"/>
      <c r="Q1249" s="13"/>
      <c r="R1249" s="13"/>
      <c r="S1249" s="22"/>
      <c r="T1249" s="22"/>
    </row>
    <row r="1250" ht="20.25" spans="1:20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3"/>
      <c r="L1250" s="13"/>
      <c r="M1250" s="13"/>
      <c r="N1250" s="13"/>
      <c r="O1250" s="13"/>
      <c r="P1250" s="13"/>
      <c r="Q1250" s="13"/>
      <c r="R1250" s="13"/>
      <c r="S1250" s="22"/>
      <c r="T1250" s="22"/>
    </row>
    <row r="1251" ht="20.25" spans="1:20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3"/>
      <c r="L1251" s="13"/>
      <c r="M1251" s="13"/>
      <c r="N1251" s="13"/>
      <c r="O1251" s="13"/>
      <c r="P1251" s="13"/>
      <c r="Q1251" s="13"/>
      <c r="R1251" s="13"/>
      <c r="S1251" s="22"/>
      <c r="T1251" s="22"/>
    </row>
    <row r="1252" ht="20.25" spans="1:20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3"/>
      <c r="L1252" s="13"/>
      <c r="M1252" s="13"/>
      <c r="N1252" s="13"/>
      <c r="O1252" s="13"/>
      <c r="P1252" s="13"/>
      <c r="Q1252" s="13"/>
      <c r="R1252" s="13"/>
      <c r="S1252" s="22"/>
      <c r="T1252" s="22"/>
    </row>
    <row r="1253" ht="20.25" spans="1:20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3"/>
      <c r="L1253" s="13"/>
      <c r="M1253" s="13"/>
      <c r="N1253" s="13"/>
      <c r="O1253" s="13"/>
      <c r="P1253" s="13"/>
      <c r="Q1253" s="13"/>
      <c r="R1253" s="13"/>
      <c r="S1253" s="22"/>
      <c r="T1253" s="22"/>
    </row>
    <row r="1254" ht="20.25" spans="1:20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3"/>
      <c r="L1254" s="13"/>
      <c r="M1254" s="13"/>
      <c r="N1254" s="13"/>
      <c r="O1254" s="13"/>
      <c r="P1254" s="13"/>
      <c r="Q1254" s="13"/>
      <c r="R1254" s="13"/>
      <c r="S1254" s="22"/>
      <c r="T1254" s="22"/>
    </row>
    <row r="1255" ht="20.25" spans="1:20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3"/>
      <c r="L1255" s="13"/>
      <c r="M1255" s="13"/>
      <c r="N1255" s="13"/>
      <c r="O1255" s="13"/>
      <c r="P1255" s="13"/>
      <c r="Q1255" s="13"/>
      <c r="R1255" s="13"/>
      <c r="S1255" s="22"/>
      <c r="T1255" s="22"/>
    </row>
    <row r="1256" ht="20.25" spans="1:20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3"/>
      <c r="L1256" s="13"/>
      <c r="M1256" s="13"/>
      <c r="N1256" s="13"/>
      <c r="O1256" s="13"/>
      <c r="P1256" s="13"/>
      <c r="Q1256" s="13"/>
      <c r="R1256" s="13"/>
      <c r="S1256" s="22"/>
      <c r="T1256" s="22"/>
    </row>
    <row r="1257" ht="20.25" spans="1:20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3"/>
      <c r="L1257" s="13"/>
      <c r="M1257" s="13"/>
      <c r="N1257" s="13"/>
      <c r="O1257" s="13"/>
      <c r="P1257" s="13"/>
      <c r="Q1257" s="13"/>
      <c r="R1257" s="13"/>
      <c r="S1257" s="22"/>
      <c r="T1257" s="22"/>
    </row>
    <row r="1258" ht="20.25" spans="1:20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3"/>
      <c r="L1258" s="13"/>
      <c r="M1258" s="13"/>
      <c r="N1258" s="13"/>
      <c r="O1258" s="13"/>
      <c r="P1258" s="13"/>
      <c r="Q1258" s="13"/>
      <c r="R1258" s="13"/>
      <c r="S1258" s="22"/>
      <c r="T1258" s="22"/>
    </row>
    <row r="1259" ht="20.25" spans="1:20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3"/>
      <c r="L1259" s="13"/>
      <c r="M1259" s="13"/>
      <c r="N1259" s="13"/>
      <c r="O1259" s="13"/>
      <c r="P1259" s="13"/>
      <c r="Q1259" s="13"/>
      <c r="R1259" s="13"/>
      <c r="S1259" s="22"/>
      <c r="T1259" s="22"/>
    </row>
    <row r="1260" ht="20.25" spans="1:20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3"/>
      <c r="L1260" s="13"/>
      <c r="M1260" s="13"/>
      <c r="N1260" s="13"/>
      <c r="O1260" s="13"/>
      <c r="P1260" s="13"/>
      <c r="Q1260" s="13"/>
      <c r="R1260" s="13"/>
      <c r="S1260" s="22"/>
      <c r="T1260" s="22"/>
    </row>
    <row r="1261" ht="20.25" spans="1:20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3"/>
      <c r="L1261" s="13"/>
      <c r="M1261" s="13"/>
      <c r="N1261" s="13"/>
      <c r="O1261" s="13"/>
      <c r="P1261" s="13"/>
      <c r="Q1261" s="13"/>
      <c r="R1261" s="13"/>
      <c r="S1261" s="22"/>
      <c r="T1261" s="22"/>
    </row>
    <row r="1262" ht="20.25" spans="1:20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3"/>
      <c r="L1262" s="13"/>
      <c r="M1262" s="13"/>
      <c r="N1262" s="13"/>
      <c r="O1262" s="13"/>
      <c r="P1262" s="13"/>
      <c r="Q1262" s="13"/>
      <c r="R1262" s="13"/>
      <c r="S1262" s="22"/>
      <c r="T1262" s="22"/>
    </row>
    <row r="1263" ht="20.25" spans="1:20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3"/>
      <c r="L1263" s="13"/>
      <c r="M1263" s="13"/>
      <c r="N1263" s="13"/>
      <c r="O1263" s="13"/>
      <c r="P1263" s="13"/>
      <c r="Q1263" s="13"/>
      <c r="R1263" s="13"/>
      <c r="S1263" s="22"/>
      <c r="T1263" s="22"/>
    </row>
    <row r="1264" ht="20.25" spans="1:20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3"/>
      <c r="L1264" s="13"/>
      <c r="M1264" s="13"/>
      <c r="N1264" s="13"/>
      <c r="O1264" s="13"/>
      <c r="P1264" s="13"/>
      <c r="Q1264" s="13"/>
      <c r="R1264" s="13"/>
      <c r="S1264" s="22"/>
      <c r="T1264" s="22"/>
    </row>
    <row r="1265" ht="20.25" spans="1:20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3"/>
      <c r="L1265" s="13"/>
      <c r="M1265" s="13"/>
      <c r="N1265" s="13"/>
      <c r="O1265" s="13"/>
      <c r="P1265" s="13"/>
      <c r="Q1265" s="13"/>
      <c r="R1265" s="13"/>
      <c r="S1265" s="22"/>
      <c r="T1265" s="22"/>
    </row>
    <row r="1266" ht="20.25" spans="1:20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3"/>
      <c r="L1266" s="13"/>
      <c r="M1266" s="13"/>
      <c r="N1266" s="13"/>
      <c r="O1266" s="13"/>
      <c r="P1266" s="13"/>
      <c r="Q1266" s="13"/>
      <c r="R1266" s="13"/>
      <c r="S1266" s="22"/>
      <c r="T1266" s="22"/>
    </row>
    <row r="1267" ht="20.25" spans="1:20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3"/>
      <c r="L1267" s="13"/>
      <c r="M1267" s="13"/>
      <c r="N1267" s="13"/>
      <c r="O1267" s="13"/>
      <c r="P1267" s="13"/>
      <c r="Q1267" s="13"/>
      <c r="R1267" s="13"/>
      <c r="S1267" s="22"/>
      <c r="T1267" s="22"/>
    </row>
    <row r="1268" ht="20.25" spans="1:20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3"/>
      <c r="L1268" s="13"/>
      <c r="M1268" s="13"/>
      <c r="N1268" s="13"/>
      <c r="O1268" s="13"/>
      <c r="P1268" s="13"/>
      <c r="Q1268" s="13"/>
      <c r="R1268" s="13"/>
      <c r="S1268" s="22"/>
      <c r="T1268" s="22"/>
    </row>
    <row r="1269" ht="20.25" spans="1:20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3"/>
      <c r="L1269" s="13"/>
      <c r="M1269" s="13"/>
      <c r="N1269" s="13"/>
      <c r="O1269" s="13"/>
      <c r="P1269" s="13"/>
      <c r="Q1269" s="13"/>
      <c r="R1269" s="13"/>
      <c r="S1269" s="22"/>
      <c r="T1269" s="22"/>
    </row>
    <row r="1270" ht="20.25" spans="1:20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3"/>
      <c r="L1270" s="13"/>
      <c r="M1270" s="13"/>
      <c r="N1270" s="13"/>
      <c r="O1270" s="13"/>
      <c r="P1270" s="13"/>
      <c r="Q1270" s="13"/>
      <c r="R1270" s="13"/>
      <c r="S1270" s="22"/>
      <c r="T1270" s="22"/>
    </row>
    <row r="1271" ht="20.25" spans="1:20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3"/>
      <c r="L1271" s="13"/>
      <c r="M1271" s="13"/>
      <c r="N1271" s="13"/>
      <c r="O1271" s="13"/>
      <c r="P1271" s="13"/>
      <c r="Q1271" s="13"/>
      <c r="R1271" s="13"/>
      <c r="S1271" s="22"/>
      <c r="T1271" s="22"/>
    </row>
    <row r="1272" ht="20.25" spans="1:20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3"/>
      <c r="L1272" s="13"/>
      <c r="M1272" s="13"/>
      <c r="N1272" s="13"/>
      <c r="O1272" s="13"/>
      <c r="P1272" s="13"/>
      <c r="Q1272" s="13"/>
      <c r="R1272" s="13"/>
      <c r="S1272" s="22"/>
      <c r="T1272" s="22"/>
    </row>
    <row r="1273" ht="20.25" spans="1:20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3"/>
      <c r="L1273" s="13"/>
      <c r="M1273" s="13"/>
      <c r="N1273" s="13"/>
      <c r="O1273" s="13"/>
      <c r="P1273" s="13"/>
      <c r="Q1273" s="13"/>
      <c r="R1273" s="13"/>
      <c r="S1273" s="22"/>
      <c r="T1273" s="22"/>
    </row>
    <row r="1274" ht="20.25" spans="1:20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3"/>
      <c r="L1274" s="13"/>
      <c r="M1274" s="13"/>
      <c r="N1274" s="13"/>
      <c r="O1274" s="13"/>
      <c r="P1274" s="13"/>
      <c r="Q1274" s="13"/>
      <c r="R1274" s="13"/>
      <c r="S1274" s="22"/>
      <c r="T1274" s="22"/>
    </row>
    <row r="1275" ht="20.25" spans="1:20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3"/>
      <c r="L1275" s="13"/>
      <c r="M1275" s="13"/>
      <c r="N1275" s="13"/>
      <c r="O1275" s="13"/>
      <c r="P1275" s="13"/>
      <c r="Q1275" s="13"/>
      <c r="R1275" s="13"/>
      <c r="S1275" s="22"/>
      <c r="T1275" s="22"/>
    </row>
    <row r="1276" ht="20.25" spans="1:20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3"/>
      <c r="L1276" s="13"/>
      <c r="M1276" s="13"/>
      <c r="N1276" s="13"/>
      <c r="O1276" s="13"/>
      <c r="P1276" s="13"/>
      <c r="Q1276" s="13"/>
      <c r="R1276" s="13"/>
      <c r="S1276" s="22"/>
      <c r="T1276" s="22"/>
    </row>
    <row r="1277" ht="20.25" spans="1:20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3"/>
      <c r="L1277" s="13"/>
      <c r="M1277" s="13"/>
      <c r="N1277" s="13"/>
      <c r="O1277" s="13"/>
      <c r="P1277" s="13"/>
      <c r="Q1277" s="13"/>
      <c r="R1277" s="13"/>
      <c r="S1277" s="22"/>
      <c r="T1277" s="22"/>
    </row>
    <row r="1278" ht="20.25" spans="1:20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3"/>
      <c r="L1278" s="13"/>
      <c r="M1278" s="13"/>
      <c r="N1278" s="13"/>
      <c r="O1278" s="13"/>
      <c r="P1278" s="13"/>
      <c r="Q1278" s="13"/>
      <c r="R1278" s="13"/>
      <c r="S1278" s="22"/>
      <c r="T1278" s="22"/>
    </row>
    <row r="1279" ht="20.25" spans="1:20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3"/>
      <c r="L1279" s="13"/>
      <c r="M1279" s="13"/>
      <c r="N1279" s="13"/>
      <c r="O1279" s="13"/>
      <c r="P1279" s="13"/>
      <c r="Q1279" s="13"/>
      <c r="R1279" s="13"/>
      <c r="S1279" s="22"/>
      <c r="T1279" s="22"/>
    </row>
    <row r="1280" ht="20.25" spans="1:20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3"/>
      <c r="L1280" s="13"/>
      <c r="M1280" s="13"/>
      <c r="N1280" s="13"/>
      <c r="O1280" s="13"/>
      <c r="P1280" s="13"/>
      <c r="Q1280" s="13"/>
      <c r="R1280" s="13"/>
      <c r="S1280" s="22"/>
      <c r="T1280" s="22"/>
    </row>
    <row r="1281" ht="20.25" spans="1:20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3"/>
      <c r="L1281" s="13"/>
      <c r="M1281" s="13"/>
      <c r="N1281" s="13"/>
      <c r="O1281" s="13"/>
      <c r="P1281" s="13"/>
      <c r="Q1281" s="13"/>
      <c r="R1281" s="13"/>
      <c r="S1281" s="22"/>
      <c r="T1281" s="22"/>
    </row>
    <row r="1282" ht="20.25" spans="1:20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3"/>
      <c r="L1282" s="13"/>
      <c r="M1282" s="13"/>
      <c r="N1282" s="13"/>
      <c r="O1282" s="13"/>
      <c r="P1282" s="13"/>
      <c r="Q1282" s="13"/>
      <c r="R1282" s="13"/>
      <c r="S1282" s="22"/>
      <c r="T1282" s="22"/>
    </row>
    <row r="1283" ht="20.25" spans="1:20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3"/>
      <c r="L1283" s="13"/>
      <c r="M1283" s="13"/>
      <c r="N1283" s="13"/>
      <c r="O1283" s="13"/>
      <c r="P1283" s="13"/>
      <c r="Q1283" s="13"/>
      <c r="R1283" s="13"/>
      <c r="S1283" s="22"/>
      <c r="T1283" s="22"/>
    </row>
    <row r="1284" ht="20.25" spans="1:20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3"/>
      <c r="L1284" s="13"/>
      <c r="M1284" s="13"/>
      <c r="N1284" s="13"/>
      <c r="O1284" s="13"/>
      <c r="P1284" s="13"/>
      <c r="Q1284" s="13"/>
      <c r="R1284" s="13"/>
      <c r="S1284" s="22"/>
      <c r="T1284" s="22"/>
    </row>
    <row r="1285" ht="20.25" spans="1:20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3"/>
      <c r="L1285" s="13"/>
      <c r="M1285" s="13"/>
      <c r="N1285" s="13"/>
      <c r="O1285" s="13"/>
      <c r="P1285" s="13"/>
      <c r="Q1285" s="13"/>
      <c r="R1285" s="13"/>
      <c r="S1285" s="22"/>
      <c r="T1285" s="22"/>
    </row>
    <row r="1286" ht="20.25" spans="1:20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3"/>
      <c r="L1286" s="13"/>
      <c r="M1286" s="13"/>
      <c r="N1286" s="13"/>
      <c r="O1286" s="13"/>
      <c r="P1286" s="13"/>
      <c r="Q1286" s="13"/>
      <c r="R1286" s="13"/>
      <c r="S1286" s="22"/>
      <c r="T1286" s="22"/>
    </row>
    <row r="1287" ht="20.25" spans="1:20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3"/>
      <c r="L1287" s="13"/>
      <c r="M1287" s="13"/>
      <c r="N1287" s="13"/>
      <c r="O1287" s="13"/>
      <c r="P1287" s="13"/>
      <c r="Q1287" s="13"/>
      <c r="R1287" s="13"/>
      <c r="S1287" s="22"/>
      <c r="T1287" s="22"/>
    </row>
    <row r="1288" ht="20.25" spans="1:20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3"/>
      <c r="L1288" s="13"/>
      <c r="M1288" s="13"/>
      <c r="N1288" s="13"/>
      <c r="O1288" s="13"/>
      <c r="P1288" s="13"/>
      <c r="Q1288" s="13"/>
      <c r="R1288" s="13"/>
      <c r="S1288" s="22"/>
      <c r="T1288" s="22"/>
    </row>
    <row r="1289" ht="20.25" spans="1:20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3"/>
      <c r="L1289" s="13"/>
      <c r="M1289" s="13"/>
      <c r="N1289" s="13"/>
      <c r="O1289" s="13"/>
      <c r="P1289" s="13"/>
      <c r="Q1289" s="13"/>
      <c r="R1289" s="13"/>
      <c r="S1289" s="22"/>
      <c r="T1289" s="22"/>
    </row>
    <row r="1290" ht="20.25" spans="1:20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3"/>
      <c r="L1290" s="13"/>
      <c r="M1290" s="13"/>
      <c r="N1290" s="13"/>
      <c r="O1290" s="13"/>
      <c r="P1290" s="13"/>
      <c r="Q1290" s="13"/>
      <c r="R1290" s="13"/>
      <c r="S1290" s="22"/>
      <c r="T1290" s="22"/>
    </row>
    <row r="1291" ht="20.25" spans="1:20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3"/>
      <c r="L1291" s="13"/>
      <c r="M1291" s="13"/>
      <c r="N1291" s="13"/>
      <c r="O1291" s="13"/>
      <c r="P1291" s="13"/>
      <c r="Q1291" s="13"/>
      <c r="R1291" s="13"/>
      <c r="S1291" s="22"/>
      <c r="T1291" s="22"/>
    </row>
    <row r="1292" ht="20.25" spans="1:20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3"/>
      <c r="L1292" s="13"/>
      <c r="M1292" s="13"/>
      <c r="N1292" s="13"/>
      <c r="O1292" s="13"/>
      <c r="P1292" s="13"/>
      <c r="Q1292" s="13"/>
      <c r="R1292" s="13"/>
      <c r="S1292" s="22"/>
      <c r="T1292" s="22"/>
    </row>
    <row r="1293" ht="20.25" spans="1:20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3"/>
      <c r="L1293" s="13"/>
      <c r="M1293" s="13"/>
      <c r="N1293" s="13"/>
      <c r="O1293" s="13"/>
      <c r="P1293" s="13"/>
      <c r="Q1293" s="13"/>
      <c r="R1293" s="13"/>
      <c r="S1293" s="22"/>
      <c r="T1293" s="22"/>
    </row>
    <row r="1294" ht="20.25" spans="1:20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3"/>
      <c r="L1294" s="13"/>
      <c r="M1294" s="13"/>
      <c r="N1294" s="13"/>
      <c r="O1294" s="13"/>
      <c r="P1294" s="13"/>
      <c r="Q1294" s="13"/>
      <c r="R1294" s="13"/>
      <c r="S1294" s="22"/>
      <c r="T1294" s="22"/>
    </row>
    <row r="1295" ht="20.25" spans="1:20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3"/>
      <c r="L1295" s="13"/>
      <c r="M1295" s="13"/>
      <c r="N1295" s="13"/>
      <c r="O1295" s="13"/>
      <c r="P1295" s="13"/>
      <c r="Q1295" s="13"/>
      <c r="R1295" s="13"/>
      <c r="S1295" s="22"/>
      <c r="T1295" s="22"/>
    </row>
    <row r="1296" ht="20.25" spans="1:20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3"/>
      <c r="L1296" s="13"/>
      <c r="M1296" s="13"/>
      <c r="N1296" s="13"/>
      <c r="O1296" s="13"/>
      <c r="P1296" s="13"/>
      <c r="Q1296" s="13"/>
      <c r="R1296" s="13"/>
      <c r="S1296" s="22"/>
      <c r="T1296" s="22"/>
    </row>
    <row r="1297" ht="20.25" spans="1:20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3"/>
      <c r="L1297" s="13"/>
      <c r="M1297" s="13"/>
      <c r="N1297" s="13"/>
      <c r="O1297" s="13"/>
      <c r="P1297" s="13"/>
      <c r="Q1297" s="13"/>
      <c r="R1297" s="13"/>
      <c r="S1297" s="22"/>
      <c r="T1297" s="22"/>
    </row>
    <row r="1298" ht="20.25" spans="1:20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3"/>
      <c r="L1298" s="13"/>
      <c r="M1298" s="13"/>
      <c r="N1298" s="13"/>
      <c r="O1298" s="13"/>
      <c r="P1298" s="13"/>
      <c r="Q1298" s="13"/>
      <c r="R1298" s="13"/>
      <c r="S1298" s="22"/>
      <c r="T1298" s="22"/>
    </row>
    <row r="1299" ht="20.25" spans="1:20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3"/>
      <c r="L1299" s="13"/>
      <c r="M1299" s="13"/>
      <c r="N1299" s="13"/>
      <c r="O1299" s="13"/>
      <c r="P1299" s="13"/>
      <c r="Q1299" s="13"/>
      <c r="R1299" s="13"/>
      <c r="S1299" s="22"/>
      <c r="T1299" s="22"/>
    </row>
    <row r="1300" ht="20.25" spans="1:20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3"/>
      <c r="L1300" s="13"/>
      <c r="M1300" s="13"/>
      <c r="N1300" s="13"/>
      <c r="O1300" s="13"/>
      <c r="P1300" s="13"/>
      <c r="Q1300" s="13"/>
      <c r="R1300" s="13"/>
      <c r="S1300" s="22"/>
      <c r="T1300" s="22"/>
    </row>
    <row r="1301" ht="20.25" spans="1:20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3"/>
      <c r="L1301" s="13"/>
      <c r="M1301" s="13"/>
      <c r="N1301" s="13"/>
      <c r="O1301" s="13"/>
      <c r="P1301" s="13"/>
      <c r="Q1301" s="13"/>
      <c r="R1301" s="13"/>
      <c r="S1301" s="22"/>
      <c r="T1301" s="22"/>
    </row>
    <row r="1302" ht="20.25" spans="1:20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3"/>
      <c r="L1302" s="13"/>
      <c r="M1302" s="13"/>
      <c r="N1302" s="13"/>
      <c r="O1302" s="13"/>
      <c r="P1302" s="13"/>
      <c r="Q1302" s="13"/>
      <c r="R1302" s="13"/>
      <c r="S1302" s="22"/>
      <c r="T1302" s="22"/>
    </row>
    <row r="1303" ht="20.25" spans="1:20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3"/>
      <c r="L1303" s="13"/>
      <c r="M1303" s="13"/>
      <c r="N1303" s="13"/>
      <c r="O1303" s="13"/>
      <c r="P1303" s="13"/>
      <c r="Q1303" s="13"/>
      <c r="R1303" s="13"/>
      <c r="S1303" s="22"/>
      <c r="T1303" s="22"/>
    </row>
    <row r="1304" ht="20.25" spans="1:20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3"/>
      <c r="L1304" s="13"/>
      <c r="M1304" s="13"/>
      <c r="N1304" s="13"/>
      <c r="O1304" s="13"/>
      <c r="P1304" s="13"/>
      <c r="Q1304" s="13"/>
      <c r="R1304" s="13"/>
      <c r="S1304" s="22"/>
      <c r="T1304" s="22"/>
    </row>
    <row r="1305" ht="20.25" spans="1:20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3"/>
      <c r="L1305" s="13"/>
      <c r="M1305" s="13"/>
      <c r="N1305" s="13"/>
      <c r="O1305" s="13"/>
      <c r="P1305" s="13"/>
      <c r="Q1305" s="13"/>
      <c r="R1305" s="13"/>
      <c r="S1305" s="22"/>
      <c r="T1305" s="22"/>
    </row>
    <row r="1306" ht="20.25" spans="1:20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3"/>
      <c r="L1306" s="13"/>
      <c r="M1306" s="13"/>
      <c r="N1306" s="13"/>
      <c r="O1306" s="13"/>
      <c r="P1306" s="13"/>
      <c r="Q1306" s="13"/>
      <c r="R1306" s="13"/>
      <c r="S1306" s="22"/>
      <c r="T1306" s="22"/>
    </row>
    <row r="1307" ht="20.25" spans="1:20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3"/>
      <c r="L1307" s="13"/>
      <c r="M1307" s="13"/>
      <c r="N1307" s="13"/>
      <c r="O1307" s="13"/>
      <c r="P1307" s="13"/>
      <c r="Q1307" s="13"/>
      <c r="R1307" s="13"/>
      <c r="S1307" s="22"/>
      <c r="T1307" s="22"/>
    </row>
    <row r="1308" ht="20.25" spans="1:20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3"/>
      <c r="L1308" s="13"/>
      <c r="M1308" s="13"/>
      <c r="N1308" s="13"/>
      <c r="O1308" s="13"/>
      <c r="P1308" s="13"/>
      <c r="Q1308" s="13"/>
      <c r="R1308" s="13"/>
      <c r="S1308" s="22"/>
      <c r="T1308" s="22"/>
    </row>
    <row r="1309" ht="20.25" spans="1:20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3"/>
      <c r="L1309" s="13"/>
      <c r="M1309" s="13"/>
      <c r="N1309" s="13"/>
      <c r="O1309" s="13"/>
      <c r="P1309" s="13"/>
      <c r="Q1309" s="13"/>
      <c r="R1309" s="13"/>
      <c r="S1309" s="22"/>
      <c r="T1309" s="22"/>
    </row>
    <row r="1310" ht="20.25" spans="1:20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3"/>
      <c r="L1310" s="13"/>
      <c r="M1310" s="13"/>
      <c r="N1310" s="13"/>
      <c r="O1310" s="13"/>
      <c r="P1310" s="13"/>
      <c r="Q1310" s="13"/>
      <c r="R1310" s="13"/>
      <c r="S1310" s="22"/>
      <c r="T1310" s="22"/>
    </row>
    <row r="1311" ht="20.25" spans="1:20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3"/>
      <c r="L1311" s="13"/>
      <c r="M1311" s="13"/>
      <c r="N1311" s="13"/>
      <c r="O1311" s="13"/>
      <c r="P1311" s="13"/>
      <c r="Q1311" s="13"/>
      <c r="R1311" s="13"/>
      <c r="S1311" s="22"/>
      <c r="T1311" s="22"/>
    </row>
    <row r="1312" ht="20.25" spans="1:20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3"/>
      <c r="L1312" s="13"/>
      <c r="M1312" s="13"/>
      <c r="N1312" s="13"/>
      <c r="O1312" s="13"/>
      <c r="P1312" s="13"/>
      <c r="Q1312" s="13"/>
      <c r="R1312" s="13"/>
      <c r="S1312" s="22"/>
      <c r="T1312" s="22"/>
    </row>
    <row r="1313" ht="20.25" spans="1:20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3"/>
      <c r="L1313" s="13"/>
      <c r="M1313" s="13"/>
      <c r="N1313" s="13"/>
      <c r="O1313" s="13"/>
      <c r="P1313" s="13"/>
      <c r="Q1313" s="13"/>
      <c r="R1313" s="13"/>
      <c r="S1313" s="22"/>
      <c r="T1313" s="22"/>
    </row>
    <row r="1314" ht="20.25" spans="1:20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3"/>
      <c r="L1314" s="13"/>
      <c r="M1314" s="13"/>
      <c r="N1314" s="13"/>
      <c r="O1314" s="13"/>
      <c r="P1314" s="13"/>
      <c r="Q1314" s="13"/>
      <c r="R1314" s="13"/>
      <c r="S1314" s="22"/>
      <c r="T1314" s="22"/>
    </row>
    <row r="1315" ht="20.25" spans="1:20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3"/>
      <c r="L1315" s="13"/>
      <c r="M1315" s="13"/>
      <c r="N1315" s="13"/>
      <c r="O1315" s="13"/>
      <c r="P1315" s="13"/>
      <c r="Q1315" s="13"/>
      <c r="R1315" s="13"/>
      <c r="S1315" s="22"/>
      <c r="T1315" s="22"/>
    </row>
    <row r="1316" ht="20.25" spans="1:20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3"/>
      <c r="L1316" s="13"/>
      <c r="M1316" s="13"/>
      <c r="N1316" s="13"/>
      <c r="O1316" s="13"/>
      <c r="P1316" s="13"/>
      <c r="Q1316" s="13"/>
      <c r="R1316" s="13"/>
      <c r="S1316" s="22"/>
      <c r="T1316" s="22"/>
    </row>
    <row r="1317" ht="20.25" spans="1:20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3"/>
      <c r="L1317" s="13"/>
      <c r="M1317" s="13"/>
      <c r="N1317" s="13"/>
      <c r="O1317" s="13"/>
      <c r="P1317" s="13"/>
      <c r="Q1317" s="13"/>
      <c r="R1317" s="13"/>
      <c r="S1317" s="22"/>
      <c r="T1317" s="22"/>
    </row>
    <row r="1318" ht="20.25" spans="1:20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3"/>
      <c r="L1318" s="13"/>
      <c r="M1318" s="13"/>
      <c r="N1318" s="13"/>
      <c r="O1318" s="13"/>
      <c r="P1318" s="13"/>
      <c r="Q1318" s="13"/>
      <c r="R1318" s="13"/>
      <c r="S1318" s="22"/>
      <c r="T1318" s="22"/>
    </row>
    <row r="1319" ht="20.25" spans="1:20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3"/>
      <c r="L1319" s="13"/>
      <c r="M1319" s="13"/>
      <c r="N1319" s="13"/>
      <c r="O1319" s="13"/>
      <c r="P1319" s="13"/>
      <c r="Q1319" s="13"/>
      <c r="R1319" s="13"/>
      <c r="S1319" s="22"/>
      <c r="T1319" s="22"/>
    </row>
    <row r="1320" ht="20.25" spans="1:20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3"/>
      <c r="L1320" s="13"/>
      <c r="M1320" s="13"/>
      <c r="N1320" s="13"/>
      <c r="O1320" s="13"/>
      <c r="P1320" s="13"/>
      <c r="Q1320" s="13"/>
      <c r="R1320" s="13"/>
      <c r="S1320" s="22"/>
      <c r="T1320" s="22"/>
    </row>
    <row r="1321" ht="20.25" spans="1:20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3"/>
      <c r="L1321" s="13"/>
      <c r="M1321" s="13"/>
      <c r="N1321" s="13"/>
      <c r="O1321" s="13"/>
      <c r="P1321" s="13"/>
      <c r="Q1321" s="13"/>
      <c r="R1321" s="13"/>
      <c r="S1321" s="22"/>
      <c r="T1321" s="22"/>
    </row>
    <row r="1322" ht="20.25" spans="1:20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3"/>
      <c r="L1322" s="13"/>
      <c r="M1322" s="13"/>
      <c r="N1322" s="13"/>
      <c r="O1322" s="13"/>
      <c r="P1322" s="13"/>
      <c r="Q1322" s="13"/>
      <c r="R1322" s="13"/>
      <c r="S1322" s="22"/>
      <c r="T1322" s="22"/>
    </row>
    <row r="1323" ht="20.25" spans="1:20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3"/>
      <c r="L1323" s="13"/>
      <c r="M1323" s="13"/>
      <c r="N1323" s="13"/>
      <c r="O1323" s="13"/>
      <c r="P1323" s="13"/>
      <c r="Q1323" s="13"/>
      <c r="R1323" s="13"/>
      <c r="S1323" s="22"/>
      <c r="T1323" s="22"/>
    </row>
    <row r="1324" ht="20.25" spans="1:20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3"/>
      <c r="L1324" s="13"/>
      <c r="M1324" s="13"/>
      <c r="N1324" s="13"/>
      <c r="O1324" s="13"/>
      <c r="P1324" s="13"/>
      <c r="Q1324" s="13"/>
      <c r="R1324" s="13"/>
      <c r="S1324" s="22"/>
      <c r="T1324" s="22"/>
    </row>
    <row r="1325" ht="20.25" spans="1:20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3"/>
      <c r="L1325" s="13"/>
      <c r="M1325" s="13"/>
      <c r="N1325" s="13"/>
      <c r="O1325" s="13"/>
      <c r="P1325" s="13"/>
      <c r="Q1325" s="13"/>
      <c r="R1325" s="13"/>
      <c r="S1325" s="22"/>
      <c r="T1325" s="22"/>
    </row>
    <row r="1326" ht="20.25" spans="1:20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3"/>
      <c r="L1326" s="13"/>
      <c r="M1326" s="13"/>
      <c r="N1326" s="13"/>
      <c r="O1326" s="13"/>
      <c r="P1326" s="13"/>
      <c r="Q1326" s="13"/>
      <c r="R1326" s="13"/>
      <c r="S1326" s="22"/>
      <c r="T1326" s="22"/>
    </row>
    <row r="1327" ht="20.25" spans="1:20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3"/>
      <c r="L1327" s="13"/>
      <c r="M1327" s="13"/>
      <c r="N1327" s="13"/>
      <c r="O1327" s="13"/>
      <c r="P1327" s="13"/>
      <c r="Q1327" s="13"/>
      <c r="R1327" s="13"/>
      <c r="S1327" s="22"/>
      <c r="T1327" s="22"/>
    </row>
    <row r="1328" ht="20.25" spans="1:20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3"/>
      <c r="L1328" s="13"/>
      <c r="M1328" s="13"/>
      <c r="N1328" s="13"/>
      <c r="O1328" s="13"/>
      <c r="P1328" s="13"/>
      <c r="Q1328" s="13"/>
      <c r="R1328" s="13"/>
      <c r="S1328" s="22"/>
      <c r="T1328" s="22"/>
    </row>
    <row r="1329" ht="20.25" spans="1:20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3"/>
      <c r="L1329" s="13"/>
      <c r="M1329" s="13"/>
      <c r="N1329" s="13"/>
      <c r="O1329" s="13"/>
      <c r="P1329" s="13"/>
      <c r="Q1329" s="13"/>
      <c r="R1329" s="13"/>
      <c r="S1329" s="22"/>
      <c r="T1329" s="22"/>
    </row>
    <row r="1330" ht="20.25" spans="1:20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3"/>
      <c r="L1330" s="13"/>
      <c r="M1330" s="13"/>
      <c r="N1330" s="13"/>
      <c r="O1330" s="13"/>
      <c r="P1330" s="13"/>
      <c r="Q1330" s="13"/>
      <c r="R1330" s="13"/>
      <c r="S1330" s="22"/>
      <c r="T1330" s="22"/>
    </row>
    <row r="1331" ht="20.25" spans="1:20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3"/>
      <c r="L1331" s="13"/>
      <c r="M1331" s="13"/>
      <c r="N1331" s="13"/>
      <c r="O1331" s="13"/>
      <c r="P1331" s="13"/>
      <c r="Q1331" s="13"/>
      <c r="R1331" s="13"/>
      <c r="S1331" s="22"/>
      <c r="T1331" s="22"/>
    </row>
    <row r="1332" ht="20.25" spans="1:20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3"/>
      <c r="L1332" s="13"/>
      <c r="M1332" s="13"/>
      <c r="N1332" s="13"/>
      <c r="O1332" s="13"/>
      <c r="P1332" s="13"/>
      <c r="Q1332" s="13"/>
      <c r="R1332" s="13"/>
      <c r="S1332" s="22"/>
      <c r="T1332" s="22"/>
    </row>
    <row r="1333" ht="20.25" spans="1:20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3"/>
      <c r="L1333" s="13"/>
      <c r="M1333" s="13"/>
      <c r="N1333" s="13"/>
      <c r="O1333" s="13"/>
      <c r="P1333" s="13"/>
      <c r="Q1333" s="13"/>
      <c r="R1333" s="13"/>
      <c r="S1333" s="22"/>
      <c r="T1333" s="22"/>
    </row>
    <row r="1334" ht="20.25" spans="1:20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3"/>
      <c r="L1334" s="13"/>
      <c r="M1334" s="13"/>
      <c r="N1334" s="13"/>
      <c r="O1334" s="13"/>
      <c r="P1334" s="13"/>
      <c r="Q1334" s="13"/>
      <c r="R1334" s="13"/>
      <c r="S1334" s="22"/>
      <c r="T1334" s="22"/>
    </row>
    <row r="1335" ht="20.25" spans="1:20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3"/>
      <c r="L1335" s="13"/>
      <c r="M1335" s="13"/>
      <c r="N1335" s="13"/>
      <c r="O1335" s="13"/>
      <c r="P1335" s="13"/>
      <c r="Q1335" s="13"/>
      <c r="R1335" s="13"/>
      <c r="S1335" s="22"/>
      <c r="T1335" s="22"/>
    </row>
    <row r="1336" ht="20.25" spans="1:20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3"/>
      <c r="L1336" s="13"/>
      <c r="M1336" s="13"/>
      <c r="N1336" s="13"/>
      <c r="O1336" s="13"/>
      <c r="P1336" s="13"/>
      <c r="Q1336" s="13"/>
      <c r="R1336" s="13"/>
      <c r="S1336" s="22"/>
      <c r="T1336" s="22"/>
    </row>
    <row r="1337" ht="20.25" spans="1:20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3"/>
      <c r="L1337" s="13"/>
      <c r="M1337" s="13"/>
      <c r="N1337" s="13"/>
      <c r="O1337" s="13"/>
      <c r="P1337" s="13"/>
      <c r="Q1337" s="13"/>
      <c r="R1337" s="13"/>
      <c r="S1337" s="22"/>
      <c r="T1337" s="22"/>
    </row>
    <row r="1338" ht="20.25" spans="1:20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3"/>
      <c r="L1338" s="13"/>
      <c r="M1338" s="13"/>
      <c r="N1338" s="13"/>
      <c r="O1338" s="13"/>
      <c r="P1338" s="13"/>
      <c r="Q1338" s="13"/>
      <c r="R1338" s="13"/>
      <c r="S1338" s="22"/>
      <c r="T1338" s="22"/>
    </row>
    <row r="1339" ht="20.25" spans="1:20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3"/>
      <c r="L1339" s="13"/>
      <c r="M1339" s="13"/>
      <c r="N1339" s="13"/>
      <c r="O1339" s="13"/>
      <c r="P1339" s="13"/>
      <c r="Q1339" s="13"/>
      <c r="R1339" s="13"/>
      <c r="S1339" s="22"/>
      <c r="T1339" s="22"/>
    </row>
    <row r="1340" ht="20.25" spans="1:20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3"/>
      <c r="L1340" s="13"/>
      <c r="M1340" s="13"/>
      <c r="N1340" s="13"/>
      <c r="O1340" s="13"/>
      <c r="P1340" s="13"/>
      <c r="Q1340" s="13"/>
      <c r="R1340" s="13"/>
      <c r="S1340" s="22"/>
      <c r="T1340" s="22"/>
    </row>
    <row r="1341" ht="20.25" spans="1:20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3"/>
      <c r="L1341" s="13"/>
      <c r="M1341" s="13"/>
      <c r="N1341" s="13"/>
      <c r="O1341" s="13"/>
      <c r="P1341" s="13"/>
      <c r="Q1341" s="13"/>
      <c r="R1341" s="13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60</v>
      </c>
      <c r="B1" s="2"/>
      <c r="C1" s="2"/>
      <c r="D1" s="2"/>
      <c r="E1" s="2"/>
      <c r="F1" s="2"/>
      <c r="G1" s="2"/>
      <c r="H1" s="2"/>
      <c r="I1" s="2"/>
      <c r="J1" s="2"/>
      <c r="K1" s="10" t="s">
        <v>447</v>
      </c>
      <c r="L1" s="11"/>
      <c r="M1" s="11"/>
      <c r="N1" s="11"/>
      <c r="O1" s="11"/>
      <c r="P1" s="11"/>
      <c r="Q1" s="11"/>
      <c r="R1" s="15"/>
    </row>
    <row r="2" ht="45" spans="1:18">
      <c r="A2" s="3" t="s">
        <v>62</v>
      </c>
      <c r="B2" s="4" t="s">
        <v>63</v>
      </c>
      <c r="C2" s="4" t="s">
        <v>64</v>
      </c>
      <c r="D2" s="4" t="s">
        <v>65</v>
      </c>
      <c r="E2" s="4" t="s">
        <v>66</v>
      </c>
      <c r="F2" s="4" t="s">
        <v>67</v>
      </c>
      <c r="G2" s="4" t="s">
        <v>68</v>
      </c>
      <c r="H2" s="4" t="s">
        <v>69</v>
      </c>
      <c r="I2" s="4" t="s">
        <v>70</v>
      </c>
      <c r="J2" s="4" t="s">
        <v>71</v>
      </c>
      <c r="K2" s="12" t="s">
        <v>72</v>
      </c>
      <c r="L2" s="12" t="s">
        <v>73</v>
      </c>
      <c r="M2" s="12" t="s">
        <v>74</v>
      </c>
      <c r="N2" s="12" t="s">
        <v>75</v>
      </c>
      <c r="O2" s="12" t="s">
        <v>76</v>
      </c>
      <c r="P2" s="12" t="s">
        <v>77</v>
      </c>
      <c r="Q2" s="12" t="s">
        <v>78</v>
      </c>
      <c r="R2" s="12" t="s">
        <v>79</v>
      </c>
    </row>
    <row r="3" ht="20.25" spans="1:18">
      <c r="A3" s="5" t="s">
        <v>448</v>
      </c>
      <c r="B3" s="5" t="s">
        <v>449</v>
      </c>
      <c r="C3" s="5">
        <v>3721.989</v>
      </c>
      <c r="D3" s="5">
        <v>4202.204</v>
      </c>
      <c r="E3" s="5">
        <v>1</v>
      </c>
      <c r="F3" s="6">
        <v>0</v>
      </c>
      <c r="G3" s="6">
        <v>0</v>
      </c>
      <c r="H3" s="6">
        <v>1</v>
      </c>
      <c r="I3" s="6">
        <v>1.449</v>
      </c>
      <c r="J3" s="6">
        <v>12.711</v>
      </c>
      <c r="K3" s="13">
        <v>4</v>
      </c>
      <c r="L3" s="13">
        <v>2</v>
      </c>
      <c r="M3" s="13">
        <v>0</v>
      </c>
      <c r="N3" s="13">
        <v>0</v>
      </c>
      <c r="O3" s="13">
        <v>0</v>
      </c>
      <c r="P3" s="13">
        <v>7.913</v>
      </c>
      <c r="Q3" s="13">
        <v>0</v>
      </c>
      <c r="R3" s="13">
        <v>0</v>
      </c>
    </row>
    <row r="4" ht="20.25" spans="1:18">
      <c r="A4" s="5" t="s">
        <v>450</v>
      </c>
      <c r="B4" s="5" t="s">
        <v>451</v>
      </c>
      <c r="C4" s="5">
        <v>1620.424</v>
      </c>
      <c r="D4" s="5">
        <v>1786.026</v>
      </c>
      <c r="E4" s="5">
        <v>1</v>
      </c>
      <c r="F4" s="6">
        <v>0</v>
      </c>
      <c r="G4" s="6">
        <v>0</v>
      </c>
      <c r="H4" s="6">
        <v>1</v>
      </c>
      <c r="I4" s="6">
        <v>0.11</v>
      </c>
      <c r="J4" s="6">
        <v>9.372</v>
      </c>
      <c r="K4" s="13">
        <v>3</v>
      </c>
      <c r="L4" s="13">
        <v>0</v>
      </c>
      <c r="M4" s="13">
        <v>0</v>
      </c>
      <c r="N4" s="13">
        <v>0</v>
      </c>
      <c r="O4" s="13">
        <v>0</v>
      </c>
      <c r="P4" s="13">
        <v>-0.521</v>
      </c>
      <c r="Q4" s="13">
        <v>0</v>
      </c>
      <c r="R4" s="13">
        <v>0</v>
      </c>
    </row>
    <row r="5" ht="20.25" spans="1:18">
      <c r="A5" s="7" t="s">
        <v>452</v>
      </c>
      <c r="B5" s="7" t="s">
        <v>453</v>
      </c>
      <c r="C5" s="7">
        <v>19955.863</v>
      </c>
      <c r="D5" s="7">
        <v>22146.781</v>
      </c>
      <c r="E5" s="7">
        <v>0</v>
      </c>
      <c r="F5" s="7">
        <v>0</v>
      </c>
      <c r="G5" s="7">
        <v>0</v>
      </c>
      <c r="H5" s="7">
        <v>1</v>
      </c>
      <c r="I5" s="9">
        <v>4.272</v>
      </c>
      <c r="J5" s="9">
        <v>13.742</v>
      </c>
      <c r="K5" s="13">
        <v>2</v>
      </c>
      <c r="L5" s="13">
        <v>1</v>
      </c>
      <c r="M5" s="13">
        <v>0</v>
      </c>
      <c r="N5" s="13">
        <v>0</v>
      </c>
      <c r="O5" s="13">
        <v>0</v>
      </c>
      <c r="P5" s="13">
        <v>4.746</v>
      </c>
      <c r="Q5" s="13">
        <v>0</v>
      </c>
      <c r="R5" s="13">
        <v>0</v>
      </c>
    </row>
    <row r="6" ht="20.25" spans="1:18">
      <c r="A6" s="7" t="s">
        <v>454</v>
      </c>
      <c r="B6" s="7" t="s">
        <v>455</v>
      </c>
      <c r="C6" s="7">
        <v>10231.169</v>
      </c>
      <c r="D6" s="7">
        <v>16803.797</v>
      </c>
      <c r="E6" s="7">
        <v>0</v>
      </c>
      <c r="F6" s="7">
        <v>0</v>
      </c>
      <c r="G6" s="7">
        <v>0</v>
      </c>
      <c r="H6" s="7">
        <v>1</v>
      </c>
      <c r="I6" s="9">
        <v>33.316</v>
      </c>
      <c r="J6" s="9">
        <v>59.399</v>
      </c>
      <c r="K6" s="13">
        <v>4</v>
      </c>
      <c r="L6" s="13">
        <v>1</v>
      </c>
      <c r="M6" s="13">
        <v>-1</v>
      </c>
      <c r="N6" s="13">
        <v>1</v>
      </c>
      <c r="O6" s="13">
        <v>0</v>
      </c>
      <c r="P6" s="13">
        <v>43.038</v>
      </c>
      <c r="Q6" s="13">
        <v>0</v>
      </c>
      <c r="R6" s="13">
        <v>0</v>
      </c>
    </row>
    <row r="7" ht="20.25" spans="1:18">
      <c r="A7" s="7" t="s">
        <v>456</v>
      </c>
      <c r="B7" s="7" t="s">
        <v>457</v>
      </c>
      <c r="C7" s="7">
        <v>20901.346</v>
      </c>
      <c r="D7" s="7">
        <v>23120.025</v>
      </c>
      <c r="E7" s="7">
        <v>0</v>
      </c>
      <c r="F7" s="7">
        <v>0</v>
      </c>
      <c r="G7" s="7">
        <v>0</v>
      </c>
      <c r="H7" s="7">
        <v>1</v>
      </c>
      <c r="I7" s="9">
        <v>5.168</v>
      </c>
      <c r="J7" s="9">
        <v>14.268</v>
      </c>
      <c r="K7" s="13">
        <v>4</v>
      </c>
      <c r="L7" s="13">
        <v>1</v>
      </c>
      <c r="M7" s="13">
        <v>0</v>
      </c>
      <c r="N7" s="13">
        <v>0</v>
      </c>
      <c r="O7" s="13">
        <v>0</v>
      </c>
      <c r="P7" s="13">
        <v>11.354</v>
      </c>
      <c r="Q7" s="13">
        <v>0</v>
      </c>
      <c r="R7" s="13">
        <v>0</v>
      </c>
    </row>
    <row r="8" ht="20.25" spans="1:18">
      <c r="A8" s="7" t="s">
        <v>458</v>
      </c>
      <c r="B8" s="7" t="s">
        <v>459</v>
      </c>
      <c r="C8" s="7">
        <v>850.726</v>
      </c>
      <c r="D8" s="7">
        <v>1024.202</v>
      </c>
      <c r="E8" s="7">
        <v>0</v>
      </c>
      <c r="F8" s="7">
        <v>0</v>
      </c>
      <c r="G8" s="7">
        <v>0</v>
      </c>
      <c r="H8" s="7">
        <v>1</v>
      </c>
      <c r="I8" s="9">
        <v>8.1</v>
      </c>
      <c r="J8" s="9">
        <v>23.666</v>
      </c>
      <c r="K8" s="13">
        <v>4</v>
      </c>
      <c r="L8" s="13">
        <v>2</v>
      </c>
      <c r="M8" s="13">
        <v>-1</v>
      </c>
      <c r="N8" s="13">
        <v>1</v>
      </c>
      <c r="O8" s="13">
        <v>0</v>
      </c>
      <c r="P8" s="13">
        <v>0.986</v>
      </c>
      <c r="Q8" s="13">
        <v>0</v>
      </c>
      <c r="R8" s="13">
        <v>0</v>
      </c>
    </row>
    <row r="9" ht="20.25" spans="1:18">
      <c r="A9" s="7" t="s">
        <v>460</v>
      </c>
      <c r="B9" s="7" t="s">
        <v>461</v>
      </c>
      <c r="C9" s="7">
        <v>10015.436</v>
      </c>
      <c r="D9" s="7">
        <v>11987.497</v>
      </c>
      <c r="E9" s="7">
        <v>0</v>
      </c>
      <c r="F9" s="7">
        <v>0</v>
      </c>
      <c r="G9" s="7">
        <v>0</v>
      </c>
      <c r="H9" s="7">
        <v>1</v>
      </c>
      <c r="I9" s="9">
        <v>9.528</v>
      </c>
      <c r="J9" s="9">
        <v>24.412</v>
      </c>
      <c r="K9" s="13">
        <v>4</v>
      </c>
      <c r="L9" s="13">
        <v>2</v>
      </c>
      <c r="M9" s="13">
        <v>0</v>
      </c>
      <c r="N9" s="13">
        <v>1</v>
      </c>
      <c r="O9" s="13">
        <v>0</v>
      </c>
      <c r="P9" s="13">
        <v>38.549</v>
      </c>
      <c r="Q9" s="13">
        <v>0</v>
      </c>
      <c r="R9" s="13">
        <v>0</v>
      </c>
    </row>
    <row r="10" ht="20.25" spans="1:18">
      <c r="A10" s="7" t="s">
        <v>462</v>
      </c>
      <c r="B10" s="7" t="s">
        <v>463</v>
      </c>
      <c r="C10" s="7">
        <v>81690.453</v>
      </c>
      <c r="D10" s="7">
        <v>96576.469</v>
      </c>
      <c r="E10" s="7">
        <v>0</v>
      </c>
      <c r="F10" s="7">
        <v>0</v>
      </c>
      <c r="G10" s="7">
        <v>0</v>
      </c>
      <c r="H10" s="7">
        <v>1</v>
      </c>
      <c r="I10" s="9">
        <v>5.953</v>
      </c>
      <c r="J10" s="9">
        <v>20.449</v>
      </c>
      <c r="K10" s="13">
        <v>3</v>
      </c>
      <c r="L10" s="13">
        <v>2</v>
      </c>
      <c r="M10" s="13">
        <v>0</v>
      </c>
      <c r="N10" s="13">
        <v>0</v>
      </c>
      <c r="O10" s="13">
        <v>0</v>
      </c>
      <c r="P10" s="13">
        <v>140.75</v>
      </c>
      <c r="Q10" s="13">
        <v>0</v>
      </c>
      <c r="R10" s="13">
        <v>1</v>
      </c>
    </row>
    <row r="11" ht="20.25" spans="1:18">
      <c r="A11" s="7" t="s">
        <v>464</v>
      </c>
      <c r="B11" s="7" t="s">
        <v>465</v>
      </c>
      <c r="C11" s="7">
        <v>113823.742</v>
      </c>
      <c r="D11" s="7">
        <v>133247.953</v>
      </c>
      <c r="E11" s="7">
        <v>0</v>
      </c>
      <c r="F11" s="7">
        <v>0</v>
      </c>
      <c r="G11" s="7">
        <v>0</v>
      </c>
      <c r="H11" s="7">
        <v>1</v>
      </c>
      <c r="I11" s="9">
        <v>10.21</v>
      </c>
      <c r="J11" s="9">
        <v>23.299</v>
      </c>
      <c r="K11" s="13">
        <v>4</v>
      </c>
      <c r="L11" s="13">
        <v>1</v>
      </c>
      <c r="M11" s="13">
        <v>0</v>
      </c>
      <c r="N11" s="13">
        <v>0</v>
      </c>
      <c r="O11" s="13">
        <v>0</v>
      </c>
      <c r="P11" s="13">
        <v>271.645</v>
      </c>
      <c r="Q11" s="13">
        <v>0</v>
      </c>
      <c r="R11" s="13">
        <v>1</v>
      </c>
    </row>
    <row r="12" ht="20.25" spans="1:18">
      <c r="A12" s="7" t="s">
        <v>466</v>
      </c>
      <c r="B12" s="7" t="s">
        <v>467</v>
      </c>
      <c r="C12" s="7">
        <v>14676.669</v>
      </c>
      <c r="D12" s="7">
        <v>16170.176</v>
      </c>
      <c r="E12" s="7">
        <v>0</v>
      </c>
      <c r="F12" s="7">
        <v>0</v>
      </c>
      <c r="G12" s="7">
        <v>0</v>
      </c>
      <c r="H12" s="7">
        <v>1</v>
      </c>
      <c r="I12" s="9">
        <v>0.644</v>
      </c>
      <c r="J12" s="9">
        <v>9.821</v>
      </c>
      <c r="K12" s="13">
        <v>4</v>
      </c>
      <c r="L12" s="13">
        <v>2</v>
      </c>
      <c r="M12" s="13">
        <v>0</v>
      </c>
      <c r="N12" s="13">
        <v>0</v>
      </c>
      <c r="O12" s="13">
        <v>0</v>
      </c>
      <c r="P12" s="13">
        <v>42.023</v>
      </c>
      <c r="Q12" s="13">
        <v>0</v>
      </c>
      <c r="R12" s="13">
        <v>1</v>
      </c>
    </row>
    <row r="13" ht="20.25" spans="1:18">
      <c r="A13" s="7" t="s">
        <v>468</v>
      </c>
      <c r="B13" s="7" t="s">
        <v>469</v>
      </c>
      <c r="C13" s="7">
        <v>274407.938</v>
      </c>
      <c r="D13" s="7">
        <v>347169.313</v>
      </c>
      <c r="E13" s="7">
        <v>0</v>
      </c>
      <c r="F13" s="7">
        <v>0</v>
      </c>
      <c r="G13" s="7">
        <v>0</v>
      </c>
      <c r="H13" s="7">
        <v>1</v>
      </c>
      <c r="I13" s="9">
        <v>21.375</v>
      </c>
      <c r="J13" s="9">
        <v>37.853</v>
      </c>
      <c r="K13" s="13">
        <v>4</v>
      </c>
      <c r="L13" s="13">
        <v>2</v>
      </c>
      <c r="M13" s="13">
        <v>-1</v>
      </c>
      <c r="N13" s="13">
        <v>1</v>
      </c>
      <c r="O13" s="13">
        <v>0</v>
      </c>
      <c r="P13" s="13">
        <v>-79.77</v>
      </c>
      <c r="Q13" s="13">
        <v>0</v>
      </c>
      <c r="R13" s="13">
        <v>0</v>
      </c>
    </row>
    <row r="14" ht="20.25" spans="1:18">
      <c r="A14" s="7" t="s">
        <v>470</v>
      </c>
      <c r="B14" s="7" t="s">
        <v>471</v>
      </c>
      <c r="C14" s="7">
        <v>12484.978</v>
      </c>
      <c r="D14" s="7">
        <v>13690.045</v>
      </c>
      <c r="E14" s="7">
        <v>0</v>
      </c>
      <c r="F14" s="7">
        <v>0</v>
      </c>
      <c r="G14" s="7">
        <v>0</v>
      </c>
      <c r="H14" s="7">
        <v>1</v>
      </c>
      <c r="I14" s="9">
        <v>6.616</v>
      </c>
      <c r="J14" s="9">
        <v>14.836</v>
      </c>
      <c r="K14" s="13">
        <v>4</v>
      </c>
      <c r="L14" s="13">
        <v>2</v>
      </c>
      <c r="M14" s="13">
        <v>0</v>
      </c>
      <c r="N14" s="13">
        <v>1</v>
      </c>
      <c r="O14" s="13">
        <v>0</v>
      </c>
      <c r="P14" s="13">
        <v>-10.178</v>
      </c>
      <c r="Q14" s="13">
        <v>0</v>
      </c>
      <c r="R14" s="13">
        <v>0</v>
      </c>
    </row>
    <row r="15" ht="20.25" spans="1:18">
      <c r="A15" s="7" t="s">
        <v>472</v>
      </c>
      <c r="B15" s="7" t="s">
        <v>473</v>
      </c>
      <c r="C15" s="7">
        <v>2905.518</v>
      </c>
      <c r="D15" s="7">
        <v>3390.082</v>
      </c>
      <c r="E15" s="7">
        <v>0</v>
      </c>
      <c r="F15" s="7">
        <v>0</v>
      </c>
      <c r="G15" s="7">
        <v>0</v>
      </c>
      <c r="H15" s="7">
        <v>1</v>
      </c>
      <c r="I15" s="9">
        <v>2.388</v>
      </c>
      <c r="J15" s="9">
        <v>16.34</v>
      </c>
      <c r="K15" s="13">
        <v>3</v>
      </c>
      <c r="L15" s="13">
        <v>0</v>
      </c>
      <c r="M15" s="13">
        <v>0</v>
      </c>
      <c r="N15" s="13">
        <v>0</v>
      </c>
      <c r="O15" s="13">
        <v>0</v>
      </c>
      <c r="P15" s="13">
        <v>1.852</v>
      </c>
      <c r="Q15" s="13">
        <v>0</v>
      </c>
      <c r="R15" s="13">
        <v>1</v>
      </c>
    </row>
    <row r="16" ht="20.25" spans="1:18">
      <c r="A16" s="7" t="s">
        <v>474</v>
      </c>
      <c r="B16" s="7" t="s">
        <v>475</v>
      </c>
      <c r="C16" s="7">
        <v>21857.939</v>
      </c>
      <c r="D16" s="7">
        <v>23805.838</v>
      </c>
      <c r="E16" s="7">
        <v>0</v>
      </c>
      <c r="F16" s="7">
        <v>0</v>
      </c>
      <c r="G16" s="7">
        <v>0</v>
      </c>
      <c r="H16" s="7">
        <v>1</v>
      </c>
      <c r="I16" s="9">
        <v>3.873</v>
      </c>
      <c r="J16" s="9">
        <v>11.739</v>
      </c>
      <c r="K16" s="13">
        <v>4</v>
      </c>
      <c r="L16" s="13">
        <v>1</v>
      </c>
      <c r="M16" s="13">
        <v>0</v>
      </c>
      <c r="N16" s="13">
        <v>0</v>
      </c>
      <c r="O16" s="13">
        <v>0</v>
      </c>
      <c r="P16" s="13">
        <v>12.754</v>
      </c>
      <c r="Q16" s="13">
        <v>0</v>
      </c>
      <c r="R16" s="13">
        <v>0</v>
      </c>
    </row>
    <row r="17" ht="20.25" spans="1:18">
      <c r="A17" s="7" t="s">
        <v>476</v>
      </c>
      <c r="B17" s="7" t="s">
        <v>477</v>
      </c>
      <c r="C17" s="7">
        <v>3960.415</v>
      </c>
      <c r="D17" s="7">
        <v>4293.277</v>
      </c>
      <c r="E17" s="7">
        <v>0</v>
      </c>
      <c r="F17" s="7">
        <v>0</v>
      </c>
      <c r="G17" s="7">
        <v>0</v>
      </c>
      <c r="H17" s="7">
        <v>1</v>
      </c>
      <c r="I17" s="9">
        <v>1.823</v>
      </c>
      <c r="J17" s="9">
        <v>9.435</v>
      </c>
      <c r="K17" s="13">
        <v>4</v>
      </c>
      <c r="L17" s="13">
        <v>2</v>
      </c>
      <c r="M17" s="13">
        <v>0</v>
      </c>
      <c r="N17" s="13">
        <v>1</v>
      </c>
      <c r="O17" s="13">
        <v>0</v>
      </c>
      <c r="P17" s="13">
        <v>0.056</v>
      </c>
      <c r="Q17" s="13">
        <v>0</v>
      </c>
      <c r="R17" s="13">
        <v>1</v>
      </c>
    </row>
    <row r="18" ht="20.25" spans="1:18">
      <c r="A18" s="7" t="s">
        <v>478</v>
      </c>
      <c r="B18" s="7" t="s">
        <v>479</v>
      </c>
      <c r="C18" s="7">
        <v>5341.982</v>
      </c>
      <c r="D18" s="7">
        <v>5971.055</v>
      </c>
      <c r="E18" s="7">
        <v>0</v>
      </c>
      <c r="F18" s="7">
        <v>0</v>
      </c>
      <c r="G18" s="7">
        <v>0</v>
      </c>
      <c r="H18" s="7">
        <v>1</v>
      </c>
      <c r="I18" s="6">
        <v>2.066</v>
      </c>
      <c r="J18" s="6">
        <v>12.383</v>
      </c>
      <c r="K18" s="13">
        <v>3</v>
      </c>
      <c r="L18" s="13">
        <v>2</v>
      </c>
      <c r="M18" s="13">
        <v>-1</v>
      </c>
      <c r="N18" s="13">
        <v>1</v>
      </c>
      <c r="O18" s="13">
        <v>0</v>
      </c>
      <c r="P18" s="13">
        <v>4.151</v>
      </c>
      <c r="Q18" s="13">
        <v>0</v>
      </c>
      <c r="R18" s="13">
        <v>0</v>
      </c>
    </row>
    <row r="19" ht="20.25" spans="1:18">
      <c r="A19" s="7" t="s">
        <v>480</v>
      </c>
      <c r="B19" s="7" t="s">
        <v>481</v>
      </c>
      <c r="C19" s="7">
        <v>2088.035</v>
      </c>
      <c r="D19" s="7">
        <v>2276.361</v>
      </c>
      <c r="E19" s="7">
        <v>0</v>
      </c>
      <c r="F19" s="7">
        <v>0</v>
      </c>
      <c r="G19" s="7">
        <v>0</v>
      </c>
      <c r="H19" s="7">
        <v>1</v>
      </c>
      <c r="I19" s="6">
        <v>1.371</v>
      </c>
      <c r="J19" s="6">
        <v>9.531</v>
      </c>
      <c r="K19" s="13">
        <v>4</v>
      </c>
      <c r="L19" s="13">
        <v>2</v>
      </c>
      <c r="M19" s="13">
        <v>0</v>
      </c>
      <c r="N19" s="13">
        <v>1</v>
      </c>
      <c r="O19" s="13">
        <v>0</v>
      </c>
      <c r="P19" s="13">
        <v>-0.096</v>
      </c>
      <c r="Q19" s="13">
        <v>0</v>
      </c>
      <c r="R19" s="13">
        <v>0</v>
      </c>
    </row>
    <row r="20" ht="20.25" spans="1:18">
      <c r="A20" s="7" t="s">
        <v>482</v>
      </c>
      <c r="B20" s="7" t="s">
        <v>483</v>
      </c>
      <c r="C20" s="7">
        <v>6300.072</v>
      </c>
      <c r="D20" s="7">
        <v>7258.054</v>
      </c>
      <c r="E20" s="7">
        <v>0</v>
      </c>
      <c r="F20" s="7">
        <v>0</v>
      </c>
      <c r="G20" s="7">
        <v>0</v>
      </c>
      <c r="H20" s="7">
        <v>1</v>
      </c>
      <c r="I20" s="6">
        <v>6.045</v>
      </c>
      <c r="J20" s="6">
        <v>18.446</v>
      </c>
      <c r="K20" s="13">
        <v>4</v>
      </c>
      <c r="L20" s="13">
        <v>2</v>
      </c>
      <c r="M20" s="13">
        <v>0</v>
      </c>
      <c r="N20" s="13">
        <v>1</v>
      </c>
      <c r="O20" s="13">
        <v>0</v>
      </c>
      <c r="P20" s="13">
        <v>-5.951</v>
      </c>
      <c r="Q20" s="13">
        <v>0</v>
      </c>
      <c r="R20" s="13">
        <v>0</v>
      </c>
    </row>
    <row r="21" ht="20.25" spans="1:18">
      <c r="A21" s="7" t="s">
        <v>484</v>
      </c>
      <c r="B21" s="7" t="s">
        <v>485</v>
      </c>
      <c r="C21" s="7">
        <v>3473.992</v>
      </c>
      <c r="D21" s="7">
        <v>3559.646</v>
      </c>
      <c r="E21" s="7">
        <v>0</v>
      </c>
      <c r="F21" s="7">
        <v>0</v>
      </c>
      <c r="G21" s="7">
        <v>0</v>
      </c>
      <c r="H21" s="7">
        <v>1</v>
      </c>
      <c r="I21" s="6">
        <v>0.624</v>
      </c>
      <c r="J21" s="6">
        <v>3.015</v>
      </c>
      <c r="K21" s="13">
        <v>4</v>
      </c>
      <c r="L21" s="13">
        <v>2</v>
      </c>
      <c r="M21" s="13">
        <v>0</v>
      </c>
      <c r="N21" s="13">
        <v>0</v>
      </c>
      <c r="O21" s="13">
        <v>0</v>
      </c>
      <c r="P21" s="13">
        <v>-1.151</v>
      </c>
      <c r="Q21" s="13">
        <v>0</v>
      </c>
      <c r="R21" s="13">
        <v>0</v>
      </c>
    </row>
    <row r="22" ht="20.25" spans="1:18">
      <c r="A22" s="7" t="s">
        <v>486</v>
      </c>
      <c r="B22" s="7" t="s">
        <v>487</v>
      </c>
      <c r="C22" s="7">
        <v>13214.645</v>
      </c>
      <c r="D22" s="7">
        <v>14450.219</v>
      </c>
      <c r="E22" s="7">
        <v>0</v>
      </c>
      <c r="F22" s="7">
        <v>0</v>
      </c>
      <c r="G22" s="7">
        <v>0</v>
      </c>
      <c r="H22" s="7">
        <v>1</v>
      </c>
      <c r="I22" s="6">
        <v>1.127</v>
      </c>
      <c r="J22" s="6">
        <v>9.582</v>
      </c>
      <c r="K22" s="13">
        <v>3</v>
      </c>
      <c r="L22" s="13">
        <v>1</v>
      </c>
      <c r="M22" s="13">
        <v>0</v>
      </c>
      <c r="N22" s="13">
        <v>0</v>
      </c>
      <c r="O22" s="13">
        <v>0</v>
      </c>
      <c r="P22" s="13">
        <v>7.739</v>
      </c>
      <c r="Q22" s="13">
        <v>0</v>
      </c>
      <c r="R22" s="13">
        <v>-1</v>
      </c>
    </row>
    <row r="23" ht="20.25" spans="1:18">
      <c r="A23" s="7" t="s">
        <v>488</v>
      </c>
      <c r="B23" s="7" t="s">
        <v>489</v>
      </c>
      <c r="C23" s="7">
        <v>6075.696</v>
      </c>
      <c r="D23" s="7">
        <v>6618.368</v>
      </c>
      <c r="E23" s="7">
        <v>0</v>
      </c>
      <c r="F23" s="7">
        <v>0</v>
      </c>
      <c r="G23" s="7">
        <v>0</v>
      </c>
      <c r="H23" s="7">
        <v>1</v>
      </c>
      <c r="I23" s="6">
        <v>2.384</v>
      </c>
      <c r="J23" s="6">
        <v>10.388</v>
      </c>
      <c r="K23" s="13">
        <v>4</v>
      </c>
      <c r="L23" s="13">
        <v>2</v>
      </c>
      <c r="M23" s="13">
        <v>0</v>
      </c>
      <c r="N23" s="13">
        <v>1</v>
      </c>
      <c r="O23" s="13">
        <v>0</v>
      </c>
      <c r="P23" s="13">
        <v>17.381</v>
      </c>
      <c r="Q23" s="13">
        <v>0</v>
      </c>
      <c r="R23" s="13">
        <v>0</v>
      </c>
    </row>
    <row r="24" ht="20.25" spans="1:18">
      <c r="A24" s="7" t="s">
        <v>490</v>
      </c>
      <c r="B24" s="7" t="s">
        <v>491</v>
      </c>
      <c r="C24" s="7">
        <v>5590.543</v>
      </c>
      <c r="D24" s="7">
        <v>6095.21</v>
      </c>
      <c r="E24" s="7">
        <v>0</v>
      </c>
      <c r="F24" s="7">
        <v>0</v>
      </c>
      <c r="G24" s="7">
        <v>0</v>
      </c>
      <c r="H24" s="7">
        <v>1</v>
      </c>
      <c r="I24" s="6">
        <v>5.029</v>
      </c>
      <c r="J24" s="6">
        <v>12.893</v>
      </c>
      <c r="K24" s="13">
        <v>4</v>
      </c>
      <c r="L24" s="13">
        <v>2</v>
      </c>
      <c r="M24" s="13">
        <v>0</v>
      </c>
      <c r="N24" s="13">
        <v>1</v>
      </c>
      <c r="O24" s="13">
        <v>0</v>
      </c>
      <c r="P24" s="13">
        <v>16.148</v>
      </c>
      <c r="Q24" s="13">
        <v>0</v>
      </c>
      <c r="R24" s="13">
        <v>0</v>
      </c>
    </row>
    <row r="25" ht="20.25" spans="1:18">
      <c r="A25" s="7" t="s">
        <v>492</v>
      </c>
      <c r="B25" s="7" t="s">
        <v>493</v>
      </c>
      <c r="C25" s="7">
        <v>6357.934</v>
      </c>
      <c r="D25" s="7">
        <v>7265.444</v>
      </c>
      <c r="E25" s="7">
        <v>0</v>
      </c>
      <c r="F25" s="7">
        <v>0</v>
      </c>
      <c r="G25" s="7">
        <v>0</v>
      </c>
      <c r="H25" s="7">
        <v>1</v>
      </c>
      <c r="I25" s="6">
        <v>2.503</v>
      </c>
      <c r="J25" s="6">
        <v>14.682</v>
      </c>
      <c r="K25" s="13">
        <v>4</v>
      </c>
      <c r="L25" s="13">
        <v>2</v>
      </c>
      <c r="M25" s="13">
        <v>0</v>
      </c>
      <c r="N25" s="13">
        <v>1</v>
      </c>
      <c r="O25" s="13">
        <v>0</v>
      </c>
      <c r="P25" s="13">
        <v>15.211</v>
      </c>
      <c r="Q25" s="13">
        <v>0</v>
      </c>
      <c r="R25" s="13">
        <v>0</v>
      </c>
    </row>
    <row r="26" ht="20.25" spans="1:18">
      <c r="A26" s="7" t="s">
        <v>494</v>
      </c>
      <c r="B26" s="7" t="s">
        <v>495</v>
      </c>
      <c r="C26" s="7">
        <v>4479.092</v>
      </c>
      <c r="D26" s="7">
        <v>5072.013</v>
      </c>
      <c r="E26" s="7">
        <v>0</v>
      </c>
      <c r="F26" s="7">
        <v>0</v>
      </c>
      <c r="G26" s="7">
        <v>0</v>
      </c>
      <c r="H26" s="7">
        <v>1</v>
      </c>
      <c r="I26" s="6">
        <v>6.42</v>
      </c>
      <c r="J26" s="6">
        <v>17.36</v>
      </c>
      <c r="K26" s="13">
        <v>4</v>
      </c>
      <c r="L26" s="13">
        <v>2</v>
      </c>
      <c r="M26" s="13">
        <v>0</v>
      </c>
      <c r="N26" s="13">
        <v>1</v>
      </c>
      <c r="O26" s="13">
        <v>0</v>
      </c>
      <c r="P26" s="13">
        <v>14.351</v>
      </c>
      <c r="Q26" s="13">
        <v>0</v>
      </c>
      <c r="R26" s="13">
        <v>0</v>
      </c>
    </row>
    <row r="27" ht="20.25" spans="1:18">
      <c r="A27" s="7" t="s">
        <v>496</v>
      </c>
      <c r="B27" s="7" t="s">
        <v>497</v>
      </c>
      <c r="C27" s="7">
        <v>6505.451</v>
      </c>
      <c r="D27" s="7">
        <v>7580.523</v>
      </c>
      <c r="E27" s="7">
        <v>0</v>
      </c>
      <c r="F27" s="7">
        <v>0</v>
      </c>
      <c r="G27" s="7">
        <v>0</v>
      </c>
      <c r="H27" s="7">
        <v>1</v>
      </c>
      <c r="I27" s="6">
        <v>12.447</v>
      </c>
      <c r="J27" s="6">
        <v>24.864</v>
      </c>
      <c r="K27" s="13">
        <v>4</v>
      </c>
      <c r="L27" s="13">
        <v>0</v>
      </c>
      <c r="M27" s="13">
        <v>-1</v>
      </c>
      <c r="N27" s="13">
        <v>1</v>
      </c>
      <c r="O27" s="13">
        <v>0</v>
      </c>
      <c r="P27" s="13">
        <v>15.648</v>
      </c>
      <c r="Q27" s="13">
        <v>0</v>
      </c>
      <c r="R27" s="13">
        <v>0</v>
      </c>
    </row>
    <row r="28" ht="20.25" spans="1:18">
      <c r="A28" s="7" t="s">
        <v>498</v>
      </c>
      <c r="B28" s="7" t="s">
        <v>499</v>
      </c>
      <c r="C28" s="7">
        <v>6697.705</v>
      </c>
      <c r="D28" s="7">
        <v>7571.717</v>
      </c>
      <c r="E28" s="7">
        <v>0</v>
      </c>
      <c r="F28" s="7">
        <v>0</v>
      </c>
      <c r="G28" s="7">
        <v>0</v>
      </c>
      <c r="H28" s="7">
        <v>1</v>
      </c>
      <c r="I28" s="6">
        <v>11.095</v>
      </c>
      <c r="J28" s="6">
        <v>21.357</v>
      </c>
      <c r="K28" s="14">
        <v>4</v>
      </c>
      <c r="L28" s="13">
        <v>0</v>
      </c>
      <c r="M28" s="13">
        <v>0</v>
      </c>
      <c r="N28" s="13">
        <v>0</v>
      </c>
      <c r="O28" s="13">
        <v>0</v>
      </c>
      <c r="P28" s="13">
        <v>14.594</v>
      </c>
      <c r="Q28" s="13">
        <v>0</v>
      </c>
      <c r="R28" s="13">
        <v>0</v>
      </c>
    </row>
    <row r="29" ht="20.25" spans="1:18">
      <c r="A29" s="7" t="s">
        <v>500</v>
      </c>
      <c r="B29" s="7" t="s">
        <v>501</v>
      </c>
      <c r="C29" s="7">
        <v>71693.945</v>
      </c>
      <c r="D29" s="7">
        <v>87094.148</v>
      </c>
      <c r="E29" s="7">
        <v>0</v>
      </c>
      <c r="F29" s="7">
        <v>0</v>
      </c>
      <c r="G29" s="7">
        <v>0</v>
      </c>
      <c r="H29" s="7">
        <v>1</v>
      </c>
      <c r="I29" s="6">
        <v>4.345</v>
      </c>
      <c r="J29" s="6">
        <v>21.259</v>
      </c>
      <c r="K29" s="14">
        <v>4</v>
      </c>
      <c r="L29" s="13">
        <v>1</v>
      </c>
      <c r="M29" s="13">
        <v>0</v>
      </c>
      <c r="N29" s="13">
        <v>0</v>
      </c>
      <c r="O29" s="13">
        <v>0</v>
      </c>
      <c r="P29" s="13">
        <v>81.929</v>
      </c>
      <c r="Q29" s="13">
        <v>0</v>
      </c>
      <c r="R29" s="13">
        <v>1</v>
      </c>
    </row>
    <row r="30" ht="20.25" spans="1:18">
      <c r="A30" s="7" t="s">
        <v>502</v>
      </c>
      <c r="B30" s="7" t="s">
        <v>503</v>
      </c>
      <c r="C30" s="7">
        <v>11839.369</v>
      </c>
      <c r="D30" s="7">
        <v>13077.987</v>
      </c>
      <c r="E30" s="7">
        <v>0</v>
      </c>
      <c r="F30" s="7">
        <v>0</v>
      </c>
      <c r="G30" s="7">
        <v>0</v>
      </c>
      <c r="H30" s="7">
        <v>1</v>
      </c>
      <c r="I30" s="6">
        <v>0.092</v>
      </c>
      <c r="J30" s="6">
        <v>9.554</v>
      </c>
      <c r="K30" s="14">
        <v>3</v>
      </c>
      <c r="L30" s="13">
        <v>2</v>
      </c>
      <c r="M30" s="13">
        <v>0</v>
      </c>
      <c r="N30" s="13">
        <v>0</v>
      </c>
      <c r="O30" s="13">
        <v>0</v>
      </c>
      <c r="P30" s="13">
        <v>39.691</v>
      </c>
      <c r="Q30" s="13">
        <v>0</v>
      </c>
      <c r="R30" s="13">
        <v>1</v>
      </c>
    </row>
    <row r="31" ht="20.25" spans="1:18">
      <c r="A31" s="7" t="s">
        <v>504</v>
      </c>
      <c r="B31" s="7" t="s">
        <v>505</v>
      </c>
      <c r="C31" s="7">
        <v>73663.648</v>
      </c>
      <c r="D31" s="7">
        <v>122445.398</v>
      </c>
      <c r="E31" s="7">
        <v>0</v>
      </c>
      <c r="F31" s="7">
        <v>0</v>
      </c>
      <c r="G31" s="7">
        <v>0</v>
      </c>
      <c r="H31" s="7">
        <v>1</v>
      </c>
      <c r="I31" s="6">
        <v>32.544</v>
      </c>
      <c r="J31" s="6">
        <v>59.418</v>
      </c>
      <c r="K31" s="14">
        <v>4</v>
      </c>
      <c r="L31" s="13">
        <v>2</v>
      </c>
      <c r="M31" s="13">
        <v>0</v>
      </c>
      <c r="N31" s="13">
        <v>0</v>
      </c>
      <c r="O31" s="13">
        <v>0</v>
      </c>
      <c r="P31" s="13">
        <v>1812.605</v>
      </c>
      <c r="Q31" s="13">
        <v>0</v>
      </c>
      <c r="R31" s="13">
        <v>0</v>
      </c>
    </row>
    <row r="32" ht="20.25" spans="1:18">
      <c r="A32" s="8" t="s">
        <v>506</v>
      </c>
      <c r="B32" s="8" t="s">
        <v>507</v>
      </c>
      <c r="C32" s="8">
        <v>8947.221</v>
      </c>
      <c r="D32" s="8">
        <v>11434.542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4">
        <v>0</v>
      </c>
      <c r="L32" s="13">
        <v>0</v>
      </c>
      <c r="M32" s="13">
        <v>0</v>
      </c>
      <c r="N32" s="13">
        <v>-1</v>
      </c>
      <c r="O32" s="13">
        <v>0</v>
      </c>
      <c r="P32" s="13">
        <v>1.31</v>
      </c>
      <c r="Q32" s="13">
        <v>0</v>
      </c>
      <c r="R32" s="13">
        <v>0</v>
      </c>
    </row>
    <row r="33" ht="20.25" spans="1:18">
      <c r="A33" s="8" t="s">
        <v>508</v>
      </c>
      <c r="B33" s="8" t="s">
        <v>509</v>
      </c>
      <c r="C33" s="8">
        <v>2627.982</v>
      </c>
      <c r="D33" s="8">
        <v>3237.309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4">
        <v>2</v>
      </c>
      <c r="L33" s="13">
        <v>0</v>
      </c>
      <c r="M33" s="13">
        <v>1</v>
      </c>
      <c r="N33" s="13">
        <v>-1</v>
      </c>
      <c r="O33" s="13">
        <v>0</v>
      </c>
      <c r="P33" s="13">
        <v>7.748</v>
      </c>
      <c r="Q33" s="13">
        <v>0</v>
      </c>
      <c r="R33" s="13">
        <v>0</v>
      </c>
    </row>
    <row r="34" ht="20.25" spans="1:18">
      <c r="A34" s="8" t="s">
        <v>510</v>
      </c>
      <c r="B34" s="8" t="s">
        <v>511</v>
      </c>
      <c r="C34" s="8">
        <v>2544.073</v>
      </c>
      <c r="D34" s="8">
        <v>3003.527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4">
        <v>4</v>
      </c>
      <c r="L34" s="13">
        <v>0</v>
      </c>
      <c r="M34" s="13">
        <v>0</v>
      </c>
      <c r="N34" s="13">
        <v>1</v>
      </c>
      <c r="O34" s="13">
        <v>0</v>
      </c>
      <c r="P34" s="13">
        <v>3.728</v>
      </c>
      <c r="Q34" s="13">
        <v>0</v>
      </c>
      <c r="R34" s="13">
        <v>0</v>
      </c>
    </row>
    <row r="35" ht="20.25" spans="1:18">
      <c r="A35" s="8" t="s">
        <v>512</v>
      </c>
      <c r="B35" s="8" t="s">
        <v>513</v>
      </c>
      <c r="C35" s="8">
        <v>2260.773</v>
      </c>
      <c r="D35" s="8">
        <v>2537.844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4">
        <v>0</v>
      </c>
      <c r="L35" s="13">
        <v>1</v>
      </c>
      <c r="M35" s="13">
        <v>0</v>
      </c>
      <c r="N35" s="13">
        <v>0</v>
      </c>
      <c r="O35" s="13">
        <v>0</v>
      </c>
      <c r="P35" s="13">
        <v>1.435</v>
      </c>
      <c r="Q35" s="13">
        <v>0</v>
      </c>
      <c r="R35" s="13">
        <v>0</v>
      </c>
    </row>
    <row r="36" ht="20.25" spans="1:18">
      <c r="A36" s="8" t="s">
        <v>514</v>
      </c>
      <c r="B36" s="8" t="s">
        <v>515</v>
      </c>
      <c r="C36" s="8">
        <v>2142.781</v>
      </c>
      <c r="D36" s="8">
        <v>2631.031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4">
        <v>0</v>
      </c>
      <c r="L36" s="13">
        <v>2</v>
      </c>
      <c r="M36" s="13">
        <v>1</v>
      </c>
      <c r="N36" s="13">
        <v>-1</v>
      </c>
      <c r="O36" s="13">
        <v>0</v>
      </c>
      <c r="P36" s="13">
        <v>1.984</v>
      </c>
      <c r="Q36" s="13">
        <v>0</v>
      </c>
      <c r="R36" s="13">
        <v>0</v>
      </c>
    </row>
    <row r="37" ht="20.25" spans="1:18">
      <c r="A37" s="8" t="s">
        <v>516</v>
      </c>
      <c r="B37" s="8" t="s">
        <v>517</v>
      </c>
      <c r="C37" s="8">
        <v>967.581</v>
      </c>
      <c r="D37" s="8">
        <v>1188.864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4">
        <v>4</v>
      </c>
      <c r="L37" s="13">
        <v>0</v>
      </c>
      <c r="M37" s="13">
        <v>0</v>
      </c>
      <c r="N37" s="13">
        <v>0</v>
      </c>
      <c r="O37" s="13">
        <v>0</v>
      </c>
      <c r="P37" s="13">
        <v>3.163</v>
      </c>
      <c r="Q37" s="13">
        <v>0</v>
      </c>
      <c r="R37" s="13">
        <v>1</v>
      </c>
    </row>
    <row r="38" ht="20.25" spans="1:18">
      <c r="A38" s="9" t="s">
        <v>518</v>
      </c>
      <c r="B38" s="9" t="s">
        <v>519</v>
      </c>
      <c r="C38" s="9">
        <v>2660.96</v>
      </c>
      <c r="D38" s="9">
        <v>3124.406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2.314</v>
      </c>
      <c r="K38" s="14">
        <v>0</v>
      </c>
      <c r="L38" s="13">
        <v>1</v>
      </c>
      <c r="M38" s="13">
        <v>0</v>
      </c>
      <c r="N38" s="13">
        <v>0</v>
      </c>
      <c r="O38" s="13">
        <v>0</v>
      </c>
      <c r="P38" s="13">
        <v>3.911</v>
      </c>
      <c r="Q38" s="13">
        <v>0</v>
      </c>
      <c r="R38" s="13">
        <v>0</v>
      </c>
    </row>
    <row r="39" ht="20.25" spans="1:18">
      <c r="A39" s="9" t="s">
        <v>520</v>
      </c>
      <c r="B39" s="9" t="s">
        <v>521</v>
      </c>
      <c r="C39" s="9">
        <v>2919.837</v>
      </c>
      <c r="D39" s="9">
        <v>3377.071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11.116</v>
      </c>
      <c r="K39" s="14">
        <v>1</v>
      </c>
      <c r="L39" s="13">
        <v>2</v>
      </c>
      <c r="M39" s="13">
        <v>0</v>
      </c>
      <c r="N39" s="13">
        <v>1</v>
      </c>
      <c r="O39" s="13">
        <v>0</v>
      </c>
      <c r="P39" s="13">
        <v>8.613</v>
      </c>
      <c r="Q39" s="13">
        <v>0</v>
      </c>
      <c r="R39" s="13">
        <v>0</v>
      </c>
    </row>
    <row r="40" ht="20.25" spans="1:18">
      <c r="A40" s="9" t="s">
        <v>522</v>
      </c>
      <c r="B40" s="9" t="s">
        <v>523</v>
      </c>
      <c r="C40" s="9">
        <v>2435.278</v>
      </c>
      <c r="D40" s="9">
        <v>2959.003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11.089</v>
      </c>
      <c r="K40" s="14">
        <v>1</v>
      </c>
      <c r="L40" s="13">
        <v>1</v>
      </c>
      <c r="M40" s="13">
        <v>0</v>
      </c>
      <c r="N40" s="13">
        <v>0</v>
      </c>
      <c r="O40" s="13">
        <v>0</v>
      </c>
      <c r="P40" s="13">
        <v>9.639</v>
      </c>
      <c r="Q40" s="13">
        <v>0</v>
      </c>
      <c r="R40" s="13">
        <v>1</v>
      </c>
    </row>
    <row r="41" ht="20.25" spans="1:18">
      <c r="A41" s="9" t="s">
        <v>524</v>
      </c>
      <c r="B41" s="9" t="s">
        <v>525</v>
      </c>
      <c r="C41" s="9">
        <v>3196.275</v>
      </c>
      <c r="D41" s="9">
        <v>3389.372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3.29</v>
      </c>
      <c r="K41" s="14">
        <v>2</v>
      </c>
      <c r="L41" s="13">
        <v>1</v>
      </c>
      <c r="M41" s="13">
        <v>0</v>
      </c>
      <c r="N41" s="13">
        <v>0</v>
      </c>
      <c r="O41" s="13">
        <v>0</v>
      </c>
      <c r="P41" s="13">
        <v>2.003</v>
      </c>
      <c r="Q41" s="13">
        <v>0</v>
      </c>
      <c r="R41" s="13">
        <v>0</v>
      </c>
    </row>
    <row r="42" ht="20.25" spans="1:18">
      <c r="A42" s="9" t="s">
        <v>526</v>
      </c>
      <c r="B42" s="9" t="s">
        <v>527</v>
      </c>
      <c r="C42" s="9">
        <v>4005.408</v>
      </c>
      <c r="D42" s="9">
        <v>4348.848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4.177</v>
      </c>
      <c r="K42" s="14">
        <v>2</v>
      </c>
      <c r="L42" s="13">
        <v>2</v>
      </c>
      <c r="M42" s="13">
        <v>0</v>
      </c>
      <c r="N42" s="13">
        <v>1</v>
      </c>
      <c r="O42" s="13">
        <v>0</v>
      </c>
      <c r="P42" s="13">
        <v>15.666</v>
      </c>
      <c r="Q42" s="13">
        <v>1</v>
      </c>
      <c r="R42" s="13">
        <v>0</v>
      </c>
    </row>
    <row r="43" ht="20.25" spans="1:18">
      <c r="A43" s="9" t="s">
        <v>528</v>
      </c>
      <c r="B43" s="9" t="s">
        <v>529</v>
      </c>
      <c r="C43" s="9">
        <v>16157.579</v>
      </c>
      <c r="D43" s="9">
        <v>17882.846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5.594</v>
      </c>
      <c r="K43" s="14">
        <v>0</v>
      </c>
      <c r="L43" s="13">
        <v>1</v>
      </c>
      <c r="M43" s="13">
        <v>1</v>
      </c>
      <c r="N43" s="13">
        <v>-1</v>
      </c>
      <c r="O43" s="13">
        <v>0</v>
      </c>
      <c r="P43" s="13">
        <v>2.622</v>
      </c>
      <c r="Q43" s="13">
        <v>0</v>
      </c>
      <c r="R43" s="13">
        <v>0</v>
      </c>
    </row>
    <row r="44" ht="20.25" spans="1:18">
      <c r="A44" s="9" t="s">
        <v>530</v>
      </c>
      <c r="B44" s="9" t="s">
        <v>531</v>
      </c>
      <c r="C44" s="9">
        <v>3036.945</v>
      </c>
      <c r="D44" s="9">
        <v>3222.599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3.528</v>
      </c>
      <c r="K44" s="14">
        <v>1</v>
      </c>
      <c r="L44" s="13">
        <v>1</v>
      </c>
      <c r="M44" s="13">
        <v>0</v>
      </c>
      <c r="N44" s="13">
        <v>0</v>
      </c>
      <c r="O44" s="13">
        <v>0</v>
      </c>
      <c r="P44" s="13">
        <v>3.143</v>
      </c>
      <c r="Q44" s="13">
        <v>0</v>
      </c>
      <c r="R44" s="13">
        <v>0</v>
      </c>
    </row>
    <row r="45" ht="20.25" spans="1:18">
      <c r="A45" s="9" t="s">
        <v>532</v>
      </c>
      <c r="B45" s="9" t="s">
        <v>533</v>
      </c>
      <c r="C45" s="9">
        <v>5146.77</v>
      </c>
      <c r="D45" s="9">
        <v>5670.909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3.799</v>
      </c>
      <c r="K45" s="14">
        <v>0</v>
      </c>
      <c r="L45" s="13">
        <v>2</v>
      </c>
      <c r="M45" s="13">
        <v>0</v>
      </c>
      <c r="N45" s="13">
        <v>0</v>
      </c>
      <c r="O45" s="13">
        <v>0</v>
      </c>
      <c r="P45" s="13">
        <v>3.893</v>
      </c>
      <c r="Q45" s="13">
        <v>0</v>
      </c>
      <c r="R45" s="13">
        <v>0</v>
      </c>
    </row>
    <row r="46" ht="20.25" spans="1:18">
      <c r="A46" s="6" t="s">
        <v>534</v>
      </c>
      <c r="B46" s="6" t="s">
        <v>535</v>
      </c>
      <c r="C46" s="6">
        <v>3309.27</v>
      </c>
      <c r="D46" s="6">
        <v>3550.328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6.04</v>
      </c>
      <c r="K46" s="14">
        <v>2</v>
      </c>
      <c r="L46" s="13">
        <v>2</v>
      </c>
      <c r="M46" s="13">
        <v>0</v>
      </c>
      <c r="N46" s="13">
        <v>0</v>
      </c>
      <c r="O46" s="13">
        <v>0</v>
      </c>
      <c r="P46" s="13">
        <v>2.06</v>
      </c>
      <c r="Q46" s="13">
        <v>-1</v>
      </c>
      <c r="R46" s="13">
        <v>-1</v>
      </c>
    </row>
    <row r="47" ht="20.25" spans="1:18">
      <c r="A47" s="6" t="s">
        <v>536</v>
      </c>
      <c r="B47" s="6" t="s">
        <v>537</v>
      </c>
      <c r="C47" s="6">
        <v>135.586</v>
      </c>
      <c r="D47" s="6">
        <v>153.338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8.233</v>
      </c>
      <c r="K47" s="14">
        <v>3</v>
      </c>
      <c r="L47" s="13">
        <v>0</v>
      </c>
      <c r="M47" s="13">
        <v>0</v>
      </c>
      <c r="N47" s="13">
        <v>-1</v>
      </c>
      <c r="O47" s="13">
        <v>0</v>
      </c>
      <c r="P47" s="13">
        <v>-0.056</v>
      </c>
      <c r="Q47" s="13">
        <v>0</v>
      </c>
      <c r="R47" s="13">
        <v>0</v>
      </c>
    </row>
    <row r="48" ht="20.25" spans="1:18">
      <c r="A48" s="6" t="s">
        <v>538</v>
      </c>
      <c r="B48" s="6" t="s">
        <v>539</v>
      </c>
      <c r="C48" s="6">
        <v>2381.903</v>
      </c>
      <c r="D48" s="6">
        <v>2578.063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7.607</v>
      </c>
      <c r="K48" s="14">
        <v>4</v>
      </c>
      <c r="L48" s="13">
        <v>2</v>
      </c>
      <c r="M48" s="13">
        <v>0</v>
      </c>
      <c r="N48" s="13">
        <v>1</v>
      </c>
      <c r="O48" s="13">
        <v>0</v>
      </c>
      <c r="P48" s="13">
        <v>0.047</v>
      </c>
      <c r="Q48" s="13">
        <v>0</v>
      </c>
      <c r="R48" s="13">
        <v>0</v>
      </c>
    </row>
    <row r="49" ht="20.25" spans="1:18">
      <c r="A49" s="6" t="s">
        <v>540</v>
      </c>
      <c r="B49" s="6" t="s">
        <v>541</v>
      </c>
      <c r="C49" s="6">
        <v>3739.643</v>
      </c>
      <c r="D49" s="6">
        <v>4373.697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6.486</v>
      </c>
      <c r="K49" s="14">
        <v>2</v>
      </c>
      <c r="L49" s="13">
        <v>2</v>
      </c>
      <c r="M49" s="13">
        <v>0</v>
      </c>
      <c r="N49" s="13">
        <v>1</v>
      </c>
      <c r="O49" s="13">
        <v>0</v>
      </c>
      <c r="P49" s="13">
        <v>13.635</v>
      </c>
      <c r="Q49" s="13">
        <v>0</v>
      </c>
      <c r="R49" s="13">
        <v>0</v>
      </c>
    </row>
    <row r="50" ht="20.25" spans="1:18">
      <c r="A50" s="6" t="s">
        <v>542</v>
      </c>
      <c r="B50" s="6" t="s">
        <v>543</v>
      </c>
      <c r="C50" s="6">
        <v>1250.969</v>
      </c>
      <c r="D50" s="6">
        <v>1312.864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2.192</v>
      </c>
      <c r="K50" s="14">
        <v>0</v>
      </c>
      <c r="L50" s="13">
        <v>2</v>
      </c>
      <c r="M50" s="13">
        <v>0</v>
      </c>
      <c r="N50" s="13">
        <v>-1</v>
      </c>
      <c r="O50" s="13">
        <v>0</v>
      </c>
      <c r="P50" s="13">
        <v>1.054</v>
      </c>
      <c r="Q50" s="13">
        <v>0</v>
      </c>
      <c r="R50" s="13">
        <v>0</v>
      </c>
    </row>
    <row r="51" ht="20.25" spans="1:18">
      <c r="A51" s="6" t="s">
        <v>544</v>
      </c>
      <c r="B51" s="6" t="s">
        <v>545</v>
      </c>
      <c r="C51" s="6">
        <v>6493.58</v>
      </c>
      <c r="D51" s="6">
        <v>7113.256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6.23</v>
      </c>
      <c r="K51" s="14">
        <v>2</v>
      </c>
      <c r="L51" s="13">
        <v>2</v>
      </c>
      <c r="M51" s="13">
        <v>0</v>
      </c>
      <c r="N51" s="13">
        <v>1</v>
      </c>
      <c r="O51" s="13">
        <v>0</v>
      </c>
      <c r="P51" s="13">
        <v>0.162</v>
      </c>
      <c r="Q51" s="13">
        <v>0</v>
      </c>
      <c r="R51" s="13">
        <v>0</v>
      </c>
    </row>
    <row r="52" ht="20.25" spans="1:18">
      <c r="A52" s="6" t="s">
        <v>546</v>
      </c>
      <c r="B52" s="6" t="s">
        <v>547</v>
      </c>
      <c r="C52" s="6">
        <v>6227.091</v>
      </c>
      <c r="D52" s="6">
        <v>6735.258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6.822</v>
      </c>
      <c r="K52" s="14">
        <v>2</v>
      </c>
      <c r="L52" s="13">
        <v>2</v>
      </c>
      <c r="M52" s="13">
        <v>0</v>
      </c>
      <c r="N52" s="13">
        <v>1</v>
      </c>
      <c r="O52" s="13">
        <v>0</v>
      </c>
      <c r="P52" s="13">
        <v>-0.763</v>
      </c>
      <c r="Q52" s="13">
        <v>0</v>
      </c>
      <c r="R52" s="13">
        <v>0</v>
      </c>
    </row>
    <row r="53" ht="20.25" spans="1:18">
      <c r="A53" s="6" t="s">
        <v>548</v>
      </c>
      <c r="B53" s="6" t="s">
        <v>549</v>
      </c>
      <c r="C53" s="6">
        <v>4329.735</v>
      </c>
      <c r="D53" s="6">
        <v>4814.154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8.054</v>
      </c>
      <c r="K53" s="14">
        <v>2</v>
      </c>
      <c r="L53" s="13">
        <v>2</v>
      </c>
      <c r="M53" s="13">
        <v>-1</v>
      </c>
      <c r="N53" s="13">
        <v>1</v>
      </c>
      <c r="O53" s="13">
        <v>0</v>
      </c>
      <c r="P53" s="13">
        <v>0.31</v>
      </c>
      <c r="Q53" s="13">
        <v>0</v>
      </c>
      <c r="R53" s="13">
        <v>0</v>
      </c>
    </row>
    <row r="54" ht="20.25" spans="1:18">
      <c r="A54" s="6" t="s">
        <v>550</v>
      </c>
      <c r="B54" s="6" t="s">
        <v>551</v>
      </c>
      <c r="C54" s="6">
        <v>738.538</v>
      </c>
      <c r="D54" s="6">
        <v>807.453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6.809</v>
      </c>
      <c r="K54" s="14">
        <v>3</v>
      </c>
      <c r="L54" s="13">
        <v>1</v>
      </c>
      <c r="M54" s="13">
        <v>0</v>
      </c>
      <c r="N54" s="13">
        <v>0</v>
      </c>
      <c r="O54" s="13">
        <v>0</v>
      </c>
      <c r="P54" s="13">
        <v>1.034</v>
      </c>
      <c r="Q54" s="13">
        <v>0</v>
      </c>
      <c r="R54" s="13">
        <v>0</v>
      </c>
    </row>
    <row r="55" ht="20.25" spans="1:18">
      <c r="A55" s="6" t="s">
        <v>552</v>
      </c>
      <c r="B55" s="6" t="s">
        <v>553</v>
      </c>
      <c r="C55" s="6">
        <v>1629.01</v>
      </c>
      <c r="D55" s="6">
        <v>1977.585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4.875</v>
      </c>
      <c r="K55" s="14">
        <v>0</v>
      </c>
      <c r="L55" s="13">
        <v>2</v>
      </c>
      <c r="M55" s="13">
        <v>0</v>
      </c>
      <c r="N55" s="13">
        <v>0</v>
      </c>
      <c r="O55" s="13">
        <v>1</v>
      </c>
      <c r="P55" s="13">
        <v>3.333</v>
      </c>
      <c r="Q55" s="13">
        <v>0</v>
      </c>
      <c r="R55" s="13">
        <v>0</v>
      </c>
    </row>
    <row r="56" ht="20.25" spans="1:18">
      <c r="A56" s="6" t="s">
        <v>554</v>
      </c>
      <c r="B56" s="6" t="s">
        <v>555</v>
      </c>
      <c r="C56" s="6">
        <v>2918.128</v>
      </c>
      <c r="D56" s="6">
        <v>3355.581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4.198</v>
      </c>
      <c r="K56" s="14">
        <v>3</v>
      </c>
      <c r="L56" s="13">
        <v>2</v>
      </c>
      <c r="M56" s="13">
        <v>0</v>
      </c>
      <c r="N56" s="13">
        <v>1</v>
      </c>
      <c r="O56" s="13">
        <v>0</v>
      </c>
      <c r="P56" s="13">
        <v>-3.596</v>
      </c>
      <c r="Q56" s="13">
        <v>0</v>
      </c>
      <c r="R56" s="13">
        <v>1</v>
      </c>
    </row>
    <row r="57" ht="20.25" spans="1:18">
      <c r="A57" s="6" t="s">
        <v>556</v>
      </c>
      <c r="B57" s="6" t="s">
        <v>557</v>
      </c>
      <c r="C57" s="6">
        <v>1069.129</v>
      </c>
      <c r="D57" s="6">
        <v>1427.555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6.545</v>
      </c>
      <c r="K57" s="14">
        <v>0</v>
      </c>
      <c r="L57" s="13">
        <v>2</v>
      </c>
      <c r="M57" s="13">
        <v>0</v>
      </c>
      <c r="N57" s="13">
        <v>0</v>
      </c>
      <c r="O57" s="13">
        <v>0</v>
      </c>
      <c r="P57" s="13">
        <v>1.497</v>
      </c>
      <c r="Q57" s="13">
        <v>0</v>
      </c>
      <c r="R57" s="13">
        <v>0</v>
      </c>
    </row>
    <row r="58" ht="20.25" spans="1:18">
      <c r="A58" s="6" t="s">
        <v>558</v>
      </c>
      <c r="B58" s="6" t="s">
        <v>559</v>
      </c>
      <c r="C58" s="6">
        <v>6472.889</v>
      </c>
      <c r="D58" s="6">
        <v>7219.012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6.529</v>
      </c>
      <c r="K58" s="14">
        <v>2</v>
      </c>
      <c r="L58" s="13">
        <v>2</v>
      </c>
      <c r="M58" s="13">
        <v>0</v>
      </c>
      <c r="N58" s="13">
        <v>1</v>
      </c>
      <c r="O58" s="13">
        <v>0</v>
      </c>
      <c r="P58" s="13">
        <v>6.07</v>
      </c>
      <c r="Q58" s="13">
        <v>0</v>
      </c>
      <c r="R58" s="13">
        <v>0</v>
      </c>
    </row>
    <row r="59" ht="20.25" spans="1:18">
      <c r="A59" s="6" t="s">
        <v>560</v>
      </c>
      <c r="B59" s="6" t="s">
        <v>561</v>
      </c>
      <c r="C59" s="6">
        <v>760.516</v>
      </c>
      <c r="D59" s="6">
        <v>855.418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1.995</v>
      </c>
      <c r="K59" s="14">
        <v>0</v>
      </c>
      <c r="L59" s="13">
        <v>0</v>
      </c>
      <c r="M59" s="13">
        <v>0</v>
      </c>
      <c r="N59" s="13">
        <v>0</v>
      </c>
      <c r="O59" s="13">
        <v>0</v>
      </c>
      <c r="P59" s="13">
        <v>1.414</v>
      </c>
      <c r="Q59" s="13">
        <v>0</v>
      </c>
      <c r="R59" s="13">
        <v>1</v>
      </c>
    </row>
    <row r="60" ht="20.25" spans="1:18">
      <c r="A60" s="6" t="s">
        <v>562</v>
      </c>
      <c r="B60" s="6" t="s">
        <v>563</v>
      </c>
      <c r="C60" s="6">
        <v>11051.719</v>
      </c>
      <c r="D60" s="6">
        <v>13294.268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4.438</v>
      </c>
      <c r="K60" s="14">
        <v>0</v>
      </c>
      <c r="L60" s="13">
        <v>0</v>
      </c>
      <c r="M60" s="13">
        <v>0</v>
      </c>
      <c r="N60" s="13">
        <v>0</v>
      </c>
      <c r="O60" s="13">
        <v>0</v>
      </c>
      <c r="P60" s="13">
        <v>-3.855</v>
      </c>
      <c r="Q60" s="13">
        <v>0</v>
      </c>
      <c r="R60" s="13">
        <v>0</v>
      </c>
    </row>
    <row r="61" ht="20.25" spans="1:18">
      <c r="A61" s="6" t="s">
        <v>564</v>
      </c>
      <c r="B61" s="6" t="s">
        <v>565</v>
      </c>
      <c r="C61" s="6">
        <v>2675.833</v>
      </c>
      <c r="D61" s="6">
        <v>2910.625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3.12</v>
      </c>
      <c r="K61" s="14">
        <v>0</v>
      </c>
      <c r="L61" s="13">
        <v>1</v>
      </c>
      <c r="M61" s="13">
        <v>0</v>
      </c>
      <c r="N61" s="13">
        <v>0</v>
      </c>
      <c r="O61" s="13">
        <v>0</v>
      </c>
      <c r="P61" s="13">
        <v>1.144</v>
      </c>
      <c r="Q61" s="13">
        <v>0</v>
      </c>
      <c r="R61" s="13">
        <v>0</v>
      </c>
    </row>
    <row r="62" ht="20.25" spans="1:18">
      <c r="A62" s="6" t="s">
        <v>566</v>
      </c>
      <c r="B62" s="6" t="s">
        <v>567</v>
      </c>
      <c r="C62" s="6">
        <v>8317.382</v>
      </c>
      <c r="D62" s="6">
        <v>9445.48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7.626</v>
      </c>
      <c r="K62" s="14">
        <v>4</v>
      </c>
      <c r="L62" s="13">
        <v>0</v>
      </c>
      <c r="M62" s="13">
        <v>-1</v>
      </c>
      <c r="N62" s="13">
        <v>1</v>
      </c>
      <c r="O62" s="13">
        <v>0</v>
      </c>
      <c r="P62" s="13">
        <v>-6.706</v>
      </c>
      <c r="Q62" s="13">
        <v>0</v>
      </c>
      <c r="R62" s="13">
        <v>0</v>
      </c>
    </row>
    <row r="63" ht="20.25" spans="1:18">
      <c r="A63" s="6" t="s">
        <v>568</v>
      </c>
      <c r="B63" s="6" t="s">
        <v>569</v>
      </c>
      <c r="C63" s="6">
        <v>6221.226</v>
      </c>
      <c r="D63" s="6">
        <v>6931.207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7.257</v>
      </c>
      <c r="K63" s="14">
        <v>2</v>
      </c>
      <c r="L63" s="13">
        <v>2</v>
      </c>
      <c r="M63" s="13">
        <v>0</v>
      </c>
      <c r="N63" s="13">
        <v>1</v>
      </c>
      <c r="O63" s="13">
        <v>0</v>
      </c>
      <c r="P63" s="13">
        <v>7.607</v>
      </c>
      <c r="Q63" s="13">
        <v>0</v>
      </c>
      <c r="R63" s="13">
        <v>0</v>
      </c>
    </row>
    <row r="64" ht="20.25" spans="1:18">
      <c r="A64" s="6" t="s">
        <v>570</v>
      </c>
      <c r="B64" s="6" t="s">
        <v>571</v>
      </c>
      <c r="C64" s="6">
        <v>4581.967</v>
      </c>
      <c r="D64" s="6">
        <v>5222.8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7.116</v>
      </c>
      <c r="K64" s="14">
        <v>4</v>
      </c>
      <c r="L64" s="13">
        <v>2</v>
      </c>
      <c r="M64" s="13">
        <v>-1</v>
      </c>
      <c r="N64" s="13">
        <v>1</v>
      </c>
      <c r="O64" s="13">
        <v>0</v>
      </c>
      <c r="P64" s="13">
        <v>3.218</v>
      </c>
      <c r="Q64" s="13">
        <v>0</v>
      </c>
      <c r="R64" s="13">
        <v>0</v>
      </c>
    </row>
    <row r="65" ht="20.25" spans="1:18">
      <c r="A65" s="6" t="s">
        <v>572</v>
      </c>
      <c r="B65" s="6" t="s">
        <v>573</v>
      </c>
      <c r="C65" s="6">
        <v>7754.742</v>
      </c>
      <c r="D65" s="6">
        <v>8244.188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5.083</v>
      </c>
      <c r="K65" s="14">
        <v>2</v>
      </c>
      <c r="L65" s="13">
        <v>1</v>
      </c>
      <c r="M65" s="13">
        <v>-1</v>
      </c>
      <c r="N65" s="13">
        <v>1</v>
      </c>
      <c r="O65" s="13">
        <v>0</v>
      </c>
      <c r="P65" s="13">
        <v>-0.756</v>
      </c>
      <c r="Q65" s="13">
        <v>0</v>
      </c>
      <c r="R65" s="13">
        <v>0</v>
      </c>
    </row>
    <row r="66" ht="20.25" spans="1:18">
      <c r="A66" s="6" t="s">
        <v>574</v>
      </c>
      <c r="B66" s="6" t="s">
        <v>575</v>
      </c>
      <c r="C66" s="6">
        <v>8501.797</v>
      </c>
      <c r="D66" s="6">
        <v>9845.499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10.836</v>
      </c>
      <c r="K66" s="14">
        <v>4</v>
      </c>
      <c r="L66" s="13">
        <v>0</v>
      </c>
      <c r="M66" s="13">
        <v>0</v>
      </c>
      <c r="N66" s="13">
        <v>0</v>
      </c>
      <c r="O66" s="13">
        <v>0</v>
      </c>
      <c r="P66" s="13">
        <v>-0.825</v>
      </c>
      <c r="Q66" s="13">
        <v>0</v>
      </c>
      <c r="R66" s="13">
        <v>0</v>
      </c>
    </row>
    <row r="67" ht="20.25" spans="1:18">
      <c r="A67" s="6" t="s">
        <v>576</v>
      </c>
      <c r="B67" s="6" t="s">
        <v>577</v>
      </c>
      <c r="C67" s="6">
        <v>19340.975</v>
      </c>
      <c r="D67" s="6">
        <v>20519.225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5.539</v>
      </c>
      <c r="K67" s="14">
        <v>3</v>
      </c>
      <c r="L67" s="13">
        <v>2</v>
      </c>
      <c r="M67" s="13">
        <v>1</v>
      </c>
      <c r="N67" s="13">
        <v>0</v>
      </c>
      <c r="O67" s="13">
        <v>0</v>
      </c>
      <c r="P67" s="13">
        <v>3.413</v>
      </c>
      <c r="Q67" s="13">
        <v>0</v>
      </c>
      <c r="R67" s="13">
        <v>0</v>
      </c>
    </row>
    <row r="68" ht="20.25" spans="1:18">
      <c r="A68" s="6" t="s">
        <v>578</v>
      </c>
      <c r="B68" s="6" t="s">
        <v>579</v>
      </c>
      <c r="C68" s="6">
        <v>1048.106</v>
      </c>
      <c r="D68" s="6">
        <v>1341.195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1.863</v>
      </c>
      <c r="K68" s="14">
        <v>0</v>
      </c>
      <c r="L68" s="13">
        <v>2</v>
      </c>
      <c r="M68" s="13">
        <v>1</v>
      </c>
      <c r="N68" s="13">
        <v>-1</v>
      </c>
      <c r="O68" s="13">
        <v>0</v>
      </c>
      <c r="P68" s="13">
        <v>1.561</v>
      </c>
      <c r="Q68" s="13">
        <v>0</v>
      </c>
      <c r="R68" s="13">
        <v>0</v>
      </c>
    </row>
    <row r="69" ht="20.25" spans="1:18">
      <c r="A69" s="6" t="s">
        <v>580</v>
      </c>
      <c r="B69" s="6" t="s">
        <v>581</v>
      </c>
      <c r="C69" s="6">
        <v>2395.6</v>
      </c>
      <c r="D69" s="6">
        <v>3103.491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13.14</v>
      </c>
      <c r="K69" s="14">
        <v>2</v>
      </c>
      <c r="L69" s="13">
        <v>0</v>
      </c>
      <c r="M69" s="13">
        <v>1</v>
      </c>
      <c r="N69" s="13">
        <v>-1</v>
      </c>
      <c r="O69" s="13">
        <v>0</v>
      </c>
      <c r="P69" s="13">
        <v>1.476</v>
      </c>
      <c r="Q69" s="13">
        <v>0</v>
      </c>
      <c r="R69" s="13">
        <v>0</v>
      </c>
    </row>
    <row r="70" ht="20.25" spans="1:18">
      <c r="A70" s="6" t="s">
        <v>582</v>
      </c>
      <c r="B70" s="6" t="s">
        <v>583</v>
      </c>
      <c r="C70" s="6">
        <v>2046.447</v>
      </c>
      <c r="D70" s="6">
        <v>2422.766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12.358</v>
      </c>
      <c r="K70" s="14">
        <v>2</v>
      </c>
      <c r="L70" s="13">
        <v>2</v>
      </c>
      <c r="M70" s="13">
        <v>0</v>
      </c>
      <c r="N70" s="13">
        <v>1</v>
      </c>
      <c r="O70" s="13">
        <v>0</v>
      </c>
      <c r="P70" s="13">
        <v>6.789</v>
      </c>
      <c r="Q70" s="13">
        <v>0</v>
      </c>
      <c r="R70" s="13">
        <v>1</v>
      </c>
    </row>
    <row r="71" ht="20.25" spans="1:18">
      <c r="A71" s="6" t="s">
        <v>584</v>
      </c>
      <c r="B71" s="6" t="s">
        <v>585</v>
      </c>
      <c r="C71" s="6">
        <v>8872.807</v>
      </c>
      <c r="D71" s="6">
        <v>9865.582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2.346</v>
      </c>
      <c r="K71" s="14">
        <v>2</v>
      </c>
      <c r="L71" s="13">
        <v>1</v>
      </c>
      <c r="M71" s="13">
        <v>-1</v>
      </c>
      <c r="N71" s="13">
        <v>1</v>
      </c>
      <c r="O71" s="13">
        <v>0</v>
      </c>
      <c r="P71" s="13">
        <v>1.253</v>
      </c>
      <c r="Q71" s="13">
        <v>0</v>
      </c>
      <c r="R71" s="13">
        <v>0</v>
      </c>
    </row>
    <row r="72" ht="20.25" spans="1:18">
      <c r="A72" s="6" t="s">
        <v>586</v>
      </c>
      <c r="B72" s="6" t="s">
        <v>587</v>
      </c>
      <c r="C72" s="6">
        <v>7693.673</v>
      </c>
      <c r="D72" s="6">
        <v>8171.296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3.685</v>
      </c>
      <c r="K72" s="14">
        <v>1</v>
      </c>
      <c r="L72" s="13">
        <v>2</v>
      </c>
      <c r="M72" s="13">
        <v>0</v>
      </c>
      <c r="N72" s="13">
        <v>0</v>
      </c>
      <c r="O72" s="13">
        <v>0</v>
      </c>
      <c r="P72" s="13">
        <v>7.182</v>
      </c>
      <c r="Q72" s="13">
        <v>0</v>
      </c>
      <c r="R72" s="13">
        <v>1</v>
      </c>
    </row>
    <row r="73" ht="20.25" spans="1:18">
      <c r="A73" s="6" t="s">
        <v>588</v>
      </c>
      <c r="B73" s="6" t="s">
        <v>589</v>
      </c>
      <c r="C73" s="6">
        <v>5688.855</v>
      </c>
      <c r="D73" s="6">
        <v>6427.07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9.08</v>
      </c>
      <c r="K73" s="14">
        <v>2</v>
      </c>
      <c r="L73" s="13">
        <v>2</v>
      </c>
      <c r="M73" s="13">
        <v>0</v>
      </c>
      <c r="N73" s="13">
        <v>1</v>
      </c>
      <c r="O73" s="13">
        <v>0</v>
      </c>
      <c r="P73" s="13">
        <v>7.375</v>
      </c>
      <c r="Q73" s="13">
        <v>0</v>
      </c>
      <c r="R73" s="13">
        <v>0</v>
      </c>
    </row>
    <row r="74" ht="20.25" spans="1:18">
      <c r="A74" s="6" t="s">
        <v>590</v>
      </c>
      <c r="B74" s="6" t="s">
        <v>591</v>
      </c>
      <c r="C74" s="6">
        <v>2242.509</v>
      </c>
      <c r="D74" s="6">
        <v>2821.127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19.91</v>
      </c>
      <c r="K74" s="14">
        <v>4</v>
      </c>
      <c r="L74" s="13">
        <v>0</v>
      </c>
      <c r="M74" s="13">
        <v>0</v>
      </c>
      <c r="N74" s="13">
        <v>0</v>
      </c>
      <c r="O74" s="13">
        <v>0</v>
      </c>
      <c r="P74" s="13">
        <v>-32.71</v>
      </c>
      <c r="Q74" s="13">
        <v>0</v>
      </c>
      <c r="R74" s="13">
        <v>0</v>
      </c>
    </row>
    <row r="75" ht="20.25" spans="1:18">
      <c r="A75" s="6" t="s">
        <v>592</v>
      </c>
      <c r="B75" s="6" t="s">
        <v>593</v>
      </c>
      <c r="C75" s="6">
        <v>4771.509</v>
      </c>
      <c r="D75" s="6">
        <v>5633.873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13.887</v>
      </c>
      <c r="K75" s="14">
        <v>2</v>
      </c>
      <c r="L75" s="13">
        <v>1</v>
      </c>
      <c r="M75" s="13">
        <v>-1</v>
      </c>
      <c r="N75" s="13">
        <v>1</v>
      </c>
      <c r="O75" s="13">
        <v>0</v>
      </c>
      <c r="P75" s="13">
        <v>2.797</v>
      </c>
      <c r="Q75" s="13">
        <v>0</v>
      </c>
      <c r="R75" s="13">
        <v>0</v>
      </c>
    </row>
    <row r="76" ht="20.25" spans="1:18">
      <c r="A76" s="6" t="s">
        <v>594</v>
      </c>
      <c r="B76" s="6" t="s">
        <v>595</v>
      </c>
      <c r="C76" s="6">
        <v>1152.145</v>
      </c>
      <c r="D76" s="6">
        <v>1351.845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3.1</v>
      </c>
      <c r="K76" s="14">
        <v>0</v>
      </c>
      <c r="L76" s="13">
        <v>2</v>
      </c>
      <c r="M76" s="13">
        <v>0</v>
      </c>
      <c r="N76" s="13">
        <v>0</v>
      </c>
      <c r="O76" s="13">
        <v>0</v>
      </c>
      <c r="P76" s="13">
        <v>2.686</v>
      </c>
      <c r="Q76" s="13">
        <v>0</v>
      </c>
      <c r="R76" s="13">
        <v>0</v>
      </c>
    </row>
    <row r="77" ht="20.25" spans="1:18">
      <c r="A77" s="6" t="s">
        <v>596</v>
      </c>
      <c r="B77" s="6" t="s">
        <v>597</v>
      </c>
      <c r="C77" s="6">
        <v>5359.959</v>
      </c>
      <c r="D77" s="6">
        <v>5861.017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5.167</v>
      </c>
      <c r="K77" s="14">
        <v>1</v>
      </c>
      <c r="L77" s="13">
        <v>0</v>
      </c>
      <c r="M77" s="13">
        <v>0</v>
      </c>
      <c r="N77" s="13">
        <v>0</v>
      </c>
      <c r="O77" s="13">
        <v>0</v>
      </c>
      <c r="P77" s="13">
        <v>13.415</v>
      </c>
      <c r="Q77" s="13">
        <v>0</v>
      </c>
      <c r="R77" s="13">
        <v>0</v>
      </c>
    </row>
    <row r="78" ht="20.25" spans="1:18">
      <c r="A78" s="6" t="s">
        <v>598</v>
      </c>
      <c r="B78" s="6" t="s">
        <v>599</v>
      </c>
      <c r="C78" s="6">
        <v>5663.717</v>
      </c>
      <c r="D78" s="6">
        <v>6074.531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3.284</v>
      </c>
      <c r="K78" s="14">
        <v>0</v>
      </c>
      <c r="L78" s="13">
        <v>1</v>
      </c>
      <c r="M78" s="13">
        <v>1</v>
      </c>
      <c r="N78" s="13">
        <v>-1</v>
      </c>
      <c r="O78" s="13">
        <v>0</v>
      </c>
      <c r="P78" s="13">
        <v>10.608</v>
      </c>
      <c r="Q78" s="13">
        <v>0</v>
      </c>
      <c r="R78" s="13">
        <v>0</v>
      </c>
    </row>
    <row r="79" ht="20.25" spans="1:18">
      <c r="A79" s="6" t="s">
        <v>600</v>
      </c>
      <c r="B79" s="6" t="s">
        <v>601</v>
      </c>
      <c r="C79" s="6">
        <v>5156.465</v>
      </c>
      <c r="D79" s="6">
        <v>5461.038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0.339</v>
      </c>
      <c r="K79" s="14">
        <v>0</v>
      </c>
      <c r="L79" s="13">
        <v>2</v>
      </c>
      <c r="M79" s="13">
        <v>0</v>
      </c>
      <c r="N79" s="13">
        <v>0</v>
      </c>
      <c r="O79" s="13">
        <v>0</v>
      </c>
      <c r="P79" s="13">
        <v>3.085</v>
      </c>
      <c r="Q79" s="13">
        <v>0</v>
      </c>
      <c r="R79" s="13">
        <v>0</v>
      </c>
    </row>
    <row r="80" ht="20.25" spans="1:18">
      <c r="A80" s="6" t="s">
        <v>602</v>
      </c>
      <c r="B80" s="6" t="s">
        <v>603</v>
      </c>
      <c r="C80" s="6">
        <v>2972.018</v>
      </c>
      <c r="D80" s="6">
        <v>3698.927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2.557</v>
      </c>
      <c r="K80" s="14">
        <v>4</v>
      </c>
      <c r="L80" s="13">
        <v>1</v>
      </c>
      <c r="M80" s="13">
        <v>0</v>
      </c>
      <c r="N80" s="13">
        <v>0</v>
      </c>
      <c r="O80" s="13">
        <v>0</v>
      </c>
      <c r="P80" s="13">
        <v>-0.703</v>
      </c>
      <c r="Q80" s="13">
        <v>0</v>
      </c>
      <c r="R80" s="13">
        <v>-1</v>
      </c>
    </row>
    <row r="81" ht="20.25" spans="1:18">
      <c r="A81" s="6" t="s">
        <v>604</v>
      </c>
      <c r="B81" s="6" t="s">
        <v>605</v>
      </c>
      <c r="C81" s="6">
        <v>4305.839</v>
      </c>
      <c r="D81" s="6">
        <v>4725.122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8.565</v>
      </c>
      <c r="K81" s="14">
        <v>3</v>
      </c>
      <c r="L81" s="13">
        <v>0</v>
      </c>
      <c r="M81" s="13">
        <v>0</v>
      </c>
      <c r="N81" s="13">
        <v>0</v>
      </c>
      <c r="O81" s="13">
        <v>0</v>
      </c>
      <c r="P81" s="13">
        <v>-4.167</v>
      </c>
      <c r="Q81" s="13">
        <v>0</v>
      </c>
      <c r="R81" s="13">
        <v>0</v>
      </c>
    </row>
    <row r="82" ht="20.25" spans="1:18">
      <c r="A82" s="6" t="s">
        <v>606</v>
      </c>
      <c r="B82" s="6" t="s">
        <v>607</v>
      </c>
      <c r="C82" s="6">
        <v>2888.502</v>
      </c>
      <c r="D82" s="6">
        <v>3098.069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4.915</v>
      </c>
      <c r="K82" s="14">
        <v>2</v>
      </c>
      <c r="L82" s="13">
        <v>0</v>
      </c>
      <c r="M82" s="13">
        <v>1</v>
      </c>
      <c r="N82" s="13">
        <v>-1</v>
      </c>
      <c r="O82" s="13">
        <v>0</v>
      </c>
      <c r="P82" s="13">
        <v>-5.239</v>
      </c>
      <c r="Q82" s="13">
        <v>0</v>
      </c>
      <c r="R82" s="13">
        <v>0</v>
      </c>
    </row>
    <row r="83" ht="20.25" spans="1:18">
      <c r="A83" s="6" t="s">
        <v>608</v>
      </c>
      <c r="B83" s="6" t="s">
        <v>609</v>
      </c>
      <c r="C83" s="6">
        <v>107.338</v>
      </c>
      <c r="D83" s="6">
        <v>108.578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0.792</v>
      </c>
      <c r="K83" s="14">
        <v>3</v>
      </c>
      <c r="L83" s="13">
        <v>0</v>
      </c>
      <c r="M83" s="13">
        <v>-1</v>
      </c>
      <c r="N83" s="13">
        <v>1</v>
      </c>
      <c r="O83" s="13">
        <v>0</v>
      </c>
      <c r="P83" s="13">
        <v>-0.007</v>
      </c>
      <c r="Q83" s="13">
        <v>0</v>
      </c>
      <c r="R83" s="13">
        <v>0</v>
      </c>
    </row>
    <row r="84" ht="20.25" spans="1:18">
      <c r="A84" s="6" t="s">
        <v>610</v>
      </c>
      <c r="B84" s="6" t="s">
        <v>611</v>
      </c>
      <c r="C84" s="6">
        <v>105.475</v>
      </c>
      <c r="D84" s="6">
        <v>106.235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0.383</v>
      </c>
      <c r="K84" s="14">
        <v>3</v>
      </c>
      <c r="L84" s="13">
        <v>0</v>
      </c>
      <c r="M84" s="13">
        <v>-1</v>
      </c>
      <c r="N84" s="13">
        <v>1</v>
      </c>
      <c r="O84" s="13">
        <v>0</v>
      </c>
      <c r="P84" s="13">
        <v>-0.004</v>
      </c>
      <c r="Q84" s="13">
        <v>0</v>
      </c>
      <c r="R84" s="13">
        <v>0</v>
      </c>
    </row>
    <row r="85" ht="20.25" spans="1:18">
      <c r="A85" s="6" t="s">
        <v>612</v>
      </c>
      <c r="B85" s="6" t="s">
        <v>613</v>
      </c>
      <c r="C85" s="6">
        <v>111.804</v>
      </c>
      <c r="D85" s="6">
        <v>116.923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0.442</v>
      </c>
      <c r="K85" s="14">
        <v>1</v>
      </c>
      <c r="L85" s="13">
        <v>0</v>
      </c>
      <c r="M85" s="13">
        <v>0</v>
      </c>
      <c r="N85" s="13">
        <v>1</v>
      </c>
      <c r="O85" s="13">
        <v>0</v>
      </c>
      <c r="P85" s="13">
        <v>0.041</v>
      </c>
      <c r="Q85" s="13">
        <v>0</v>
      </c>
      <c r="R85" s="13">
        <v>0</v>
      </c>
    </row>
    <row r="86" ht="20.25" spans="1:18">
      <c r="A86" s="6" t="s">
        <v>614</v>
      </c>
      <c r="B86" s="6" t="s">
        <v>615</v>
      </c>
      <c r="C86" s="6">
        <v>102.246</v>
      </c>
      <c r="D86" s="6">
        <v>102.557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0.168</v>
      </c>
      <c r="K86" s="14">
        <v>0</v>
      </c>
      <c r="L86" s="13">
        <v>1</v>
      </c>
      <c r="M86" s="13">
        <v>0</v>
      </c>
      <c r="N86" s="13">
        <v>0</v>
      </c>
      <c r="O86" s="13">
        <v>0</v>
      </c>
      <c r="P86" s="13">
        <v>0.004</v>
      </c>
      <c r="Q86" s="13">
        <v>0</v>
      </c>
      <c r="R86" s="13">
        <v>0</v>
      </c>
    </row>
    <row r="87" ht="20.25" spans="1:18">
      <c r="A87" s="6" t="s">
        <v>616</v>
      </c>
      <c r="B87" s="6" t="s">
        <v>617</v>
      </c>
      <c r="C87" s="6">
        <v>910.822</v>
      </c>
      <c r="D87" s="6">
        <v>1276.71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19.984</v>
      </c>
      <c r="K87" s="14">
        <v>0</v>
      </c>
      <c r="L87" s="13">
        <v>0</v>
      </c>
      <c r="M87" s="13">
        <v>1</v>
      </c>
      <c r="N87" s="13">
        <v>-1</v>
      </c>
      <c r="O87" s="13">
        <v>0</v>
      </c>
      <c r="P87" s="13">
        <v>3.541</v>
      </c>
      <c r="Q87" s="13">
        <v>0</v>
      </c>
      <c r="R87" s="13">
        <v>0</v>
      </c>
    </row>
    <row r="88" ht="20.25" spans="1:18">
      <c r="A88" s="6" t="s">
        <v>618</v>
      </c>
      <c r="B88" s="6" t="s">
        <v>619</v>
      </c>
      <c r="C88" s="6">
        <v>2914.198</v>
      </c>
      <c r="D88" s="6">
        <v>3450.921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8.531</v>
      </c>
      <c r="K88" s="14">
        <v>0</v>
      </c>
      <c r="L88" s="13">
        <v>2</v>
      </c>
      <c r="M88" s="13">
        <v>0</v>
      </c>
      <c r="N88" s="13">
        <v>0</v>
      </c>
      <c r="O88" s="13">
        <v>0</v>
      </c>
      <c r="P88" s="13">
        <v>1.285</v>
      </c>
      <c r="Q88" s="13">
        <v>0</v>
      </c>
      <c r="R88" s="13">
        <v>0</v>
      </c>
    </row>
    <row r="89" ht="20.25" spans="1:18">
      <c r="A89" s="6" t="s">
        <v>620</v>
      </c>
      <c r="B89" s="6" t="s">
        <v>621</v>
      </c>
      <c r="C89" s="6">
        <v>425.721</v>
      </c>
      <c r="D89" s="6">
        <v>494.109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5.689</v>
      </c>
      <c r="K89" s="14">
        <v>0</v>
      </c>
      <c r="L89" s="13">
        <v>2</v>
      </c>
      <c r="M89" s="13">
        <v>0</v>
      </c>
      <c r="N89" s="13">
        <v>0</v>
      </c>
      <c r="O89" s="13">
        <v>0</v>
      </c>
      <c r="P89" s="13">
        <v>0.791</v>
      </c>
      <c r="Q89" s="13">
        <v>0</v>
      </c>
      <c r="R89" s="13">
        <v>0</v>
      </c>
    </row>
    <row r="90" ht="20.25" spans="1:18">
      <c r="A90" s="6" t="s">
        <v>622</v>
      </c>
      <c r="B90" s="6" t="s">
        <v>623</v>
      </c>
      <c r="C90" s="6">
        <v>48781.652</v>
      </c>
      <c r="D90" s="6">
        <v>59907.773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3.822</v>
      </c>
      <c r="K90" s="14">
        <v>3</v>
      </c>
      <c r="L90" s="13">
        <v>0</v>
      </c>
      <c r="M90" s="13">
        <v>0</v>
      </c>
      <c r="N90" s="13">
        <v>0</v>
      </c>
      <c r="O90" s="13">
        <v>0</v>
      </c>
      <c r="P90" s="13">
        <v>360.074</v>
      </c>
      <c r="Q90" s="13">
        <v>0</v>
      </c>
      <c r="R90" s="13">
        <v>1</v>
      </c>
    </row>
    <row r="91" ht="20.25" spans="1:18">
      <c r="A91" s="6" t="s">
        <v>624</v>
      </c>
      <c r="B91" s="6" t="s">
        <v>625</v>
      </c>
      <c r="C91" s="6">
        <v>8312.295</v>
      </c>
      <c r="D91" s="6">
        <v>9575.242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5.756</v>
      </c>
      <c r="K91" s="14">
        <v>2</v>
      </c>
      <c r="L91" s="13">
        <v>0</v>
      </c>
      <c r="M91" s="13">
        <v>0</v>
      </c>
      <c r="N91" s="13">
        <v>1</v>
      </c>
      <c r="O91" s="13">
        <v>0</v>
      </c>
      <c r="P91" s="13">
        <v>6.139</v>
      </c>
      <c r="Q91" s="13">
        <v>0</v>
      </c>
      <c r="R91" s="13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2026-01-23T14:59:16Z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377C6AB74F5C4A5AB2A79B56FF231F1C_13</vt:lpwstr>
  </property>
  <property fmtid="{D5CDD505-2E9C-101B-9397-08002B2CF9AE}" pid="3" name="KSOProductBuildVer">
    <vt:lpwstr>2052-12.1.0.15712</vt:lpwstr>
  </property>
</Properties>
</file>