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<sst xmlns="http://schemas.openxmlformats.org/spreadsheetml/2006/main" count="634" uniqueCount="593">
  <si>
    <t>强转弱</t>
  </si>
  <si>
    <t>弱转强</t>
  </si>
  <si>
    <t>代码</t>
  </si>
  <si>
    <t>简称</t>
  </si>
  <si>
    <t>总市值</t>
  </si>
  <si>
    <t>贵州板块</t>
  </si>
  <si>
    <t>20822.56亿</t>
  </si>
  <si>
    <t>破净资产</t>
  </si>
  <si>
    <t>159545.91亿</t>
  </si>
  <si>
    <t>中小银行</t>
  </si>
  <si>
    <t>15368.78亿</t>
  </si>
  <si>
    <t>低市净率</t>
  </si>
  <si>
    <t>127313.10亿</t>
  </si>
  <si>
    <t>交通设施</t>
  </si>
  <si>
    <t>9810.76亿</t>
  </si>
  <si>
    <t>医药</t>
  </si>
  <si>
    <t>44725.49亿</t>
  </si>
  <si>
    <t>山西板块</t>
  </si>
  <si>
    <t>8031.12亿</t>
  </si>
  <si>
    <t>全指医药</t>
  </si>
  <si>
    <t>43008.77亿</t>
  </si>
  <si>
    <t>成份Ｂ指</t>
  </si>
  <si>
    <t>311.94亿</t>
  </si>
  <si>
    <t>证券</t>
  </si>
  <si>
    <t>35437.05亿</t>
  </si>
  <si>
    <t>配股预案</t>
  </si>
  <si>
    <t>26.92亿</t>
  </si>
  <si>
    <t>电力</t>
  </si>
  <si>
    <t>33388.02亿</t>
  </si>
  <si>
    <t>中证银行</t>
  </si>
  <si>
    <t>--</t>
  </si>
  <si>
    <t>白酒概念</t>
  </si>
  <si>
    <t>31388.61亿</t>
  </si>
  <si>
    <t>国证基建</t>
  </si>
  <si>
    <t>食品饮料</t>
  </si>
  <si>
    <t>17345.81亿</t>
  </si>
  <si>
    <t>国证服务</t>
  </si>
  <si>
    <t>农林牧渔</t>
  </si>
  <si>
    <t>11664.50亿</t>
  </si>
  <si>
    <t>含B股</t>
  </si>
  <si>
    <t>11595.06亿</t>
  </si>
  <si>
    <t>信托重仓</t>
  </si>
  <si>
    <t>9410.19亿</t>
  </si>
  <si>
    <t>仓储物流</t>
  </si>
  <si>
    <t>7533.58亿</t>
  </si>
  <si>
    <t>鸡肉</t>
  </si>
  <si>
    <t>3057.34亿</t>
  </si>
  <si>
    <t>日用化工</t>
  </si>
  <si>
    <t>1692.32亿</t>
  </si>
  <si>
    <t>种业</t>
  </si>
  <si>
    <t>846.75亿</t>
  </si>
  <si>
    <t>次新预增</t>
  </si>
  <si>
    <t>464.44亿</t>
  </si>
  <si>
    <t>科创生物</t>
  </si>
  <si>
    <t>基金指数</t>
  </si>
  <si>
    <t>中证煤炭</t>
  </si>
  <si>
    <t>绿色电力</t>
  </si>
  <si>
    <t>投资时钟</t>
  </si>
  <si>
    <t>大盘价值</t>
  </si>
  <si>
    <t>珠三角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</si>
  <si>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</si>
  <si>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</si>
  <si>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</si>
  <si>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</si>
  <si>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</si>
  <si>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</si>
  <si>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</si>
  <si>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</si>
  <si>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</si>
  <si>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</si>
  <si>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</si>
  <si>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</si>
  <si>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</si>
  <si>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</si>
  <si>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</si>
  <si>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</si>
  <si>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</si>
  <si>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</si>
  <si>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</si>
  <si>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</si>
  <si>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</si>
  <si>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180R成长</t>
  </si>
  <si>
    <t>上证中盘</t>
  </si>
  <si>
    <t>上证民企</t>
  </si>
  <si>
    <t>信息等权</t>
  </si>
  <si>
    <t>科创信息</t>
  </si>
  <si>
    <t>科创芯片</t>
  </si>
  <si>
    <t>300高贝</t>
  </si>
  <si>
    <t>中证A100</t>
  </si>
  <si>
    <t>全指信息</t>
  </si>
  <si>
    <t>中证TMT</t>
  </si>
  <si>
    <t>创业300</t>
  </si>
  <si>
    <t>深创100</t>
  </si>
  <si>
    <t>乐富指数</t>
  </si>
  <si>
    <t>综企指数</t>
  </si>
  <si>
    <t>数字经济</t>
  </si>
  <si>
    <t>创科技</t>
  </si>
  <si>
    <t>国证300</t>
  </si>
  <si>
    <t>深证成长</t>
  </si>
  <si>
    <t>皖江30</t>
  </si>
  <si>
    <t>新硬件</t>
  </si>
  <si>
    <t>国证算力</t>
  </si>
  <si>
    <t>国证基金</t>
  </si>
  <si>
    <t>国证ETF</t>
  </si>
  <si>
    <t>1000信息</t>
  </si>
  <si>
    <t>大中盘</t>
  </si>
  <si>
    <t>TMT50</t>
  </si>
  <si>
    <t>深证信息</t>
  </si>
  <si>
    <t>中创成长</t>
  </si>
  <si>
    <t>深证装备</t>
  </si>
  <si>
    <t>深证新兴</t>
  </si>
  <si>
    <t>中小治理</t>
  </si>
  <si>
    <t>深成信息</t>
  </si>
  <si>
    <t>安防产业</t>
  </si>
  <si>
    <t>深证F120</t>
  </si>
  <si>
    <t>工业4.0</t>
  </si>
  <si>
    <t>中证体育</t>
  </si>
  <si>
    <t>CSSW电子</t>
  </si>
  <si>
    <t>中证100</t>
  </si>
  <si>
    <t>移动互联</t>
  </si>
  <si>
    <t>国证芯片</t>
  </si>
  <si>
    <t>创业板指(港币)(CNH)</t>
  </si>
  <si>
    <t>创业板指（美元）（CNH988007</t>
  </si>
  <si>
    <t>创业板R(港币)(CNH)</t>
  </si>
  <si>
    <t>创业板R（美元）（CNH?88107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</si>
  <si>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</si>
  <si>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</si>
  <si>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</si>
  <si>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</si>
  <si>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</si>
  <si>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</si>
  <si>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</si>
  <si>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</si>
  <si>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</si>
  <si>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180成长</t>
  </si>
  <si>
    <t>上证材料</t>
  </si>
  <si>
    <t>上证小盘</t>
  </si>
  <si>
    <t>上证中小</t>
  </si>
  <si>
    <t>上证全指</t>
  </si>
  <si>
    <t>上证地企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</si>
  <si>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</si>
  <si>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</si>
  <si>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</si>
  <si>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</si>
  <si>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</si>
  <si>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</si>
  <si>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</si>
  <si>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</si>
  <si>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</si>
  <si>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</si>
  <si>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</si>
  <si>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</si>
  <si>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</si>
  <si>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</si>
  <si>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</si>
  <si>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</si>
  <si>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</si>
  <si>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</si>
  <si>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</si>
  <si>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</si>
  <si>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</si>
  <si>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</si>
  <si>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</si>
  <si>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</si>
  <si>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</si>
  <si>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</si>
  <si>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</si>
  <si>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</si>
  <si>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</si>
  <si>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</si>
  <si>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</si>
  <si>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</si>
  <si>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</si>
  <si>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</si>
  <si>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</si>
  <si>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</si>
  <si>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</si>
  <si>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</si>
  <si>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</si>
  <si>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</si>
  <si>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</si>
  <si>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</si>
  <si>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</si>
  <si>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</si>
  <si>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</si>
  <si>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</si>
  <si>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</si>
  <si>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</si>
  <si>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</si>
  <si>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</si>
  <si>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</si>
  <si>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</si>
  <si>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</si>
  <si>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</si>
  <si>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</si>
  <si>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</si>
  <si>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</si>
  <si>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</si>
  <si>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</si>
  <si>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</si>
  <si>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</si>
  <si>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</si>
  <si>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</si>
  <si>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</si>
  <si>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</si>
  <si>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</si>
  <si>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</si>
  <si>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</si>
  <si>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</si>
  <si>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</si>
  <si>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</si>
  <si>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</si>
  <si>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</si>
  <si>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</si>
  <si>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</si>
  <si>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</si>
  <si>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</si>
  <si>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</si>
  <si>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</si>
  <si>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</si>
  <si>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</si>
  <si>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</si>
  <si>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</si>
  <si>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</si>
  <si>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</si>
  <si>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</si>
  <si>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</si>
  <si>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</si>
  <si>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</si>
  <si>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</si>
  <si>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</si>
  <si>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</si>
  <si>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</si>
  <si>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</si>
  <si>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</si>
  <si>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</si>
  <si>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</si>
  <si>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</si>
  <si>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</si>
  <si>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</si>
  <si>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</si>
  <si>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</si>
  <si>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</si>
  <si>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</si>
  <si>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</si>
  <si>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</si>
  <si>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</si>
  <si>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</si>
  <si>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</si>
  <si>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</si>
  <si>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</si>
  <si>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</si>
  <si>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</si>
  <si>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</si>
  <si>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商务指数</t>
  </si>
  <si>
    <t>科研指数</t>
  </si>
  <si>
    <t>公共指数</t>
  </si>
  <si>
    <t>创业数字</t>
  </si>
  <si>
    <t>专精特新</t>
  </si>
  <si>
    <t>深小巨人</t>
  </si>
  <si>
    <t>创质量</t>
  </si>
  <si>
    <t>深新基建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</si>
  <si>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</si>
  <si>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</si>
  <si>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</si>
  <si>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</si>
  <si>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</si>
  <si>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</si>
  <si>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</si>
  <si>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</si>
  <si>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</si>
  <si>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</si>
  <si>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</si>
  <si>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</si>
  <si>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</si>
  <si>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</si>
  <si>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</si>
  <si>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</si>
  <si>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</si>
  <si>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</si>
  <si>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</si>
  <si>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</si>
  <si>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</si>
  <si>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</si>
  <si>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</si>
  <si>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</si>
  <si>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</si>
  <si>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</si>
  <si>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</si>
  <si>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</si>
  <si>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</si>
  <si>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</si>
  <si>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</si>
  <si>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</si>
  <si>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1000材料</t>
  </si>
  <si>
    <t>1000工业</t>
  </si>
  <si>
    <t>国证通信</t>
  </si>
  <si>
    <t>国证有色</t>
  </si>
  <si>
    <t>国证文化</t>
  </si>
  <si>
    <t>中小盘</t>
  </si>
  <si>
    <t>大盘低波</t>
  </si>
  <si>
    <t>中盘低波</t>
  </si>
  <si>
    <t>中盘高贝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</si>
  <si>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</si>
  <si>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</si>
  <si>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</si>
  <si>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</si>
  <si>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</si>
  <si>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</si>
  <si>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</si>
  <si>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</si>
  <si>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</si>
  <si>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</si>
  <si>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</si>
  <si>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</si>
  <si>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</si>
  <si>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</si>
  <si>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</si>
  <si>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</si>
  <si>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</si>
  <si>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</si>
  <si>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</si>
  <si>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</si>
  <si>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</si>
  <si>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</si>
  <si>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</si>
  <si>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</si>
  <si>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</si>
  <si>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</si>
  <si>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</si>
  <si>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</si>
  <si>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</si>
  <si>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</si>
  <si>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</si>
  <si>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</si>
  <si>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</si>
  <si>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</si>
  <si>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</si>
  <si>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</si>
  <si>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创业基础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</si>
  <si>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</si>
  <si>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</si>
  <si>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</si>
  <si>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</si>
  <si>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</si>
  <si>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</si>
  <si>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</si>
  <si>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</si>
  <si>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</si>
  <si>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</si>
  <si>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</si>
  <si>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</si>
  <si>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</si>
  <si>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</si>
  <si>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</si>
  <si>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</si>
  <si>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</si>
  <si>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</si>
  <si>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</si>
  <si>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</si>
  <si>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深成可选</t>
  </si>
  <si>
    <t>创业低波</t>
  </si>
  <si>
    <t>创业高贝</t>
  </si>
  <si>
    <t>深证创投</t>
  </si>
  <si>
    <t>中关村60</t>
  </si>
  <si>
    <t>优势成长</t>
  </si>
  <si>
    <t>深证F200</t>
  </si>
  <si>
    <t>深证上游</t>
  </si>
  <si>
    <t>深证中游</t>
  </si>
  <si>
    <t>500深市</t>
  </si>
  <si>
    <t>保险主题</t>
  </si>
  <si>
    <t>CSSW传媒</t>
  </si>
  <si>
    <t>中证国安</t>
  </si>
  <si>
    <t>大农业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</si>
  <si>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</si>
  <si>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</si>
  <si>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</si>
  <si>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</si>
  <si>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</si>
  <si>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</si>
  <si>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</si>
  <si>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</si>
  <si>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</si>
  <si>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</si>
  <si>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</si>
  <si>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龙头家电</t>
  </si>
  <si>
    <t>化肥农药</t>
  </si>
  <si>
    <t>蓝色100</t>
  </si>
  <si>
    <t>通用航空</t>
  </si>
  <si>
    <t>自由现金流</t>
  </si>
  <si>
    <t>180基建</t>
  </si>
  <si>
    <t>上证消费</t>
  </si>
  <si>
    <t>上证银行</t>
  </si>
  <si>
    <t>优势消费</t>
  </si>
  <si>
    <t>细分食品</t>
  </si>
  <si>
    <t>300消费</t>
  </si>
  <si>
    <t>300公用</t>
  </si>
  <si>
    <t>基本面50</t>
  </si>
  <si>
    <t>中证消费</t>
  </si>
  <si>
    <t>内地消费</t>
  </si>
  <si>
    <t>全指消费</t>
  </si>
  <si>
    <t>深证Ｂ指</t>
  </si>
  <si>
    <t>农林指数</t>
  </si>
  <si>
    <t>1000消费</t>
  </si>
  <si>
    <t>国证食品</t>
  </si>
  <si>
    <t>国证银行</t>
  </si>
  <si>
    <t>深证消费</t>
  </si>
  <si>
    <t>深成消费</t>
  </si>
  <si>
    <t>中证酒</t>
  </si>
  <si>
    <t>中证白酒</t>
  </si>
  <si>
    <t>【数据引擎：奇衡DK阿赖耶识系统】情绪值</t>
  </si>
  <si>
    <t>PR00</t>
  </si>
  <si>
    <t>瓶片连续</t>
  </si>
  <si>
    <t>IF00</t>
  </si>
  <si>
    <t>300股指连续</t>
  </si>
  <si>
    <t>AO00</t>
  </si>
  <si>
    <t>氧化铝连续</t>
  </si>
  <si>
    <t>LG00</t>
  </si>
  <si>
    <t>原木连续</t>
  </si>
  <si>
    <t>TL00</t>
  </si>
  <si>
    <t>30年国债连续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</si>
  <si>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</si>
  <si>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</si>
  <si>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</si>
  <si>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</si>
  <si>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</si>
  <si>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</si>
  <si>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</si>
  <si>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</si>
  <si>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</si>
  <si>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</si>
  <si>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</si>
  <si>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</si>
  <si>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</si>
  <si>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</si>
  <si>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</si>
  <si>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</si>
  <si>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</si>
  <si>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</si>
  <si>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</si>
  <si>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</si>
  <si>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</si>
  <si>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</si>
  <si>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</si>
  <si>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</si>
  <si>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EB00</t>
  </si>
  <si>
    <t>苯乙烯连续</t>
  </si>
  <si>
    <t>RR00</t>
  </si>
  <si>
    <t>粳米连续</t>
  </si>
  <si>
    <t>CF00</t>
  </si>
  <si>
    <t>棉花连续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</si>
  <si>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</si>
  <si>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</si>
  <si>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</si>
  <si>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</si>
  <si>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</si>
  <si>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</si>
  <si>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</si>
  <si>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</si>
  <si>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</si>
  <si>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</si>
  <si>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EG00</t>
  </si>
  <si>
    <t>乙二醇连续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</si>
  <si>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</si>
  <si>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</si>
  <si>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</si>
  <si>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</si>
  <si>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</si>
  <si>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</si>
  <si>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</si>
  <si>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</si>
  <si>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</si>
  <si>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</si>
  <si>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</si>
  <si>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</si>
  <si>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SRX00</t>
  </si>
  <si>
    <t>白糖连续</t>
  </si>
  <si>
    <t>ZC00</t>
  </si>
  <si>
    <t>动力煤连续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</si>
  <si>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</si>
  <si>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</si>
  <si>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</si>
  <si>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</si>
  <si>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</si>
  <si>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</si>
  <si>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</si>
  <si>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</si>
  <si>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</si>
  <si>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</si>
  <si>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</si>
  <si>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</si>
  <si>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</si>
  <si>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</si>
  <si>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</si>
  <si>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</si>
  <si>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</si>
  <si>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</si>
  <si>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</si>
  <si>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</si>
  <si>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</si>
  <si>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</si>
  <si>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</si>
  <si>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</si>
  <si>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</si>
  <si>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</si>
  <si>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</si>
  <si>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</si>
  <si>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</si>
  <si>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</si>
  <si>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</si>
  <si>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</si>
  <si>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</si>
  <si>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</si>
  <si>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</si>
  <si>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</si>
  <si>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</si>
  <si>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</si>
  <si>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</si>
  <si>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</si>
  <si>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</si>
  <si>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</si>
  <si>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</si>
  <si>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</si>
  <si>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</si>
  <si>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</si>
  <si>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</si>
  <si>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</si>
  <si>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</si>
  <si>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</si>
  <si>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</si>
  <si>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</si>
  <si>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</si>
  <si>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</si>
  <si>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</si>
  <si>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</si>
  <si>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</si>
  <si>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</si>
  <si>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</si>
  <si>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</si>
  <si>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</si>
  <si>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</si>
  <si>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</si>
  <si>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</si>
  <si>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</si>
  <si>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</si>
  <si>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</si>
  <si>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</si>
  <si>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</si>
  <si>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</si>
  <si>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</si>
  <si>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</si>
  <si>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</si>
  <si>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</si>
  <si>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</si>
  <si>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</si>
  <si>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</si>
  <si>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</si>
  <si>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</si>
  <si>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</si>
  <si>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</si>
  <si>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</si>
  <si>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</si>
  <si>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</si>
  <si>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</si>
  <si>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</si>
  <si>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UR00</t>
  </si>
  <si>
    <t>尿素连续</t>
  </si>
  <si>
    <t>WH00</t>
  </si>
  <si>
    <t>强麦连续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</si>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</sst>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F9" sqref="F9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"880229"</f>
        <v>880229</v>
      </c>
      <c r="B3" s="36" t="s">
        <v>5</v>
      </c>
      <c r="C3" s="36" t="s">
        <v>6</v>
      </c>
      <c r="D3" s="37" t="str">
        <f>"880846"</f>
        <v>880846</v>
      </c>
      <c r="E3" s="37" t="s">
        <v>7</v>
      </c>
      <c r="F3" s="37" t="s">
        <v>8</v>
      </c>
    </row>
    <row r="4" ht="13.5" spans="1:6">
      <c r="A4" s="36" t="str">
        <f>"880875"</f>
        <v>880875</v>
      </c>
      <c r="B4" s="38" t="s">
        <v>9</v>
      </c>
      <c r="C4" s="36" t="s">
        <v>10</v>
      </c>
      <c r="D4" s="37" t="str">
        <f>"880829"</f>
        <v>880829</v>
      </c>
      <c r="E4" s="37" t="s">
        <v>11</v>
      </c>
      <c r="F4" s="37" t="s">
        <v>12</v>
      </c>
    </row>
    <row r="5" ht="13.5" spans="1:6">
      <c r="A5" s="36" t="str">
        <f>"880465"</f>
        <v>880465</v>
      </c>
      <c r="B5" s="36" t="s">
        <v>13</v>
      </c>
      <c r="C5" s="36" t="s">
        <v>14</v>
      </c>
      <c r="D5" s="37" t="str">
        <f>"880400"</f>
        <v>880400</v>
      </c>
      <c r="E5" s="37" t="s">
        <v>15</v>
      </c>
      <c r="F5" s="37" t="s">
        <v>16</v>
      </c>
    </row>
    <row r="6" ht="13.5" spans="1:6">
      <c r="A6" s="36" t="str">
        <f>"880217"</f>
        <v>880217</v>
      </c>
      <c r="B6" s="36" t="s">
        <v>17</v>
      </c>
      <c r="C6" s="36" t="s">
        <v>18</v>
      </c>
      <c r="D6" s="37" t="str">
        <f>"000991"</f>
        <v>000991</v>
      </c>
      <c r="E6" s="37" t="s">
        <v>19</v>
      </c>
      <c r="F6" s="37" t="s">
        <v>20</v>
      </c>
    </row>
    <row r="7" ht="13.5" spans="1:6">
      <c r="A7" s="36" t="str">
        <f>"399003"</f>
        <v>399003</v>
      </c>
      <c r="B7" s="36" t="s">
        <v>21</v>
      </c>
      <c r="C7" s="36" t="s">
        <v>22</v>
      </c>
      <c r="D7" s="37" t="str">
        <f>"880472"</f>
        <v>880472</v>
      </c>
      <c r="E7" s="37" t="s">
        <v>23</v>
      </c>
      <c r="F7" s="37" t="s">
        <v>24</v>
      </c>
    </row>
    <row r="8" ht="13.5" spans="1:6">
      <c r="A8" s="36" t="str">
        <f>"880890"</f>
        <v>880890</v>
      </c>
      <c r="B8" s="36" t="s">
        <v>25</v>
      </c>
      <c r="C8" s="36" t="s">
        <v>26</v>
      </c>
      <c r="D8" s="37" t="str">
        <f>"880305"</f>
        <v>880305</v>
      </c>
      <c r="E8" s="37" t="s">
        <v>27</v>
      </c>
      <c r="F8" s="37" t="s">
        <v>28</v>
      </c>
    </row>
    <row r="9" ht="13.5" spans="1:6">
      <c r="A9" s="36" t="str">
        <f>"399986"</f>
        <v>399986</v>
      </c>
      <c r="B9" s="38" t="s">
        <v>29</v>
      </c>
      <c r="C9" s="36" t="s">
        <v>30</v>
      </c>
      <c r="D9" s="37" t="str">
        <f>"880564"</f>
        <v>880564</v>
      </c>
      <c r="E9" s="37" t="s">
        <v>31</v>
      </c>
      <c r="F9" s="37" t="s">
        <v>32</v>
      </c>
    </row>
    <row r="10" ht="13.5" spans="1:6">
      <c r="A10" s="36" t="str">
        <f>"399359"</f>
        <v>399359</v>
      </c>
      <c r="B10" s="36" t="s">
        <v>33</v>
      </c>
      <c r="C10" s="36" t="s">
        <v>30</v>
      </c>
      <c r="D10" s="37" t="str">
        <f>"880372"</f>
        <v>880372</v>
      </c>
      <c r="E10" s="37" t="s">
        <v>34</v>
      </c>
      <c r="F10" s="37" t="s">
        <v>35</v>
      </c>
    </row>
    <row r="11" ht="13.5" spans="1:6">
      <c r="A11" s="36" t="str">
        <f>"399320"</f>
        <v>399320</v>
      </c>
      <c r="B11" s="36" t="s">
        <v>36</v>
      </c>
      <c r="C11" s="36" t="s">
        <v>30</v>
      </c>
      <c r="D11" s="37" t="str">
        <f>"880360"</f>
        <v>880360</v>
      </c>
      <c r="E11" s="37" t="s">
        <v>37</v>
      </c>
      <c r="F11" s="37" t="s">
        <v>38</v>
      </c>
    </row>
    <row r="12" ht="13.5" spans="1:6">
      <c r="A12" s="39"/>
      <c r="B12" s="39"/>
      <c r="C12" s="39"/>
      <c r="D12" s="37" t="str">
        <f>"880502"</f>
        <v>880502</v>
      </c>
      <c r="E12" s="37" t="s">
        <v>39</v>
      </c>
      <c r="F12" s="37" t="s">
        <v>40</v>
      </c>
    </row>
    <row r="13" ht="13.5" spans="1:6">
      <c r="A13" s="39"/>
      <c r="B13" s="39"/>
      <c r="C13" s="39"/>
      <c r="D13" s="37" t="str">
        <f>"880804"</f>
        <v>880804</v>
      </c>
      <c r="E13" s="37" t="s">
        <v>41</v>
      </c>
      <c r="F13" s="37" t="s">
        <v>42</v>
      </c>
    </row>
    <row r="14" ht="13.5" spans="1:6">
      <c r="A14" s="40"/>
      <c r="B14" s="40"/>
      <c r="C14" s="40"/>
      <c r="D14" s="37" t="str">
        <f>"880464"</f>
        <v>880464</v>
      </c>
      <c r="E14" s="37" t="s">
        <v>43</v>
      </c>
      <c r="F14" s="37" t="s">
        <v>44</v>
      </c>
    </row>
    <row r="15" ht="13.5" spans="1:6">
      <c r="A15" s="40"/>
      <c r="B15" s="41"/>
      <c r="C15" s="40"/>
      <c r="D15" s="37" t="str">
        <f>"880764"</f>
        <v>880764</v>
      </c>
      <c r="E15" s="37" t="s">
        <v>45</v>
      </c>
      <c r="F15" s="37" t="s">
        <v>46</v>
      </c>
    </row>
    <row r="16" ht="16.5" spans="1:6">
      <c r="A16" s="25"/>
      <c r="B16" s="25"/>
      <c r="C16" s="25"/>
      <c r="D16" s="37" t="str">
        <f>"880355"</f>
        <v>880355</v>
      </c>
      <c r="E16" s="37" t="s">
        <v>47</v>
      </c>
      <c r="F16" s="37" t="s">
        <v>48</v>
      </c>
    </row>
    <row r="17" ht="16.5" spans="1:6">
      <c r="A17" s="25"/>
      <c r="B17" s="25"/>
      <c r="C17" s="25"/>
      <c r="D17" s="37" t="str">
        <f>"880710"</f>
        <v>880710</v>
      </c>
      <c r="E17" s="37" t="s">
        <v>49</v>
      </c>
      <c r="F17" s="37" t="s">
        <v>50</v>
      </c>
    </row>
    <row r="18" ht="16.5" spans="1:6">
      <c r="A18" s="25"/>
      <c r="B18" s="25"/>
      <c r="C18" s="25"/>
      <c r="D18" s="37" t="str">
        <f>"880778"</f>
        <v>880778</v>
      </c>
      <c r="E18" s="37" t="s">
        <v>51</v>
      </c>
      <c r="F18" s="37" t="s">
        <v>52</v>
      </c>
    </row>
    <row r="19" ht="16.5" spans="1:6">
      <c r="A19" s="25"/>
      <c r="B19" s="25"/>
      <c r="C19" s="25"/>
      <c r="D19" s="37" t="str">
        <f>"000683"</f>
        <v>000683</v>
      </c>
      <c r="E19" s="37" t="s">
        <v>53</v>
      </c>
      <c r="F19" s="37" t="s">
        <v>30</v>
      </c>
    </row>
    <row r="20" ht="16.5" spans="1:6">
      <c r="A20" s="25"/>
      <c r="B20" s="25"/>
      <c r="C20" s="25"/>
      <c r="D20" s="37" t="str">
        <f>"000011"</f>
        <v>000011</v>
      </c>
      <c r="E20" s="37" t="s">
        <v>54</v>
      </c>
      <c r="F20" s="37" t="s">
        <v>30</v>
      </c>
    </row>
    <row r="21" ht="16.5" spans="1:6">
      <c r="A21" s="25"/>
      <c r="B21" s="25"/>
      <c r="C21" s="25"/>
      <c r="D21" s="37" t="str">
        <f>"399998"</f>
        <v>399998</v>
      </c>
      <c r="E21" s="37" t="s">
        <v>55</v>
      </c>
      <c r="F21" s="37" t="s">
        <v>30</v>
      </c>
    </row>
    <row r="22" ht="16.5" spans="1:6">
      <c r="A22" s="25"/>
      <c r="B22" s="25"/>
      <c r="C22" s="25"/>
      <c r="D22" s="37" t="str">
        <f>"399438"</f>
        <v>399438</v>
      </c>
      <c r="E22" s="37" t="s">
        <v>56</v>
      </c>
      <c r="F22" s="37" t="s">
        <v>30</v>
      </c>
    </row>
    <row r="23" ht="16.5" spans="1:6">
      <c r="A23" s="25"/>
      <c r="B23" s="25"/>
      <c r="C23" s="25"/>
      <c r="D23" s="37" t="str">
        <f>"399391"</f>
        <v>399391</v>
      </c>
      <c r="E23" s="37" t="s">
        <v>57</v>
      </c>
      <c r="F23" s="37" t="s">
        <v>30</v>
      </c>
    </row>
    <row r="24" ht="16.5" spans="1:6">
      <c r="A24" s="25"/>
      <c r="B24" s="25"/>
      <c r="C24" s="25"/>
      <c r="D24" s="37" t="str">
        <f>"399373"</f>
        <v>399373</v>
      </c>
      <c r="E24" s="37" t="s">
        <v>58</v>
      </c>
      <c r="F24" s="37" t="s">
        <v>30</v>
      </c>
    </row>
    <row r="25" ht="16.5" spans="1:6">
      <c r="A25" s="25"/>
      <c r="B25" s="25"/>
      <c r="C25" s="25"/>
      <c r="D25" s="37" t="str">
        <f>"399356"</f>
        <v>399356</v>
      </c>
      <c r="E25" s="37" t="s">
        <v>59</v>
      </c>
      <c r="F25" s="37" t="s">
        <v>30</v>
      </c>
    </row>
    <row r="26" ht="16.5" spans="1:6">
      <c r="A26" s="25"/>
      <c r="B26" s="25"/>
      <c r="C26" s="25"/>
      <c r="D26" s="37" t="str">
        <f>"399275"</f>
        <v>399275</v>
      </c>
      <c r="E26" s="37" t="s">
        <v>60</v>
      </c>
      <c r="F26" s="37" t="s">
        <v>30</v>
      </c>
    </row>
    <row r="27" ht="16.5" spans="1:6">
      <c r="A27" s="25"/>
      <c r="B27" s="25"/>
      <c r="C27" s="25"/>
      <c r="D27" s="39"/>
      <c r="E27" s="39"/>
      <c r="F27" s="39"/>
    </row>
    <row r="28" ht="16.5" spans="1:6">
      <c r="A28" s="25"/>
      <c r="B28" s="25"/>
      <c r="C28" s="25"/>
      <c r="D28" s="39"/>
      <c r="E28" s="39"/>
      <c r="F28" s="39"/>
    </row>
    <row r="29" ht="16.5" spans="1:6">
      <c r="A29" s="25"/>
      <c r="B29" s="25"/>
      <c r="C29" s="25"/>
      <c r="D29" s="39"/>
      <c r="E29" s="39"/>
      <c r="F29" s="39"/>
    </row>
    <row r="30" ht="16.5" spans="1:6">
      <c r="A30" s="25"/>
      <c r="B30" s="25"/>
      <c r="C30" s="25"/>
      <c r="D30" s="39"/>
      <c r="E30" s="39"/>
      <c r="F30" s="39"/>
    </row>
    <row r="31" ht="16.5" spans="1:6">
      <c r="A31" s="25"/>
      <c r="B31" s="25"/>
      <c r="C31" s="25"/>
      <c r="D31" s="39"/>
      <c r="E31" s="39"/>
      <c r="F31" s="39"/>
    </row>
    <row r="32" ht="16.5" spans="1:6">
      <c r="A32" s="25"/>
      <c r="B32" s="25"/>
      <c r="C32" s="25"/>
      <c r="D32" s="39"/>
      <c r="E32" s="39"/>
      <c r="F32" s="39"/>
    </row>
    <row r="33" ht="16.5" spans="1:6">
      <c r="A33" s="25"/>
      <c r="B33" s="25"/>
      <c r="C33" s="25"/>
      <c r="D33" s="39"/>
      <c r="E33" s="39"/>
      <c r="F33" s="39"/>
    </row>
    <row r="34" ht="16.5" spans="1:6">
      <c r="A34" s="25"/>
      <c r="B34" s="25"/>
      <c r="C34" s="25"/>
      <c r="D34" s="39"/>
      <c r="E34" s="39"/>
      <c r="F34" s="39"/>
    </row>
    <row r="35" ht="16.5" spans="1:6">
      <c r="A35" s="25"/>
      <c r="B35" s="25"/>
      <c r="C35" s="25"/>
      <c r="D35" s="39"/>
      <c r="E35" s="39"/>
      <c r="F35" s="39"/>
    </row>
    <row r="36" ht="16.5" spans="1:6">
      <c r="A36" s="25"/>
      <c r="B36" s="25"/>
      <c r="C36" s="25"/>
      <c r="D36" s="39"/>
      <c r="E36" s="39"/>
      <c r="F36" s="39"/>
    </row>
    <row r="37" ht="16.5" spans="1:6">
      <c r="A37" s="25"/>
      <c r="B37" s="25"/>
      <c r="C37" s="25"/>
      <c r="D37" s="39"/>
      <c r="E37" s="39"/>
      <c r="F37" s="39"/>
    </row>
    <row r="38" ht="16.5" spans="1:6">
      <c r="A38" s="25"/>
      <c r="B38" s="25"/>
      <c r="C38" s="25"/>
      <c r="D38" s="39"/>
      <c r="E38" s="39"/>
      <c r="F38" s="39"/>
    </row>
    <row r="39" ht="16.5" spans="1:6">
      <c r="A39" s="25"/>
      <c r="B39" s="25"/>
      <c r="C39" s="25"/>
      <c r="D39" s="39"/>
      <c r="E39" s="39"/>
      <c r="F39" s="39"/>
    </row>
    <row r="40" ht="16.5" spans="1:6">
      <c r="A40" s="25"/>
      <c r="B40" s="25"/>
      <c r="C40" s="25"/>
      <c r="D40" s="39"/>
      <c r="E40" s="39"/>
      <c r="F40" s="39"/>
    </row>
    <row r="41" ht="16.5" spans="1:6">
      <c r="A41" s="25"/>
      <c r="B41" s="25"/>
      <c r="C41" s="25"/>
      <c r="D41" s="39"/>
      <c r="E41" s="39"/>
      <c r="F41" s="39"/>
    </row>
    <row r="42" ht="16.5" spans="1:6">
      <c r="A42" s="25"/>
      <c r="B42" s="25"/>
      <c r="C42" s="25"/>
      <c r="D42" s="39"/>
      <c r="E42" s="39"/>
      <c r="F42" s="39"/>
    </row>
    <row r="43" ht="16.5" spans="1:6">
      <c r="A43" s="25"/>
      <c r="B43" s="25"/>
      <c r="C43" s="25"/>
      <c r="D43" s="39"/>
      <c r="E43" s="39"/>
      <c r="F43" s="39"/>
    </row>
    <row r="44" ht="16.5" spans="1:6">
      <c r="A44" s="25"/>
      <c r="B44" s="25"/>
      <c r="C44" s="25"/>
      <c r="D44" s="39"/>
      <c r="E44" s="39"/>
      <c r="F44" s="39"/>
    </row>
    <row r="45" ht="16.5" spans="1:6">
      <c r="A45" s="25"/>
      <c r="B45" s="25"/>
      <c r="C45" s="25"/>
      <c r="D45" s="39"/>
      <c r="E45" s="39"/>
      <c r="F45" s="39"/>
    </row>
    <row r="46" ht="16.5" spans="1:6">
      <c r="A46" s="25"/>
      <c r="B46" s="25"/>
      <c r="C46" s="25"/>
      <c r="D46" s="39"/>
      <c r="E46" s="39"/>
      <c r="F46" s="39"/>
    </row>
    <row r="47" ht="16.5" spans="1:6">
      <c r="A47" s="25"/>
      <c r="B47" s="25"/>
      <c r="C47" s="25"/>
      <c r="D47" s="39"/>
      <c r="E47" s="39"/>
      <c r="F47" s="39"/>
    </row>
    <row r="48" ht="16.5" spans="1:6">
      <c r="A48" s="25"/>
      <c r="B48" s="25"/>
      <c r="C48" s="25"/>
      <c r="D48" s="39"/>
      <c r="E48" s="39"/>
      <c r="F48" s="39"/>
    </row>
    <row r="49" ht="16.5" spans="1:6">
      <c r="A49" s="25"/>
      <c r="B49" s="25"/>
      <c r="C49" s="25"/>
      <c r="D49" s="39"/>
      <c r="E49" s="39"/>
      <c r="F49" s="39"/>
    </row>
    <row r="50" ht="16.5" spans="1:6">
      <c r="A50" s="25"/>
      <c r="B50" s="25"/>
      <c r="C50" s="25"/>
      <c r="D50" s="39"/>
      <c r="E50" s="39"/>
      <c r="F50" s="39"/>
    </row>
    <row r="51" ht="16.5" spans="1:6">
      <c r="A51" s="25"/>
      <c r="B51" s="25"/>
      <c r="C51" s="25"/>
      <c r="D51" s="39"/>
      <c r="E51" s="39"/>
      <c r="F51" s="39"/>
    </row>
    <row r="52" ht="16.5" spans="1:6">
      <c r="A52" s="25"/>
      <c r="B52" s="25"/>
      <c r="C52" s="25"/>
      <c r="D52" s="39"/>
      <c r="E52" s="39"/>
      <c r="F52" s="39"/>
    </row>
    <row r="53" ht="16.5" spans="1:6">
      <c r="A53" s="25"/>
      <c r="B53" s="25"/>
      <c r="C53" s="25"/>
      <c r="D53" s="39"/>
      <c r="E53" s="39"/>
      <c r="F53" s="39"/>
    </row>
    <row r="54" ht="16.5" spans="1:6">
      <c r="A54" s="25"/>
      <c r="B54" s="25"/>
      <c r="C54" s="25"/>
      <c r="D54" s="39"/>
      <c r="E54" s="39"/>
      <c r="F54" s="39"/>
    </row>
    <row r="55" ht="16.5" spans="1:6">
      <c r="A55" s="25"/>
      <c r="B55" s="25"/>
      <c r="C55" s="25"/>
      <c r="D55" s="39"/>
      <c r="E55" s="39"/>
      <c r="F55" s="39"/>
    </row>
    <row r="56" ht="16.5" spans="1:6">
      <c r="A56" s="25"/>
      <c r="B56" s="25"/>
      <c r="C56" s="25"/>
      <c r="D56" s="39"/>
      <c r="E56" s="39"/>
      <c r="F56" s="39"/>
    </row>
    <row r="57" ht="16.5" spans="1:6">
      <c r="A57" s="25"/>
      <c r="B57" s="25"/>
      <c r="C57" s="25"/>
      <c r="D57" s="39"/>
      <c r="E57" s="39"/>
      <c r="F57" s="39"/>
    </row>
    <row r="58" ht="16.5" spans="1:6">
      <c r="A58" s="25"/>
      <c r="B58" s="25"/>
      <c r="C58" s="25"/>
      <c r="D58" s="39"/>
      <c r="E58" s="39"/>
      <c r="F58" s="39"/>
    </row>
    <row r="59" ht="16.5" spans="1:6">
      <c r="A59" s="25"/>
      <c r="B59" s="25"/>
      <c r="C59" s="25"/>
      <c r="D59" s="39"/>
      <c r="E59" s="39"/>
      <c r="F59" s="39"/>
    </row>
    <row r="60" ht="16.5" spans="1:6">
      <c r="A60" s="25"/>
      <c r="B60" s="25"/>
      <c r="C60" s="25"/>
      <c r="D60" s="39"/>
      <c r="E60" s="39"/>
      <c r="F60" s="39"/>
    </row>
    <row r="61" ht="16.5" spans="1:6">
      <c r="A61" s="25"/>
      <c r="B61" s="25"/>
      <c r="C61" s="25"/>
      <c r="D61" s="39"/>
      <c r="E61" s="39"/>
      <c r="F61" s="39"/>
    </row>
    <row r="62" ht="16.5" spans="1:6">
      <c r="A62" s="25"/>
      <c r="B62" s="25"/>
      <c r="C62" s="25"/>
      <c r="D62" s="39"/>
      <c r="E62" s="39"/>
      <c r="F62" s="39"/>
    </row>
    <row r="63" ht="16.5" spans="1:6">
      <c r="A63" s="25"/>
      <c r="B63" s="25"/>
      <c r="C63" s="25"/>
      <c r="D63" s="39"/>
      <c r="E63" s="39"/>
      <c r="F63" s="39"/>
    </row>
    <row r="64" ht="16.5" spans="1:6">
      <c r="A64" s="25"/>
      <c r="B64" s="25"/>
      <c r="C64" s="25"/>
      <c r="D64" s="39"/>
      <c r="E64" s="39"/>
      <c r="F64" s="39"/>
    </row>
    <row r="65" ht="16.5" spans="1:6">
      <c r="A65" s="25"/>
      <c r="B65" s="25"/>
      <c r="C65" s="25"/>
      <c r="D65" s="39"/>
      <c r="E65" s="39"/>
      <c r="F65" s="39"/>
    </row>
    <row r="66" ht="16.5" spans="1:6">
      <c r="A66" s="25"/>
      <c r="B66" s="25"/>
      <c r="C66" s="25"/>
      <c r="D66" s="39"/>
      <c r="E66" s="39"/>
      <c r="F66" s="39"/>
    </row>
    <row r="67" ht="16.5" spans="1:6">
      <c r="A67" s="25"/>
      <c r="B67" s="25"/>
      <c r="C67" s="25"/>
      <c r="D67" s="39"/>
      <c r="E67" s="39"/>
      <c r="F67" s="39"/>
    </row>
    <row r="68" ht="16.5" spans="1:6">
      <c r="A68" s="25"/>
      <c r="B68" s="25"/>
      <c r="C68" s="25"/>
      <c r="D68" s="39"/>
      <c r="E68" s="39"/>
      <c r="F68" s="39"/>
    </row>
    <row r="69" ht="16.5" spans="1:6">
      <c r="A69" s="25"/>
      <c r="B69" s="25"/>
      <c r="C69" s="25"/>
      <c r="D69" s="39"/>
      <c r="E69" s="39"/>
      <c r="F69" s="39"/>
    </row>
    <row r="70" ht="16.5" spans="1:6">
      <c r="A70" s="25"/>
      <c r="B70" s="25"/>
      <c r="C70" s="25"/>
      <c r="D70" s="39"/>
      <c r="E70" s="39"/>
      <c r="F70" s="39"/>
    </row>
    <row r="71" ht="16.5" spans="1:6">
      <c r="A71" s="25"/>
      <c r="B71" s="25"/>
      <c r="C71" s="25"/>
      <c r="D71" s="39"/>
      <c r="E71" s="39"/>
      <c r="F71" s="39"/>
    </row>
    <row r="72" ht="16.5" spans="1:6">
      <c r="A72" s="25"/>
      <c r="B72" s="25"/>
      <c r="C72" s="25"/>
      <c r="D72" s="39"/>
      <c r="E72" s="39"/>
      <c r="F72" s="39"/>
    </row>
    <row r="73" ht="16.5" spans="1:6">
      <c r="A73" s="25"/>
      <c r="B73" s="25"/>
      <c r="C73" s="25"/>
      <c r="D73" s="39"/>
      <c r="E73" s="39"/>
      <c r="F73" s="39"/>
    </row>
    <row r="74" ht="16.5" spans="1:6">
      <c r="A74" s="25"/>
      <c r="B74" s="25"/>
      <c r="C74" s="25"/>
      <c r="D74" s="39"/>
      <c r="E74" s="39"/>
      <c r="F74" s="39"/>
    </row>
    <row r="75" ht="16.5" spans="1:6">
      <c r="A75" s="25"/>
      <c r="B75" s="25"/>
      <c r="C75" s="25"/>
      <c r="D75" s="39"/>
      <c r="E75" s="39"/>
      <c r="F75" s="39"/>
    </row>
    <row r="76" ht="16.5" spans="1:6">
      <c r="A76" s="25"/>
      <c r="B76" s="25"/>
      <c r="C76" s="25"/>
      <c r="D76" s="39"/>
      <c r="E76" s="39"/>
      <c r="F76" s="39"/>
    </row>
    <row r="77" ht="16.5" spans="1:6">
      <c r="A77" s="25"/>
      <c r="B77" s="25"/>
      <c r="C77" s="25"/>
      <c r="D77" s="39"/>
      <c r="E77" s="39"/>
      <c r="F77" s="39"/>
    </row>
    <row r="78" ht="16.5" spans="1:6">
      <c r="A78" s="25"/>
      <c r="B78" s="25"/>
      <c r="C78" s="25"/>
      <c r="D78" s="39"/>
      <c r="E78" s="39"/>
      <c r="F78" s="39"/>
    </row>
    <row r="79" ht="16.5" spans="1:6">
      <c r="A79" s="25"/>
      <c r="B79" s="25"/>
      <c r="C79" s="25"/>
      <c r="D79" s="39"/>
      <c r="E79" s="39"/>
      <c r="F79" s="39"/>
    </row>
    <row r="80" ht="16.5" spans="1:6">
      <c r="A80" s="25"/>
      <c r="B80" s="25"/>
      <c r="C80" s="25"/>
      <c r="D80" s="39"/>
      <c r="E80" s="39"/>
      <c r="F80" s="39"/>
    </row>
    <row r="81" ht="16.5" spans="1:6">
      <c r="A81" s="25"/>
      <c r="B81" s="25"/>
      <c r="C81" s="25"/>
      <c r="D81" s="39"/>
      <c r="E81" s="39"/>
      <c r="F81" s="39"/>
    </row>
    <row r="82" ht="16.5" spans="1:6">
      <c r="A82" s="25"/>
      <c r="B82" s="25"/>
      <c r="C82" s="25"/>
      <c r="D82" s="39"/>
      <c r="E82" s="39"/>
      <c r="F82" s="39"/>
    </row>
    <row r="83" ht="16.5" spans="1:6">
      <c r="A83" s="25"/>
      <c r="B83" s="25"/>
      <c r="C83" s="25"/>
      <c r="D83" s="39"/>
      <c r="E83" s="39"/>
      <c r="F83" s="39"/>
    </row>
    <row r="84" ht="16.5" spans="1:6">
      <c r="A84" s="25"/>
      <c r="B84" s="25"/>
      <c r="C84" s="25"/>
      <c r="D84" s="39"/>
      <c r="E84" s="39"/>
      <c r="F84" s="39"/>
    </row>
    <row r="85" ht="16.5" spans="1:6">
      <c r="A85" s="25"/>
      <c r="B85" s="25"/>
      <c r="C85" s="25"/>
      <c r="D85" s="39"/>
      <c r="E85" s="39"/>
      <c r="F85" s="39"/>
    </row>
    <row r="86" ht="16.5" spans="1:6">
      <c r="A86" s="25"/>
      <c r="B86" s="25"/>
      <c r="C86" s="25"/>
      <c r="D86" s="39"/>
      <c r="E86" s="39"/>
      <c r="F86" s="39"/>
    </row>
    <row r="87" ht="16.5" spans="1:6">
      <c r="A87" s="25"/>
      <c r="B87" s="25"/>
      <c r="C87" s="25"/>
      <c r="D87" s="39"/>
      <c r="E87" s="39"/>
      <c r="F87" s="39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40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1" t="s">
        <v>62</v>
      </c>
      <c r="L1" s="1"/>
      <c r="M1" s="1"/>
      <c r="N1" s="1"/>
      <c r="O1" s="1"/>
      <c r="P1" s="1"/>
      <c r="Q1" s="1"/>
      <c r="R1" s="1"/>
    </row>
    <row r="2" ht="22.5" spans="1:18">
      <c r="A2" s="3" t="s">
        <v>63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71</v>
      </c>
      <c r="J2" s="4" t="s">
        <v>72</v>
      </c>
      <c r="K2" s="13" t="s">
        <v>73</v>
      </c>
      <c r="L2" s="13" t="s">
        <v>74</v>
      </c>
      <c r="M2" s="13" t="s">
        <v>75</v>
      </c>
      <c r="N2" s="13" t="s">
        <v>76</v>
      </c>
      <c r="O2" s="13" t="s">
        <v>77</v>
      </c>
      <c r="P2" s="13" t="s">
        <v>78</v>
      </c>
      <c r="Q2" s="13" t="s">
        <v>79</v>
      </c>
      <c r="R2" s="13" t="s">
        <v>80</v>
      </c>
    </row>
    <row r="3" ht="16.5" spans="1:23">
      <c r="A3" s="18">
        <v>30</v>
      </c>
      <c r="B3" s="18" t="s">
        <v>81</v>
      </c>
      <c r="C3" s="18">
        <v>2400.931</v>
      </c>
      <c r="D3" s="18">
        <v>2729.49</v>
      </c>
      <c r="E3" s="18">
        <v>1</v>
      </c>
      <c r="F3" s="19">
        <v>0</v>
      </c>
      <c r="G3" s="19">
        <v>0</v>
      </c>
      <c r="H3" s="19">
        <v>1</v>
      </c>
      <c r="I3" s="19">
        <v>0.314</v>
      </c>
      <c r="J3" s="19">
        <v>12.314</v>
      </c>
      <c r="K3" s="22">
        <v>4</v>
      </c>
      <c r="L3" s="22">
        <v>1</v>
      </c>
      <c r="M3" s="22">
        <v>0</v>
      </c>
      <c r="N3" s="22">
        <v>0</v>
      </c>
      <c r="O3" s="22">
        <v>0</v>
      </c>
      <c r="P3" s="22">
        <v>-2.097</v>
      </c>
      <c r="Q3" s="22">
        <v>0</v>
      </c>
      <c r="R3" s="22">
        <v>-1</v>
      </c>
      <c r="S3" s="23"/>
      <c r="T3" s="23"/>
      <c r="U3" s="23"/>
      <c r="V3" s="23"/>
      <c r="W3" s="23"/>
    </row>
    <row r="4" ht="16.5" spans="1:23">
      <c r="A4" s="18">
        <v>44</v>
      </c>
      <c r="B4" s="18" t="s">
        <v>82</v>
      </c>
      <c r="C4" s="18">
        <v>4363.78</v>
      </c>
      <c r="D4" s="18">
        <v>4746.706</v>
      </c>
      <c r="E4" s="18">
        <v>1</v>
      </c>
      <c r="F4" s="19">
        <v>0</v>
      </c>
      <c r="G4" s="19">
        <v>0</v>
      </c>
      <c r="H4" s="19">
        <v>1</v>
      </c>
      <c r="I4" s="19">
        <v>0.035</v>
      </c>
      <c r="J4" s="19">
        <v>8.099</v>
      </c>
      <c r="K4" s="22">
        <v>4</v>
      </c>
      <c r="L4" s="22">
        <v>1</v>
      </c>
      <c r="M4" s="22">
        <v>0</v>
      </c>
      <c r="N4" s="22">
        <v>0</v>
      </c>
      <c r="O4" s="22">
        <v>0</v>
      </c>
      <c r="P4" s="22">
        <v>-2.205</v>
      </c>
      <c r="Q4" s="22">
        <v>0</v>
      </c>
      <c r="R4" s="22">
        <v>-1</v>
      </c>
      <c r="S4" s="23"/>
      <c r="T4" s="23"/>
      <c r="U4" s="23"/>
      <c r="V4" s="23"/>
      <c r="W4" s="23"/>
    </row>
    <row r="5" ht="16.5" spans="1:23">
      <c r="A5" s="18">
        <v>49</v>
      </c>
      <c r="B5" s="18" t="s">
        <v>83</v>
      </c>
      <c r="C5" s="18">
        <v>1865.419</v>
      </c>
      <c r="D5" s="18">
        <v>2169.634</v>
      </c>
      <c r="E5" s="18">
        <v>1</v>
      </c>
      <c r="F5" s="19">
        <v>0</v>
      </c>
      <c r="G5" s="19">
        <v>0</v>
      </c>
      <c r="H5" s="19">
        <v>1</v>
      </c>
      <c r="I5" s="19">
        <v>0.301</v>
      </c>
      <c r="J5" s="19">
        <v>14.28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0.074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77</v>
      </c>
      <c r="B6" s="18" t="s">
        <v>84</v>
      </c>
      <c r="C6" s="18">
        <v>5302.852</v>
      </c>
      <c r="D6" s="18">
        <v>6769.612</v>
      </c>
      <c r="E6" s="18">
        <v>1</v>
      </c>
      <c r="F6" s="19">
        <v>0</v>
      </c>
      <c r="G6" s="19">
        <v>0</v>
      </c>
      <c r="H6" s="19">
        <v>1</v>
      </c>
      <c r="I6" s="19">
        <v>2.747</v>
      </c>
      <c r="J6" s="19">
        <v>23.819</v>
      </c>
      <c r="K6" s="22">
        <v>4</v>
      </c>
      <c r="L6" s="22">
        <v>1</v>
      </c>
      <c r="M6" s="22">
        <v>-1</v>
      </c>
      <c r="N6" s="22">
        <v>0</v>
      </c>
      <c r="O6" s="22">
        <v>0</v>
      </c>
      <c r="P6" s="22">
        <v>0.449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682</v>
      </c>
      <c r="B7" s="18" t="s">
        <v>85</v>
      </c>
      <c r="C7" s="18">
        <v>1739.561</v>
      </c>
      <c r="D7" s="18">
        <v>2297.479</v>
      </c>
      <c r="E7" s="18">
        <v>1</v>
      </c>
      <c r="F7" s="19">
        <v>0</v>
      </c>
      <c r="G7" s="19">
        <v>0</v>
      </c>
      <c r="H7" s="19">
        <v>1</v>
      </c>
      <c r="I7" s="19">
        <v>2.015</v>
      </c>
      <c r="J7" s="19">
        <v>25.809</v>
      </c>
      <c r="K7" s="22">
        <v>3</v>
      </c>
      <c r="L7" s="22">
        <v>0</v>
      </c>
      <c r="M7" s="22">
        <v>0</v>
      </c>
      <c r="N7" s="22">
        <v>-1</v>
      </c>
      <c r="O7" s="22">
        <v>0</v>
      </c>
      <c r="P7" s="22">
        <v>-3.303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685</v>
      </c>
      <c r="B8" s="18" t="s">
        <v>86</v>
      </c>
      <c r="C8" s="18">
        <v>2233.688</v>
      </c>
      <c r="D8" s="18">
        <v>3028.889</v>
      </c>
      <c r="E8" s="18">
        <v>1</v>
      </c>
      <c r="F8" s="19">
        <v>0</v>
      </c>
      <c r="G8" s="19">
        <v>0</v>
      </c>
      <c r="H8" s="19">
        <v>1</v>
      </c>
      <c r="I8" s="19">
        <v>2.665</v>
      </c>
      <c r="J8" s="19">
        <v>28.219</v>
      </c>
      <c r="K8" s="22">
        <v>3</v>
      </c>
      <c r="L8" s="22">
        <v>2</v>
      </c>
      <c r="M8" s="22">
        <v>0</v>
      </c>
      <c r="N8" s="22">
        <v>1</v>
      </c>
      <c r="O8" s="22">
        <v>0</v>
      </c>
      <c r="P8" s="22">
        <v>3.022</v>
      </c>
      <c r="Q8" s="22">
        <v>0</v>
      </c>
      <c r="R8" s="22">
        <v>1</v>
      </c>
      <c r="S8" s="23"/>
      <c r="T8" s="23"/>
      <c r="U8" s="23"/>
      <c r="V8" s="23"/>
      <c r="W8" s="23"/>
    </row>
    <row r="9" ht="16.5" spans="1:23">
      <c r="A9" s="18">
        <v>828</v>
      </c>
      <c r="B9" s="18" t="s">
        <v>87</v>
      </c>
      <c r="C9" s="18">
        <v>2783.497</v>
      </c>
      <c r="D9" s="18">
        <v>3199.042</v>
      </c>
      <c r="E9" s="18">
        <v>1</v>
      </c>
      <c r="F9" s="19">
        <v>0</v>
      </c>
      <c r="G9" s="19">
        <v>0</v>
      </c>
      <c r="H9" s="19">
        <v>1</v>
      </c>
      <c r="I9" s="19">
        <v>0.764</v>
      </c>
      <c r="J9" s="19">
        <v>13.654</v>
      </c>
      <c r="K9" s="22">
        <v>4</v>
      </c>
      <c r="L9" s="22">
        <v>2</v>
      </c>
      <c r="M9" s="22">
        <v>0</v>
      </c>
      <c r="N9" s="22">
        <v>1</v>
      </c>
      <c r="O9" s="22">
        <v>0</v>
      </c>
      <c r="P9" s="22">
        <v>-2.034</v>
      </c>
      <c r="Q9" s="22">
        <v>0</v>
      </c>
      <c r="R9" s="22">
        <v>1</v>
      </c>
      <c r="S9" s="23"/>
      <c r="T9" s="23"/>
      <c r="U9" s="23"/>
      <c r="V9" s="23"/>
      <c r="W9" s="23"/>
    </row>
    <row r="10" ht="16.5" spans="1:23">
      <c r="A10" s="18">
        <v>903</v>
      </c>
      <c r="B10" s="18" t="s">
        <v>88</v>
      </c>
      <c r="C10" s="18">
        <v>4197.374</v>
      </c>
      <c r="D10" s="18">
        <v>4628.658</v>
      </c>
      <c r="E10" s="18">
        <v>1</v>
      </c>
      <c r="F10" s="19">
        <v>0</v>
      </c>
      <c r="G10" s="19">
        <v>0</v>
      </c>
      <c r="H10" s="19">
        <v>1</v>
      </c>
      <c r="I10" s="19">
        <v>0.04</v>
      </c>
      <c r="J10" s="19">
        <v>9.354</v>
      </c>
      <c r="K10" s="22">
        <v>3</v>
      </c>
      <c r="L10" s="22">
        <v>1</v>
      </c>
      <c r="M10" s="22">
        <v>1</v>
      </c>
      <c r="N10" s="22">
        <v>0</v>
      </c>
      <c r="O10" s="22">
        <v>0</v>
      </c>
      <c r="P10" s="22">
        <v>-6.882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993</v>
      </c>
      <c r="B11" s="18" t="s">
        <v>89</v>
      </c>
      <c r="C11" s="18">
        <v>7487.396</v>
      </c>
      <c r="D11" s="18">
        <v>9448.562</v>
      </c>
      <c r="E11" s="18">
        <v>1</v>
      </c>
      <c r="F11" s="19">
        <v>0</v>
      </c>
      <c r="G11" s="19">
        <v>0</v>
      </c>
      <c r="H11" s="19">
        <v>1</v>
      </c>
      <c r="I11" s="19">
        <v>0.418</v>
      </c>
      <c r="J11" s="19">
        <v>21.088</v>
      </c>
      <c r="K11" s="22">
        <v>4</v>
      </c>
      <c r="L11" s="22">
        <v>1</v>
      </c>
      <c r="M11" s="22">
        <v>-1</v>
      </c>
      <c r="N11" s="22">
        <v>1</v>
      </c>
      <c r="O11" s="22">
        <v>0</v>
      </c>
      <c r="P11" s="22">
        <v>-1.293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998</v>
      </c>
      <c r="B12" s="18" t="s">
        <v>90</v>
      </c>
      <c r="C12" s="18">
        <v>2565.367</v>
      </c>
      <c r="D12" s="18">
        <v>3182.868</v>
      </c>
      <c r="E12" s="18">
        <v>1</v>
      </c>
      <c r="F12" s="19">
        <v>0</v>
      </c>
      <c r="G12" s="19">
        <v>0</v>
      </c>
      <c r="H12" s="19">
        <v>1</v>
      </c>
      <c r="I12" s="19">
        <v>1.57</v>
      </c>
      <c r="J12" s="19">
        <v>20.666</v>
      </c>
      <c r="K12" s="22">
        <v>4</v>
      </c>
      <c r="L12" s="22">
        <v>2</v>
      </c>
      <c r="M12" s="22">
        <v>0</v>
      </c>
      <c r="N12" s="22">
        <v>0</v>
      </c>
      <c r="O12" s="22">
        <v>0</v>
      </c>
      <c r="P12" s="22">
        <v>-1.499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399012</v>
      </c>
      <c r="B13" s="18" t="s">
        <v>91</v>
      </c>
      <c r="C13" s="18">
        <v>4009.738</v>
      </c>
      <c r="D13" s="18">
        <v>4689.062</v>
      </c>
      <c r="E13" s="18">
        <v>1</v>
      </c>
      <c r="F13" s="19">
        <v>0</v>
      </c>
      <c r="G13" s="19">
        <v>0</v>
      </c>
      <c r="H13" s="19">
        <v>1</v>
      </c>
      <c r="I13" s="19">
        <v>0.412</v>
      </c>
      <c r="J13" s="19">
        <v>14.84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-0.261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18">
        <v>399088</v>
      </c>
      <c r="B14" s="18" t="s">
        <v>92</v>
      </c>
      <c r="C14" s="18">
        <v>4450.959</v>
      </c>
      <c r="D14" s="18">
        <v>5235.756</v>
      </c>
      <c r="E14" s="18">
        <v>1</v>
      </c>
      <c r="F14" s="19">
        <v>0</v>
      </c>
      <c r="G14" s="19">
        <v>0</v>
      </c>
      <c r="H14" s="19">
        <v>1</v>
      </c>
      <c r="I14" s="19">
        <v>0.222</v>
      </c>
      <c r="J14" s="19">
        <v>15.178</v>
      </c>
      <c r="K14" s="22">
        <v>1</v>
      </c>
      <c r="L14" s="22">
        <v>1</v>
      </c>
      <c r="M14" s="22">
        <v>-1</v>
      </c>
      <c r="N14" s="22">
        <v>1</v>
      </c>
      <c r="O14" s="22">
        <v>0</v>
      </c>
      <c r="P14" s="22">
        <v>0.024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399103</v>
      </c>
      <c r="B15" s="18" t="s">
        <v>93</v>
      </c>
      <c r="C15" s="18">
        <v>8559.844</v>
      </c>
      <c r="D15" s="18">
        <v>9445.552</v>
      </c>
      <c r="E15" s="18">
        <v>1</v>
      </c>
      <c r="F15" s="19">
        <v>0</v>
      </c>
      <c r="G15" s="19">
        <v>0</v>
      </c>
      <c r="H15" s="19">
        <v>1</v>
      </c>
      <c r="I15" s="19">
        <v>0.178</v>
      </c>
      <c r="J15" s="19">
        <v>9.539</v>
      </c>
      <c r="K15" s="22">
        <v>0</v>
      </c>
      <c r="L15" s="22">
        <v>2</v>
      </c>
      <c r="M15" s="22">
        <v>1</v>
      </c>
      <c r="N15" s="22">
        <v>-1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399249</v>
      </c>
      <c r="B16" s="18" t="s">
        <v>94</v>
      </c>
      <c r="C16" s="18">
        <v>2365.72</v>
      </c>
      <c r="D16" s="18">
        <v>3203.439</v>
      </c>
      <c r="E16" s="18">
        <v>1</v>
      </c>
      <c r="F16" s="19">
        <v>0</v>
      </c>
      <c r="G16" s="19">
        <v>0</v>
      </c>
      <c r="H16" s="19">
        <v>1</v>
      </c>
      <c r="I16" s="19">
        <v>0.588</v>
      </c>
      <c r="J16" s="19">
        <v>26.585</v>
      </c>
      <c r="K16" s="22">
        <v>4</v>
      </c>
      <c r="L16" s="22">
        <v>1</v>
      </c>
      <c r="M16" s="22">
        <v>0</v>
      </c>
      <c r="N16" s="22">
        <v>0</v>
      </c>
      <c r="O16" s="22">
        <v>0</v>
      </c>
      <c r="P16" s="22">
        <v>0.783</v>
      </c>
      <c r="Q16" s="22">
        <v>0</v>
      </c>
      <c r="R16" s="22">
        <v>1</v>
      </c>
      <c r="S16" s="23"/>
      <c r="T16" s="23"/>
      <c r="U16" s="23"/>
      <c r="V16" s="23"/>
      <c r="W16" s="23"/>
    </row>
    <row r="17" ht="16.5" spans="1:23">
      <c r="A17" s="18">
        <v>399262</v>
      </c>
      <c r="B17" s="18" t="s">
        <v>95</v>
      </c>
      <c r="C17" s="18">
        <v>2436.466</v>
      </c>
      <c r="D17" s="18">
        <v>2994.718</v>
      </c>
      <c r="E17" s="18">
        <v>1</v>
      </c>
      <c r="F17" s="19">
        <v>0</v>
      </c>
      <c r="G17" s="19">
        <v>0</v>
      </c>
      <c r="H17" s="19">
        <v>1</v>
      </c>
      <c r="I17" s="19">
        <v>0.567</v>
      </c>
      <c r="J17" s="19">
        <v>19.102</v>
      </c>
      <c r="K17" s="22">
        <v>3</v>
      </c>
      <c r="L17" s="22">
        <v>0</v>
      </c>
      <c r="M17" s="22">
        <v>1</v>
      </c>
      <c r="N17" s="22">
        <v>-1</v>
      </c>
      <c r="O17" s="22">
        <v>0</v>
      </c>
      <c r="P17" s="22">
        <v>-2.811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399276</v>
      </c>
      <c r="B18" s="18" t="s">
        <v>96</v>
      </c>
      <c r="C18" s="18">
        <v>6742.05</v>
      </c>
      <c r="D18" s="18">
        <v>8381.695</v>
      </c>
      <c r="E18" s="18">
        <v>1</v>
      </c>
      <c r="F18" s="19">
        <v>0</v>
      </c>
      <c r="G18" s="19">
        <v>0</v>
      </c>
      <c r="H18" s="19">
        <v>1</v>
      </c>
      <c r="I18" s="19">
        <v>0.527</v>
      </c>
      <c r="J18" s="19">
        <v>19.986</v>
      </c>
      <c r="K18" s="22">
        <v>4</v>
      </c>
      <c r="L18" s="22">
        <v>1</v>
      </c>
      <c r="M18" s="22">
        <v>0</v>
      </c>
      <c r="N18" s="22">
        <v>0</v>
      </c>
      <c r="O18" s="22">
        <v>0</v>
      </c>
      <c r="P18" s="22">
        <v>-1.776</v>
      </c>
      <c r="Q18" s="22">
        <v>0</v>
      </c>
      <c r="R18" s="22">
        <v>-1</v>
      </c>
      <c r="S18" s="23"/>
      <c r="T18" s="23"/>
      <c r="U18" s="23"/>
      <c r="V18" s="23"/>
      <c r="W18" s="23"/>
    </row>
    <row r="19" ht="16.5" spans="1:23">
      <c r="A19" s="18">
        <v>399312</v>
      </c>
      <c r="B19" s="18" t="s">
        <v>97</v>
      </c>
      <c r="C19" s="18">
        <v>5054.629</v>
      </c>
      <c r="D19" s="18">
        <v>5636.998</v>
      </c>
      <c r="E19" s="18">
        <v>1</v>
      </c>
      <c r="F19" s="19">
        <v>0</v>
      </c>
      <c r="G19" s="19">
        <v>0</v>
      </c>
      <c r="H19" s="19">
        <v>1</v>
      </c>
      <c r="I19" s="19">
        <v>0.268</v>
      </c>
      <c r="J19" s="19">
        <v>10.571</v>
      </c>
      <c r="K19" s="22">
        <v>2</v>
      </c>
      <c r="L19" s="22">
        <v>0</v>
      </c>
      <c r="M19" s="22">
        <v>1</v>
      </c>
      <c r="N19" s="22">
        <v>-1</v>
      </c>
      <c r="O19" s="22">
        <v>0</v>
      </c>
      <c r="P19" s="22">
        <v>-6.721</v>
      </c>
      <c r="Q19" s="22">
        <v>-1</v>
      </c>
      <c r="R19" s="22">
        <v>0</v>
      </c>
      <c r="S19" s="23"/>
      <c r="T19" s="23"/>
      <c r="U19" s="23"/>
      <c r="V19" s="23"/>
      <c r="W19" s="23"/>
    </row>
    <row r="20" ht="16.5" spans="1:23">
      <c r="A20" s="18">
        <v>399346</v>
      </c>
      <c r="B20" s="18" t="s">
        <v>98</v>
      </c>
      <c r="C20" s="18">
        <v>3842.868</v>
      </c>
      <c r="D20" s="18">
        <v>4585.395</v>
      </c>
      <c r="E20" s="18">
        <v>1</v>
      </c>
      <c r="F20" s="19">
        <v>0</v>
      </c>
      <c r="G20" s="19">
        <v>0</v>
      </c>
      <c r="H20" s="19">
        <v>1</v>
      </c>
      <c r="I20" s="19">
        <v>0.503</v>
      </c>
      <c r="J20" s="19">
        <v>16.615</v>
      </c>
      <c r="K20" s="22">
        <v>3</v>
      </c>
      <c r="L20" s="22">
        <v>2</v>
      </c>
      <c r="M20" s="22">
        <v>0</v>
      </c>
      <c r="N20" s="22">
        <v>0</v>
      </c>
      <c r="O20" s="22">
        <v>0</v>
      </c>
      <c r="P20" s="22">
        <v>-0.903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399350</v>
      </c>
      <c r="B21" s="18" t="s">
        <v>99</v>
      </c>
      <c r="C21" s="18">
        <v>2626.352</v>
      </c>
      <c r="D21" s="18">
        <v>3196.757</v>
      </c>
      <c r="E21" s="18">
        <v>1</v>
      </c>
      <c r="F21" s="19">
        <v>0</v>
      </c>
      <c r="G21" s="19">
        <v>0</v>
      </c>
      <c r="H21" s="19">
        <v>1</v>
      </c>
      <c r="I21" s="19">
        <v>0.113</v>
      </c>
      <c r="J21" s="19">
        <v>17.936</v>
      </c>
      <c r="K21" s="22">
        <v>4</v>
      </c>
      <c r="L21" s="22">
        <v>0</v>
      </c>
      <c r="M21" s="22">
        <v>-1</v>
      </c>
      <c r="N21" s="22">
        <v>0</v>
      </c>
      <c r="O21" s="22">
        <v>0</v>
      </c>
      <c r="P21" s="22">
        <v>0.216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8">
        <v>399360</v>
      </c>
      <c r="B22" s="18" t="s">
        <v>100</v>
      </c>
      <c r="C22" s="18">
        <v>6976.07</v>
      </c>
      <c r="D22" s="18">
        <v>8302.084</v>
      </c>
      <c r="E22" s="18">
        <v>1</v>
      </c>
      <c r="F22" s="19">
        <v>0</v>
      </c>
      <c r="G22" s="19">
        <v>0</v>
      </c>
      <c r="H22" s="19">
        <v>1</v>
      </c>
      <c r="I22" s="19">
        <v>1.686</v>
      </c>
      <c r="J22" s="19">
        <v>17.389</v>
      </c>
      <c r="K22" s="22">
        <v>3</v>
      </c>
      <c r="L22" s="22">
        <v>2</v>
      </c>
      <c r="M22" s="22">
        <v>0</v>
      </c>
      <c r="N22" s="22">
        <v>0</v>
      </c>
      <c r="O22" s="22">
        <v>0</v>
      </c>
      <c r="P22" s="22">
        <v>-0.795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399363</v>
      </c>
      <c r="B23" s="18" t="s">
        <v>101</v>
      </c>
      <c r="C23" s="18">
        <v>7626.795</v>
      </c>
      <c r="D23" s="18">
        <v>9882.669</v>
      </c>
      <c r="E23" s="18">
        <v>1</v>
      </c>
      <c r="F23" s="19">
        <v>0</v>
      </c>
      <c r="G23" s="19">
        <v>0</v>
      </c>
      <c r="H23" s="19">
        <v>1</v>
      </c>
      <c r="I23" s="19">
        <v>1.044</v>
      </c>
      <c r="J23" s="19">
        <v>23.632</v>
      </c>
      <c r="K23" s="22">
        <v>0</v>
      </c>
      <c r="L23" s="22">
        <v>0</v>
      </c>
      <c r="M23" s="22">
        <v>1</v>
      </c>
      <c r="N23" s="22">
        <v>-1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399379</v>
      </c>
      <c r="B24" s="18" t="s">
        <v>102</v>
      </c>
      <c r="C24" s="18">
        <v>8763.392</v>
      </c>
      <c r="D24" s="18">
        <v>9577.345</v>
      </c>
      <c r="E24" s="18">
        <v>1</v>
      </c>
      <c r="F24" s="19">
        <v>0</v>
      </c>
      <c r="G24" s="19">
        <v>0</v>
      </c>
      <c r="H24" s="19">
        <v>1</v>
      </c>
      <c r="I24" s="19">
        <v>0.51</v>
      </c>
      <c r="J24" s="19">
        <v>8.965</v>
      </c>
      <c r="K24" s="22">
        <v>2</v>
      </c>
      <c r="L24" s="22">
        <v>2</v>
      </c>
      <c r="M24" s="22">
        <v>0</v>
      </c>
      <c r="N24" s="22">
        <v>0</v>
      </c>
      <c r="O24" s="22">
        <v>0</v>
      </c>
      <c r="P24" s="22">
        <v>-0.859</v>
      </c>
      <c r="Q24" s="22">
        <v>0</v>
      </c>
      <c r="R24" s="22">
        <v>1</v>
      </c>
      <c r="S24" s="23"/>
      <c r="T24" s="23"/>
      <c r="U24" s="23"/>
      <c r="V24" s="23"/>
      <c r="W24" s="23"/>
    </row>
    <row r="25" ht="16.5" spans="1:23">
      <c r="A25" s="18">
        <v>399380</v>
      </c>
      <c r="B25" s="18" t="s">
        <v>103</v>
      </c>
      <c r="C25" s="18">
        <v>1732.233</v>
      </c>
      <c r="D25" s="18">
        <v>1899.273</v>
      </c>
      <c r="E25" s="18">
        <v>1</v>
      </c>
      <c r="F25" s="19">
        <v>0</v>
      </c>
      <c r="G25" s="19">
        <v>0</v>
      </c>
      <c r="H25" s="19">
        <v>1</v>
      </c>
      <c r="I25" s="19">
        <v>0.447</v>
      </c>
      <c r="J25" s="19">
        <v>9.202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-4.774</v>
      </c>
      <c r="Q25" s="22">
        <v>0</v>
      </c>
      <c r="R25" s="22">
        <v>-1</v>
      </c>
      <c r="S25" s="23"/>
      <c r="T25" s="23"/>
      <c r="U25" s="23"/>
      <c r="V25" s="23"/>
      <c r="W25" s="23"/>
    </row>
    <row r="26" ht="16.5" spans="1:23">
      <c r="A26" s="18">
        <v>399388</v>
      </c>
      <c r="B26" s="18" t="s">
        <v>104</v>
      </c>
      <c r="C26" s="18">
        <v>5685.017</v>
      </c>
      <c r="D26" s="18">
        <v>7136.34</v>
      </c>
      <c r="E26" s="18">
        <v>1</v>
      </c>
      <c r="F26" s="19">
        <v>0</v>
      </c>
      <c r="G26" s="19">
        <v>0</v>
      </c>
      <c r="H26" s="19">
        <v>1</v>
      </c>
      <c r="I26" s="19">
        <v>0.456</v>
      </c>
      <c r="J26" s="19">
        <v>20.701</v>
      </c>
      <c r="K26" s="22">
        <v>4</v>
      </c>
      <c r="L26" s="22">
        <v>2</v>
      </c>
      <c r="M26" s="22">
        <v>0</v>
      </c>
      <c r="N26" s="22">
        <v>0</v>
      </c>
      <c r="O26" s="22">
        <v>0</v>
      </c>
      <c r="P26" s="22">
        <v>-0.115</v>
      </c>
      <c r="Q26" s="22">
        <v>0</v>
      </c>
      <c r="R26" s="22">
        <v>1</v>
      </c>
      <c r="S26" s="23"/>
      <c r="T26" s="23"/>
      <c r="U26" s="23"/>
      <c r="V26" s="23"/>
      <c r="W26" s="23"/>
    </row>
    <row r="27" ht="16.5" spans="1:23">
      <c r="A27" s="18">
        <v>399400</v>
      </c>
      <c r="B27" s="18" t="s">
        <v>105</v>
      </c>
      <c r="C27" s="18">
        <v>3921.611</v>
      </c>
      <c r="D27" s="18">
        <v>4316.092</v>
      </c>
      <c r="E27" s="18">
        <v>1</v>
      </c>
      <c r="F27" s="19">
        <v>0</v>
      </c>
      <c r="G27" s="19">
        <v>0</v>
      </c>
      <c r="H27" s="19">
        <v>1</v>
      </c>
      <c r="I27" s="19">
        <v>0.482</v>
      </c>
      <c r="J27" s="19">
        <v>9.578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-3.3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8">
        <v>399610</v>
      </c>
      <c r="B28" s="18" t="s">
        <v>106</v>
      </c>
      <c r="C28" s="18">
        <v>8051.38</v>
      </c>
      <c r="D28" s="18">
        <v>10041.897</v>
      </c>
      <c r="E28" s="18">
        <v>1</v>
      </c>
      <c r="F28" s="19">
        <v>0</v>
      </c>
      <c r="G28" s="19">
        <v>0</v>
      </c>
      <c r="H28" s="19">
        <v>1</v>
      </c>
      <c r="I28" s="19">
        <v>0.477</v>
      </c>
      <c r="J28" s="19">
        <v>20.204</v>
      </c>
      <c r="K28" s="22">
        <v>2</v>
      </c>
      <c r="L28" s="22">
        <v>2</v>
      </c>
      <c r="M28" s="22">
        <v>1</v>
      </c>
      <c r="N28" s="22">
        <v>0</v>
      </c>
      <c r="O28" s="22">
        <v>0</v>
      </c>
      <c r="P28" s="22">
        <v>-3.694</v>
      </c>
      <c r="Q28" s="22">
        <v>-1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399620</v>
      </c>
      <c r="B29" s="18" t="s">
        <v>107</v>
      </c>
      <c r="C29" s="18">
        <v>4995.113</v>
      </c>
      <c r="D29" s="18">
        <v>6066.908</v>
      </c>
      <c r="E29" s="18">
        <v>1</v>
      </c>
      <c r="F29" s="19">
        <v>0</v>
      </c>
      <c r="G29" s="19">
        <v>0</v>
      </c>
      <c r="H29" s="19">
        <v>1</v>
      </c>
      <c r="I29" s="19">
        <v>0.967</v>
      </c>
      <c r="J29" s="19">
        <v>18.462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-0.335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8">
        <v>399626</v>
      </c>
      <c r="B30" s="18" t="s">
        <v>108</v>
      </c>
      <c r="C30" s="18">
        <v>1794.963</v>
      </c>
      <c r="D30" s="18">
        <v>2146.153</v>
      </c>
      <c r="E30" s="18">
        <v>1</v>
      </c>
      <c r="F30" s="19">
        <v>0</v>
      </c>
      <c r="G30" s="19">
        <v>0</v>
      </c>
      <c r="H30" s="19">
        <v>1</v>
      </c>
      <c r="I30" s="19">
        <v>1.061</v>
      </c>
      <c r="J30" s="19">
        <v>17.251</v>
      </c>
      <c r="K30" s="22">
        <v>3</v>
      </c>
      <c r="L30" s="22">
        <v>2</v>
      </c>
      <c r="M30" s="22">
        <v>1</v>
      </c>
      <c r="N30" s="22">
        <v>0</v>
      </c>
      <c r="O30" s="22">
        <v>0</v>
      </c>
      <c r="P30" s="22">
        <v>-1.582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8">
        <v>399636</v>
      </c>
      <c r="B31" s="18" t="s">
        <v>109</v>
      </c>
      <c r="C31" s="18">
        <v>6726.939</v>
      </c>
      <c r="D31" s="18">
        <v>8309.576</v>
      </c>
      <c r="E31" s="18">
        <v>1</v>
      </c>
      <c r="F31" s="19">
        <v>0</v>
      </c>
      <c r="G31" s="19">
        <v>0</v>
      </c>
      <c r="H31" s="19">
        <v>1</v>
      </c>
      <c r="I31" s="19">
        <v>0.656</v>
      </c>
      <c r="J31" s="19">
        <v>19.577</v>
      </c>
      <c r="K31" s="22">
        <v>4</v>
      </c>
      <c r="L31" s="22">
        <v>1</v>
      </c>
      <c r="M31" s="22">
        <v>0</v>
      </c>
      <c r="N31" s="22">
        <v>1</v>
      </c>
      <c r="O31" s="22">
        <v>0</v>
      </c>
      <c r="P31" s="22">
        <v>1.008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18">
        <v>399641</v>
      </c>
      <c r="B32" s="18" t="s">
        <v>110</v>
      </c>
      <c r="C32" s="18">
        <v>2514.582</v>
      </c>
      <c r="D32" s="18">
        <v>2947.887</v>
      </c>
      <c r="E32" s="18">
        <v>1</v>
      </c>
      <c r="F32" s="19">
        <v>0</v>
      </c>
      <c r="G32" s="19">
        <v>0</v>
      </c>
      <c r="H32" s="19">
        <v>1</v>
      </c>
      <c r="I32" s="19">
        <v>0.618</v>
      </c>
      <c r="J32" s="19">
        <v>15.226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2.274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18">
        <v>399650</v>
      </c>
      <c r="B33" s="18" t="s">
        <v>111</v>
      </c>
      <c r="C33" s="18">
        <v>2332.179</v>
      </c>
      <c r="D33" s="18">
        <v>2761.527</v>
      </c>
      <c r="E33" s="18">
        <v>1</v>
      </c>
      <c r="F33" s="19">
        <v>0</v>
      </c>
      <c r="G33" s="19">
        <v>0</v>
      </c>
      <c r="H33" s="19">
        <v>1</v>
      </c>
      <c r="I33" s="19">
        <v>0.061</v>
      </c>
      <c r="J33" s="19">
        <v>15.599</v>
      </c>
      <c r="K33" s="22">
        <v>4</v>
      </c>
      <c r="L33" s="22">
        <v>2</v>
      </c>
      <c r="M33" s="22">
        <v>0</v>
      </c>
      <c r="N33" s="22">
        <v>0</v>
      </c>
      <c r="O33" s="22">
        <v>0</v>
      </c>
      <c r="P33" s="22">
        <v>-1.183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8">
        <v>399687</v>
      </c>
      <c r="B34" s="18" t="s">
        <v>112</v>
      </c>
      <c r="C34" s="18">
        <v>3380.377</v>
      </c>
      <c r="D34" s="18">
        <v>4125.069</v>
      </c>
      <c r="E34" s="18">
        <v>1</v>
      </c>
      <c r="F34" s="19">
        <v>0</v>
      </c>
      <c r="G34" s="19">
        <v>0</v>
      </c>
      <c r="H34" s="19">
        <v>1</v>
      </c>
      <c r="I34" s="19">
        <v>1.093</v>
      </c>
      <c r="J34" s="19">
        <v>18.948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1.513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8">
        <v>399693</v>
      </c>
      <c r="B35" s="18" t="s">
        <v>113</v>
      </c>
      <c r="C35" s="18">
        <v>4676.516</v>
      </c>
      <c r="D35" s="18">
        <v>5496.266</v>
      </c>
      <c r="E35" s="18">
        <v>1</v>
      </c>
      <c r="F35" s="19">
        <v>0</v>
      </c>
      <c r="G35" s="19">
        <v>0</v>
      </c>
      <c r="H35" s="19">
        <v>1</v>
      </c>
      <c r="I35" s="19">
        <v>0.452</v>
      </c>
      <c r="J35" s="19">
        <v>15.299</v>
      </c>
      <c r="K35" s="22">
        <v>1</v>
      </c>
      <c r="L35" s="22">
        <v>0</v>
      </c>
      <c r="M35" s="22">
        <v>0</v>
      </c>
      <c r="N35" s="22">
        <v>0</v>
      </c>
      <c r="O35" s="22">
        <v>0</v>
      </c>
      <c r="P35" s="22">
        <v>-15.63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8">
        <v>399702</v>
      </c>
      <c r="B36" s="18" t="s">
        <v>114</v>
      </c>
      <c r="C36" s="18">
        <v>7234.922</v>
      </c>
      <c r="D36" s="18">
        <v>7858.037</v>
      </c>
      <c r="E36" s="18">
        <v>1</v>
      </c>
      <c r="F36" s="19">
        <v>0</v>
      </c>
      <c r="G36" s="19">
        <v>0</v>
      </c>
      <c r="H36" s="19">
        <v>1</v>
      </c>
      <c r="I36" s="19">
        <v>0.308</v>
      </c>
      <c r="J36" s="19">
        <v>8.213</v>
      </c>
      <c r="K36" s="22">
        <v>1</v>
      </c>
      <c r="L36" s="22">
        <v>0</v>
      </c>
      <c r="M36" s="22">
        <v>1</v>
      </c>
      <c r="N36" s="22">
        <v>-1</v>
      </c>
      <c r="O36" s="22">
        <v>0</v>
      </c>
      <c r="P36" s="22">
        <v>-15.622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8">
        <v>399803</v>
      </c>
      <c r="B37" s="18" t="s">
        <v>115</v>
      </c>
      <c r="C37" s="18">
        <v>4732.224</v>
      </c>
      <c r="D37" s="18">
        <v>5913.144</v>
      </c>
      <c r="E37" s="18">
        <v>1</v>
      </c>
      <c r="F37" s="19">
        <v>0</v>
      </c>
      <c r="G37" s="19">
        <v>0</v>
      </c>
      <c r="H37" s="19">
        <v>1</v>
      </c>
      <c r="I37" s="19">
        <v>1.775</v>
      </c>
      <c r="J37" s="19">
        <v>21.392</v>
      </c>
      <c r="K37" s="22">
        <v>2</v>
      </c>
      <c r="L37" s="22">
        <v>0</v>
      </c>
      <c r="M37" s="22">
        <v>1</v>
      </c>
      <c r="N37" s="22">
        <v>-1</v>
      </c>
      <c r="O37" s="22">
        <v>0</v>
      </c>
      <c r="P37" s="22">
        <v>-6.612</v>
      </c>
      <c r="Q37" s="22">
        <v>-1</v>
      </c>
      <c r="R37" s="22">
        <v>0</v>
      </c>
      <c r="S37" s="23"/>
      <c r="T37" s="23"/>
      <c r="U37" s="23"/>
      <c r="V37" s="23"/>
      <c r="W37" s="23"/>
    </row>
    <row r="38" ht="16.5" spans="1:23">
      <c r="A38" s="18">
        <v>399804</v>
      </c>
      <c r="B38" s="18" t="s">
        <v>116</v>
      </c>
      <c r="C38" s="18">
        <v>1895.998</v>
      </c>
      <c r="D38" s="18">
        <v>2182.941</v>
      </c>
      <c r="E38" s="18">
        <v>1</v>
      </c>
      <c r="F38" s="19">
        <v>0</v>
      </c>
      <c r="G38" s="19">
        <v>0</v>
      </c>
      <c r="H38" s="19">
        <v>1</v>
      </c>
      <c r="I38" s="19">
        <v>0.262</v>
      </c>
      <c r="J38" s="19">
        <v>13.372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14.819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18">
        <v>399811</v>
      </c>
      <c r="B39" s="18" t="s">
        <v>117</v>
      </c>
      <c r="C39" s="18">
        <v>4860.761</v>
      </c>
      <c r="D39" s="18">
        <v>6346.972</v>
      </c>
      <c r="E39" s="18">
        <v>1</v>
      </c>
      <c r="F39" s="19">
        <v>0</v>
      </c>
      <c r="G39" s="19">
        <v>0</v>
      </c>
      <c r="H39" s="19">
        <v>1</v>
      </c>
      <c r="I39" s="19">
        <v>0.622</v>
      </c>
      <c r="J39" s="19">
        <v>23.892</v>
      </c>
      <c r="K39" s="22">
        <v>3</v>
      </c>
      <c r="L39" s="22">
        <v>0</v>
      </c>
      <c r="M39" s="22">
        <v>0</v>
      </c>
      <c r="N39" s="22">
        <v>-1</v>
      </c>
      <c r="O39" s="22">
        <v>0</v>
      </c>
      <c r="P39" s="22">
        <v>-12.708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18">
        <v>399903</v>
      </c>
      <c r="B40" s="18" t="s">
        <v>118</v>
      </c>
      <c r="C40" s="18">
        <v>4197.373</v>
      </c>
      <c r="D40" s="18">
        <v>4628.657</v>
      </c>
      <c r="E40" s="18">
        <v>1</v>
      </c>
      <c r="F40" s="19">
        <v>0</v>
      </c>
      <c r="G40" s="19">
        <v>0</v>
      </c>
      <c r="H40" s="19">
        <v>1</v>
      </c>
      <c r="I40" s="19">
        <v>0.04</v>
      </c>
      <c r="J40" s="19">
        <v>9.354</v>
      </c>
      <c r="K40" s="22">
        <v>3</v>
      </c>
      <c r="L40" s="22">
        <v>2</v>
      </c>
      <c r="M40" s="22">
        <v>0</v>
      </c>
      <c r="N40" s="22">
        <v>1</v>
      </c>
      <c r="O40" s="22">
        <v>0</v>
      </c>
      <c r="P40" s="22">
        <v>-0.418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18">
        <v>399970</v>
      </c>
      <c r="B41" s="18" t="s">
        <v>119</v>
      </c>
      <c r="C41" s="18">
        <v>3999.361</v>
      </c>
      <c r="D41" s="18">
        <v>4894.826</v>
      </c>
      <c r="E41" s="18">
        <v>1</v>
      </c>
      <c r="F41" s="19">
        <v>0</v>
      </c>
      <c r="G41" s="19">
        <v>0</v>
      </c>
      <c r="H41" s="19">
        <v>1</v>
      </c>
      <c r="I41" s="19">
        <v>1.112</v>
      </c>
      <c r="J41" s="19">
        <v>19.202</v>
      </c>
      <c r="K41" s="22">
        <v>2</v>
      </c>
      <c r="L41" s="22">
        <v>2</v>
      </c>
      <c r="M41" s="22">
        <v>0</v>
      </c>
      <c r="N41" s="22">
        <v>0</v>
      </c>
      <c r="O41" s="22">
        <v>0</v>
      </c>
      <c r="P41" s="22">
        <v>-0.707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18">
        <v>980017</v>
      </c>
      <c r="B42" s="18" t="s">
        <v>120</v>
      </c>
      <c r="C42" s="18">
        <v>11049.489</v>
      </c>
      <c r="D42" s="18">
        <v>14629.762</v>
      </c>
      <c r="E42" s="18">
        <v>1</v>
      </c>
      <c r="F42" s="19">
        <v>0</v>
      </c>
      <c r="G42" s="19">
        <v>0</v>
      </c>
      <c r="H42" s="19">
        <v>1</v>
      </c>
      <c r="I42" s="19">
        <v>2.999</v>
      </c>
      <c r="J42" s="19">
        <v>26.738</v>
      </c>
      <c r="K42" s="22">
        <v>3</v>
      </c>
      <c r="L42" s="22">
        <v>0</v>
      </c>
      <c r="M42" s="22">
        <v>0</v>
      </c>
      <c r="N42" s="22">
        <v>-1</v>
      </c>
      <c r="O42" s="22">
        <v>0</v>
      </c>
      <c r="P42" s="22">
        <v>-2.352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18">
        <v>988006</v>
      </c>
      <c r="B43" s="18" t="s">
        <v>121</v>
      </c>
      <c r="C43" s="18">
        <v>2680.768</v>
      </c>
      <c r="D43" s="18">
        <v>3227.665</v>
      </c>
      <c r="E43" s="18">
        <v>1</v>
      </c>
      <c r="F43" s="19">
        <v>0</v>
      </c>
      <c r="G43" s="19">
        <v>0</v>
      </c>
      <c r="H43" s="19">
        <v>1</v>
      </c>
      <c r="I43" s="19">
        <v>0.303</v>
      </c>
      <c r="J43" s="19">
        <v>17.196</v>
      </c>
      <c r="K43" s="22">
        <v>4</v>
      </c>
      <c r="L43" s="22">
        <v>2</v>
      </c>
      <c r="M43" s="22">
        <v>0</v>
      </c>
      <c r="N43" s="22">
        <v>0</v>
      </c>
      <c r="O43" s="22">
        <v>0</v>
      </c>
      <c r="P43" s="22">
        <v>2.879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18">
        <v>988007</v>
      </c>
      <c r="B44" s="18" t="s">
        <v>122</v>
      </c>
      <c r="C44" s="18">
        <v>2678.777</v>
      </c>
      <c r="D44" s="18">
        <v>3231.984</v>
      </c>
      <c r="E44" s="18">
        <v>1</v>
      </c>
      <c r="F44" s="19">
        <v>0</v>
      </c>
      <c r="G44" s="19">
        <v>0</v>
      </c>
      <c r="H44" s="19">
        <v>1</v>
      </c>
      <c r="I44" s="19">
        <v>0.023</v>
      </c>
      <c r="J44" s="19">
        <v>17.136</v>
      </c>
      <c r="K44" s="22">
        <v>4</v>
      </c>
      <c r="L44" s="22">
        <v>1</v>
      </c>
      <c r="M44" s="22">
        <v>-1</v>
      </c>
      <c r="N44" s="22">
        <v>0</v>
      </c>
      <c r="O44" s="22">
        <v>0</v>
      </c>
      <c r="P44" s="22">
        <v>-1.542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18">
        <v>988106</v>
      </c>
      <c r="B45" s="18" t="s">
        <v>123</v>
      </c>
      <c r="C45" s="18">
        <v>2970.075</v>
      </c>
      <c r="D45" s="18">
        <v>3576.901</v>
      </c>
      <c r="E45" s="18">
        <v>1</v>
      </c>
      <c r="F45" s="19">
        <v>0</v>
      </c>
      <c r="G45" s="19">
        <v>0</v>
      </c>
      <c r="H45" s="19">
        <v>1</v>
      </c>
      <c r="I45" s="19">
        <v>0.348</v>
      </c>
      <c r="J45" s="19">
        <v>17.254</v>
      </c>
      <c r="K45" s="22">
        <v>4</v>
      </c>
      <c r="L45" s="22">
        <v>2</v>
      </c>
      <c r="M45" s="22">
        <v>-1</v>
      </c>
      <c r="N45" s="22">
        <v>0</v>
      </c>
      <c r="O45" s="22">
        <v>0</v>
      </c>
      <c r="P45" s="22">
        <v>0.993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18">
        <v>988107</v>
      </c>
      <c r="B46" s="18" t="s">
        <v>124</v>
      </c>
      <c r="C46" s="18">
        <v>2967.865</v>
      </c>
      <c r="D46" s="18">
        <v>3581.673</v>
      </c>
      <c r="E46" s="18">
        <v>1</v>
      </c>
      <c r="F46" s="19">
        <v>0</v>
      </c>
      <c r="G46" s="19">
        <v>0</v>
      </c>
      <c r="H46" s="19">
        <v>1</v>
      </c>
      <c r="I46" s="19">
        <v>0.068</v>
      </c>
      <c r="J46" s="19">
        <v>17.194</v>
      </c>
      <c r="K46" s="22">
        <v>4</v>
      </c>
      <c r="L46" s="22">
        <v>2</v>
      </c>
      <c r="M46" s="22">
        <v>0</v>
      </c>
      <c r="N46" s="22">
        <v>0</v>
      </c>
      <c r="O46" s="22">
        <v>0</v>
      </c>
      <c r="P46" s="22">
        <v>-1.184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0">
        <v>1</v>
      </c>
      <c r="B47" s="21" t="s">
        <v>125</v>
      </c>
      <c r="C47" s="21">
        <v>3768.922</v>
      </c>
      <c r="D47" s="21">
        <v>4059.987</v>
      </c>
      <c r="E47" s="21">
        <v>0</v>
      </c>
      <c r="F47" s="21">
        <v>0</v>
      </c>
      <c r="G47" s="21">
        <v>0</v>
      </c>
      <c r="H47" s="21">
        <v>1</v>
      </c>
      <c r="I47" s="19">
        <v>1.383</v>
      </c>
      <c r="J47" s="19">
        <v>8.453</v>
      </c>
      <c r="K47" s="22">
        <v>3</v>
      </c>
      <c r="L47" s="22">
        <v>2</v>
      </c>
      <c r="M47" s="22">
        <v>0</v>
      </c>
      <c r="N47" s="22">
        <v>0</v>
      </c>
      <c r="O47" s="22">
        <v>0</v>
      </c>
      <c r="P47" s="22">
        <v>-0.806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2</v>
      </c>
      <c r="B48" s="21" t="s">
        <v>126</v>
      </c>
      <c r="C48" s="21">
        <v>3951.009</v>
      </c>
      <c r="D48" s="21">
        <v>4256.811</v>
      </c>
      <c r="E48" s="21">
        <v>0</v>
      </c>
      <c r="F48" s="21">
        <v>0</v>
      </c>
      <c r="G48" s="21">
        <v>0</v>
      </c>
      <c r="H48" s="21">
        <v>1</v>
      </c>
      <c r="I48" s="19">
        <v>1.391</v>
      </c>
      <c r="J48" s="19">
        <v>8.475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-0.839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21">
        <v>4</v>
      </c>
      <c r="B49" s="21" t="s">
        <v>127</v>
      </c>
      <c r="C49" s="21">
        <v>3344.227</v>
      </c>
      <c r="D49" s="21">
        <v>3704.06</v>
      </c>
      <c r="E49" s="21">
        <v>0</v>
      </c>
      <c r="F49" s="21">
        <v>0</v>
      </c>
      <c r="G49" s="21">
        <v>0</v>
      </c>
      <c r="H49" s="21">
        <v>1</v>
      </c>
      <c r="I49" s="19">
        <v>4.2</v>
      </c>
      <c r="J49" s="19">
        <v>13.506</v>
      </c>
      <c r="K49" s="22">
        <v>3</v>
      </c>
      <c r="L49" s="22">
        <v>0</v>
      </c>
      <c r="M49" s="22">
        <v>0</v>
      </c>
      <c r="N49" s="22">
        <v>-1</v>
      </c>
      <c r="O49" s="22">
        <v>0</v>
      </c>
      <c r="P49" s="22">
        <v>-2.243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9</v>
      </c>
      <c r="B50" s="21" t="s">
        <v>128</v>
      </c>
      <c r="C50" s="21">
        <v>6075.451</v>
      </c>
      <c r="D50" s="21">
        <v>6833.574</v>
      </c>
      <c r="E50" s="21">
        <v>0</v>
      </c>
      <c r="F50" s="21">
        <v>0</v>
      </c>
      <c r="G50" s="21">
        <v>0</v>
      </c>
      <c r="H50" s="21">
        <v>1</v>
      </c>
      <c r="I50" s="19">
        <v>5.761</v>
      </c>
      <c r="J50" s="19">
        <v>16.216</v>
      </c>
      <c r="K50" s="22">
        <v>4</v>
      </c>
      <c r="L50" s="22">
        <v>2</v>
      </c>
      <c r="M50" s="22">
        <v>0</v>
      </c>
      <c r="N50" s="22">
        <v>0</v>
      </c>
      <c r="O50" s="22">
        <v>0</v>
      </c>
      <c r="P50" s="22">
        <v>-1.572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11</v>
      </c>
      <c r="B51" s="21" t="s">
        <v>54</v>
      </c>
      <c r="C51" s="21">
        <v>7066.366</v>
      </c>
      <c r="D51" s="21">
        <v>7188.47</v>
      </c>
      <c r="E51" s="21">
        <v>0</v>
      </c>
      <c r="F51" s="21">
        <v>0</v>
      </c>
      <c r="G51" s="21">
        <v>0</v>
      </c>
      <c r="H51" s="21">
        <v>1</v>
      </c>
      <c r="I51" s="19">
        <v>0.168</v>
      </c>
      <c r="J51" s="19">
        <v>1.864</v>
      </c>
      <c r="K51" s="22">
        <v>2</v>
      </c>
      <c r="L51" s="22">
        <v>0</v>
      </c>
      <c r="M51" s="22">
        <v>1</v>
      </c>
      <c r="N51" s="22">
        <v>-1</v>
      </c>
      <c r="O51" s="22">
        <v>0</v>
      </c>
      <c r="P51" s="22">
        <v>-3.197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13</v>
      </c>
      <c r="B52" s="21" t="s">
        <v>129</v>
      </c>
      <c r="C52" s="21">
        <v>300.953</v>
      </c>
      <c r="D52" s="21">
        <v>302.497</v>
      </c>
      <c r="E52" s="21">
        <v>0</v>
      </c>
      <c r="F52" s="21">
        <v>0</v>
      </c>
      <c r="G52" s="21">
        <v>0</v>
      </c>
      <c r="H52" s="21">
        <v>1</v>
      </c>
      <c r="I52" s="19">
        <v>0.228</v>
      </c>
      <c r="J52" s="19">
        <v>0.737</v>
      </c>
      <c r="K52" s="22">
        <v>3</v>
      </c>
      <c r="L52" s="22">
        <v>2</v>
      </c>
      <c r="M52" s="22">
        <v>0</v>
      </c>
      <c r="N52" s="22">
        <v>0</v>
      </c>
      <c r="O52" s="22">
        <v>0</v>
      </c>
      <c r="P52" s="22">
        <v>-6.074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17</v>
      </c>
      <c r="B53" s="21" t="s">
        <v>130</v>
      </c>
      <c r="C53" s="21">
        <v>3185.576</v>
      </c>
      <c r="D53" s="21">
        <v>3431.851</v>
      </c>
      <c r="E53" s="21">
        <v>0</v>
      </c>
      <c r="F53" s="21">
        <v>0</v>
      </c>
      <c r="G53" s="21">
        <v>0</v>
      </c>
      <c r="H53" s="21">
        <v>1</v>
      </c>
      <c r="I53" s="19">
        <v>1.384</v>
      </c>
      <c r="J53" s="19">
        <v>8.461</v>
      </c>
      <c r="K53" s="22">
        <v>3</v>
      </c>
      <c r="L53" s="22">
        <v>1</v>
      </c>
      <c r="M53" s="22">
        <v>1</v>
      </c>
      <c r="N53" s="22">
        <v>-1</v>
      </c>
      <c r="O53" s="22">
        <v>0</v>
      </c>
      <c r="P53" s="22">
        <v>-1.485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20</v>
      </c>
      <c r="B54" s="21" t="s">
        <v>131</v>
      </c>
      <c r="C54" s="21">
        <v>1541.63</v>
      </c>
      <c r="D54" s="21">
        <v>1769.686</v>
      </c>
      <c r="E54" s="21">
        <v>0</v>
      </c>
      <c r="F54" s="21">
        <v>0</v>
      </c>
      <c r="G54" s="21">
        <v>0</v>
      </c>
      <c r="H54" s="21">
        <v>1</v>
      </c>
      <c r="I54" s="19">
        <v>4.674</v>
      </c>
      <c r="J54" s="19">
        <v>16.958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-1.61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22</v>
      </c>
      <c r="B55" s="21" t="s">
        <v>132</v>
      </c>
      <c r="C55" s="21">
        <v>252.303</v>
      </c>
      <c r="D55" s="21">
        <v>253.499</v>
      </c>
      <c r="E55" s="21">
        <v>0</v>
      </c>
      <c r="F55" s="21">
        <v>0</v>
      </c>
      <c r="G55" s="21">
        <v>0</v>
      </c>
      <c r="H55" s="21">
        <v>1</v>
      </c>
      <c r="I55" s="19">
        <v>0.193</v>
      </c>
      <c r="J55" s="19">
        <v>0.664</v>
      </c>
      <c r="K55" s="22">
        <v>4</v>
      </c>
      <c r="L55" s="22">
        <v>0</v>
      </c>
      <c r="M55" s="22">
        <v>0</v>
      </c>
      <c r="N55" s="22">
        <v>0</v>
      </c>
      <c r="O55" s="22">
        <v>0</v>
      </c>
      <c r="P55" s="22">
        <v>-1.418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26</v>
      </c>
      <c r="B56" s="21" t="s">
        <v>133</v>
      </c>
      <c r="C56" s="21">
        <v>4580.097</v>
      </c>
      <c r="D56" s="21">
        <v>5537.843</v>
      </c>
      <c r="E56" s="21">
        <v>0</v>
      </c>
      <c r="F56" s="21">
        <v>0</v>
      </c>
      <c r="G56" s="21">
        <v>0</v>
      </c>
      <c r="H56" s="21">
        <v>1</v>
      </c>
      <c r="I56" s="19">
        <v>8.895</v>
      </c>
      <c r="J56" s="19">
        <v>24.651</v>
      </c>
      <c r="K56" s="22">
        <v>4</v>
      </c>
      <c r="L56" s="22">
        <v>1</v>
      </c>
      <c r="M56" s="22">
        <v>0</v>
      </c>
      <c r="N56" s="22">
        <v>0</v>
      </c>
      <c r="O56" s="22">
        <v>0</v>
      </c>
      <c r="P56" s="22">
        <v>-2.166</v>
      </c>
      <c r="Q56" s="22">
        <v>0</v>
      </c>
      <c r="R56" s="22">
        <v>-1</v>
      </c>
      <c r="S56" s="23"/>
      <c r="T56" s="23"/>
      <c r="U56" s="23"/>
      <c r="V56" s="23"/>
      <c r="W56" s="23"/>
    </row>
    <row r="57" ht="16.5" spans="1:23">
      <c r="A57" s="21">
        <v>28</v>
      </c>
      <c r="B57" s="21" t="s">
        <v>134</v>
      </c>
      <c r="C57" s="21">
        <v>3632.61</v>
      </c>
      <c r="D57" s="21">
        <v>4142.02</v>
      </c>
      <c r="E57" s="21">
        <v>0</v>
      </c>
      <c r="F57" s="21">
        <v>0</v>
      </c>
      <c r="G57" s="21">
        <v>0</v>
      </c>
      <c r="H57" s="21">
        <v>1</v>
      </c>
      <c r="I57" s="19">
        <v>0.851</v>
      </c>
      <c r="J57" s="19">
        <v>13.045</v>
      </c>
      <c r="K57" s="22">
        <v>3</v>
      </c>
      <c r="L57" s="22">
        <v>2</v>
      </c>
      <c r="M57" s="22">
        <v>0</v>
      </c>
      <c r="N57" s="22">
        <v>0</v>
      </c>
      <c r="O57" s="22">
        <v>0</v>
      </c>
      <c r="P57" s="22">
        <v>-2.663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33</v>
      </c>
      <c r="B58" s="21" t="s">
        <v>135</v>
      </c>
      <c r="C58" s="21">
        <v>2983.224</v>
      </c>
      <c r="D58" s="21">
        <v>3673.053</v>
      </c>
      <c r="E58" s="21">
        <v>0</v>
      </c>
      <c r="F58" s="21">
        <v>0</v>
      </c>
      <c r="G58" s="21">
        <v>0</v>
      </c>
      <c r="H58" s="21">
        <v>1</v>
      </c>
      <c r="I58" s="19">
        <v>11.656</v>
      </c>
      <c r="J58" s="19">
        <v>28.248</v>
      </c>
      <c r="K58" s="22">
        <v>4</v>
      </c>
      <c r="L58" s="22">
        <v>1</v>
      </c>
      <c r="M58" s="22">
        <v>0</v>
      </c>
      <c r="N58" s="22">
        <v>0</v>
      </c>
      <c r="O58" s="22">
        <v>0</v>
      </c>
      <c r="P58" s="22">
        <v>-0.471</v>
      </c>
      <c r="Q58" s="22">
        <v>0</v>
      </c>
      <c r="R58" s="22">
        <v>-1</v>
      </c>
      <c r="S58" s="23"/>
      <c r="T58" s="23"/>
      <c r="U58" s="23"/>
      <c r="V58" s="23"/>
      <c r="W58" s="23"/>
    </row>
    <row r="59" ht="16.5" spans="1:23">
      <c r="A59" s="21">
        <v>45</v>
      </c>
      <c r="B59" s="21" t="s">
        <v>136</v>
      </c>
      <c r="C59" s="21">
        <v>5297.063</v>
      </c>
      <c r="D59" s="21">
        <v>5995.729</v>
      </c>
      <c r="E59" s="21">
        <v>0</v>
      </c>
      <c r="F59" s="21">
        <v>0</v>
      </c>
      <c r="G59" s="21">
        <v>0</v>
      </c>
      <c r="H59" s="21">
        <v>1</v>
      </c>
      <c r="I59" s="19">
        <v>5.125</v>
      </c>
      <c r="J59" s="19">
        <v>16.18</v>
      </c>
      <c r="K59" s="22">
        <v>4</v>
      </c>
      <c r="L59" s="22">
        <v>2</v>
      </c>
      <c r="M59" s="22">
        <v>0</v>
      </c>
      <c r="N59" s="22">
        <v>0</v>
      </c>
      <c r="O59" s="22">
        <v>0</v>
      </c>
      <c r="P59" s="22">
        <v>-2.044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46</v>
      </c>
      <c r="B60" s="21" t="s">
        <v>137</v>
      </c>
      <c r="C60" s="21">
        <v>4815.052</v>
      </c>
      <c r="D60" s="21">
        <v>5309.274</v>
      </c>
      <c r="E60" s="21">
        <v>0</v>
      </c>
      <c r="F60" s="21">
        <v>0</v>
      </c>
      <c r="G60" s="21">
        <v>0</v>
      </c>
      <c r="H60" s="21">
        <v>1</v>
      </c>
      <c r="I60" s="19">
        <v>3.073</v>
      </c>
      <c r="J60" s="19">
        <v>12.096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0.03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47</v>
      </c>
      <c r="B61" s="21" t="s">
        <v>138</v>
      </c>
      <c r="C61" s="21">
        <v>3740.268</v>
      </c>
      <c r="D61" s="21">
        <v>4053.931</v>
      </c>
      <c r="E61" s="21">
        <v>0</v>
      </c>
      <c r="F61" s="21">
        <v>0</v>
      </c>
      <c r="G61" s="21">
        <v>0</v>
      </c>
      <c r="H61" s="21">
        <v>1</v>
      </c>
      <c r="I61" s="19">
        <v>1.416</v>
      </c>
      <c r="J61" s="19">
        <v>9.044</v>
      </c>
      <c r="K61" s="22">
        <v>4</v>
      </c>
      <c r="L61" s="22">
        <v>0</v>
      </c>
      <c r="M61" s="22">
        <v>0</v>
      </c>
      <c r="N61" s="22">
        <v>-1</v>
      </c>
      <c r="O61" s="22">
        <v>0</v>
      </c>
      <c r="P61" s="22">
        <v>-0.695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55</v>
      </c>
      <c r="B62" s="21" t="s">
        <v>139</v>
      </c>
      <c r="C62" s="21">
        <v>1492.838</v>
      </c>
      <c r="D62" s="21">
        <v>1607.177</v>
      </c>
      <c r="E62" s="21">
        <v>0</v>
      </c>
      <c r="F62" s="21">
        <v>0</v>
      </c>
      <c r="G62" s="21">
        <v>0</v>
      </c>
      <c r="H62" s="21">
        <v>1</v>
      </c>
      <c r="I62" s="19">
        <v>0.905</v>
      </c>
      <c r="J62" s="19">
        <v>7.955</v>
      </c>
      <c r="K62" s="22">
        <v>3</v>
      </c>
      <c r="L62" s="22">
        <v>0</v>
      </c>
      <c r="M62" s="22">
        <v>1</v>
      </c>
      <c r="N62" s="22">
        <v>-1</v>
      </c>
      <c r="O62" s="22">
        <v>0</v>
      </c>
      <c r="P62" s="22">
        <v>-3.867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57</v>
      </c>
      <c r="B63" s="21" t="s">
        <v>140</v>
      </c>
      <c r="C63" s="21">
        <v>3610.348</v>
      </c>
      <c r="D63" s="21">
        <v>4031.811</v>
      </c>
      <c r="E63" s="21">
        <v>0</v>
      </c>
      <c r="F63" s="21">
        <v>0</v>
      </c>
      <c r="G63" s="21">
        <v>0</v>
      </c>
      <c r="H63" s="21">
        <v>1</v>
      </c>
      <c r="I63" s="19">
        <v>1.813</v>
      </c>
      <c r="J63" s="19">
        <v>12.077</v>
      </c>
      <c r="K63" s="22">
        <v>4</v>
      </c>
      <c r="L63" s="22">
        <v>2</v>
      </c>
      <c r="M63" s="22">
        <v>0</v>
      </c>
      <c r="N63" s="22">
        <v>0</v>
      </c>
      <c r="O63" s="22">
        <v>0</v>
      </c>
      <c r="P63" s="22">
        <v>1.48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59</v>
      </c>
      <c r="B64" s="21" t="s">
        <v>141</v>
      </c>
      <c r="C64" s="21">
        <v>3106.713</v>
      </c>
      <c r="D64" s="21">
        <v>3535.485</v>
      </c>
      <c r="E64" s="21">
        <v>0</v>
      </c>
      <c r="F64" s="21">
        <v>0</v>
      </c>
      <c r="G64" s="21">
        <v>0</v>
      </c>
      <c r="H64" s="21">
        <v>1</v>
      </c>
      <c r="I64" s="19">
        <v>1.614</v>
      </c>
      <c r="J64" s="19">
        <v>13.546</v>
      </c>
      <c r="K64" s="22">
        <v>4</v>
      </c>
      <c r="L64" s="22">
        <v>1</v>
      </c>
      <c r="M64" s="22">
        <v>0</v>
      </c>
      <c r="N64" s="22">
        <v>0</v>
      </c>
      <c r="O64" s="22">
        <v>0</v>
      </c>
      <c r="P64" s="22">
        <v>-1.184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65</v>
      </c>
      <c r="B65" s="21" t="s">
        <v>142</v>
      </c>
      <c r="C65" s="21">
        <v>3467.736</v>
      </c>
      <c r="D65" s="21">
        <v>3731.357</v>
      </c>
      <c r="E65" s="21">
        <v>0</v>
      </c>
      <c r="F65" s="21">
        <v>0</v>
      </c>
      <c r="G65" s="21">
        <v>0</v>
      </c>
      <c r="H65" s="21">
        <v>1</v>
      </c>
      <c r="I65" s="19">
        <v>0.765</v>
      </c>
      <c r="J65" s="19">
        <v>7.776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3.628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66</v>
      </c>
      <c r="B66" s="21" t="s">
        <v>143</v>
      </c>
      <c r="C66" s="21">
        <v>3079.522</v>
      </c>
      <c r="D66" s="21">
        <v>3616.194</v>
      </c>
      <c r="E66" s="21">
        <v>0</v>
      </c>
      <c r="F66" s="21">
        <v>0</v>
      </c>
      <c r="G66" s="21">
        <v>0</v>
      </c>
      <c r="H66" s="21">
        <v>1</v>
      </c>
      <c r="I66" s="19">
        <v>9.871</v>
      </c>
      <c r="J66" s="19">
        <v>23.247</v>
      </c>
      <c r="K66" s="22">
        <v>4</v>
      </c>
      <c r="L66" s="22">
        <v>2</v>
      </c>
      <c r="M66" s="22">
        <v>0</v>
      </c>
      <c r="N66" s="22">
        <v>0</v>
      </c>
      <c r="O66" s="22">
        <v>0</v>
      </c>
      <c r="P66" s="22">
        <v>3.744</v>
      </c>
      <c r="Q66" s="22">
        <v>0</v>
      </c>
      <c r="R66" s="22">
        <v>-1</v>
      </c>
      <c r="S66" s="23"/>
      <c r="T66" s="23"/>
      <c r="U66" s="23"/>
      <c r="V66" s="23"/>
      <c r="W66" s="23"/>
    </row>
    <row r="67" ht="16.5" spans="1:23">
      <c r="A67" s="21">
        <v>67</v>
      </c>
      <c r="B67" s="21" t="s">
        <v>144</v>
      </c>
      <c r="C67" s="21">
        <v>8061.86</v>
      </c>
      <c r="D67" s="21">
        <v>9503.701</v>
      </c>
      <c r="E67" s="21">
        <v>0</v>
      </c>
      <c r="F67" s="21">
        <v>0</v>
      </c>
      <c r="G67" s="21">
        <v>0</v>
      </c>
      <c r="H67" s="21">
        <v>1</v>
      </c>
      <c r="I67" s="19">
        <v>2.162</v>
      </c>
      <c r="J67" s="19">
        <v>17.005</v>
      </c>
      <c r="K67" s="22">
        <v>4</v>
      </c>
      <c r="L67" s="22">
        <v>2</v>
      </c>
      <c r="M67" s="22">
        <v>0</v>
      </c>
      <c r="N67" s="22">
        <v>0</v>
      </c>
      <c r="O67" s="22">
        <v>0</v>
      </c>
      <c r="P67" s="22">
        <v>1.679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68</v>
      </c>
      <c r="B68" s="21" t="s">
        <v>145</v>
      </c>
      <c r="C68" s="21">
        <v>3399.184</v>
      </c>
      <c r="D68" s="21">
        <v>4060.695</v>
      </c>
      <c r="E68" s="21">
        <v>0</v>
      </c>
      <c r="F68" s="21">
        <v>0</v>
      </c>
      <c r="G68" s="21">
        <v>0</v>
      </c>
      <c r="H68" s="21">
        <v>1</v>
      </c>
      <c r="I68" s="19">
        <v>9.998</v>
      </c>
      <c r="J68" s="19">
        <v>24.659</v>
      </c>
      <c r="K68" s="22">
        <v>1</v>
      </c>
      <c r="L68" s="22">
        <v>1</v>
      </c>
      <c r="M68" s="22">
        <v>1</v>
      </c>
      <c r="N68" s="22">
        <v>-1</v>
      </c>
      <c r="O68" s="22">
        <v>0</v>
      </c>
      <c r="P68" s="22">
        <v>-6.495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71</v>
      </c>
      <c r="B69" s="21" t="s">
        <v>146</v>
      </c>
      <c r="C69" s="21">
        <v>4027.082</v>
      </c>
      <c r="D69" s="21">
        <v>4909.577</v>
      </c>
      <c r="E69" s="21">
        <v>0</v>
      </c>
      <c r="F69" s="21">
        <v>0</v>
      </c>
      <c r="G69" s="21">
        <v>0</v>
      </c>
      <c r="H69" s="21">
        <v>1</v>
      </c>
      <c r="I69" s="19">
        <v>13.899</v>
      </c>
      <c r="J69" s="19">
        <v>29.375</v>
      </c>
      <c r="K69" s="22">
        <v>4</v>
      </c>
      <c r="L69" s="22">
        <v>1</v>
      </c>
      <c r="M69" s="22">
        <v>-1</v>
      </c>
      <c r="N69" s="22">
        <v>1</v>
      </c>
      <c r="O69" s="22">
        <v>0</v>
      </c>
      <c r="P69" s="22">
        <v>2.693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78</v>
      </c>
      <c r="B70" s="21" t="s">
        <v>147</v>
      </c>
      <c r="C70" s="21">
        <v>3140.739</v>
      </c>
      <c r="D70" s="21">
        <v>3548.043</v>
      </c>
      <c r="E70" s="21">
        <v>0</v>
      </c>
      <c r="F70" s="21">
        <v>0</v>
      </c>
      <c r="G70" s="21">
        <v>0</v>
      </c>
      <c r="H70" s="21">
        <v>1</v>
      </c>
      <c r="I70" s="19">
        <v>3.622</v>
      </c>
      <c r="J70" s="19">
        <v>14.685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8.656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90</v>
      </c>
      <c r="B71" s="21" t="s">
        <v>148</v>
      </c>
      <c r="C71" s="21">
        <v>1363.497</v>
      </c>
      <c r="D71" s="21">
        <v>1478.394</v>
      </c>
      <c r="E71" s="21">
        <v>0</v>
      </c>
      <c r="F71" s="21">
        <v>0</v>
      </c>
      <c r="G71" s="21">
        <v>0</v>
      </c>
      <c r="H71" s="21">
        <v>1</v>
      </c>
      <c r="I71" s="19">
        <v>3.206</v>
      </c>
      <c r="J71" s="19">
        <v>10.728</v>
      </c>
      <c r="K71" s="22">
        <v>4</v>
      </c>
      <c r="L71" s="22">
        <v>2</v>
      </c>
      <c r="M71" s="22">
        <v>0</v>
      </c>
      <c r="N71" s="22">
        <v>1</v>
      </c>
      <c r="O71" s="22">
        <v>0</v>
      </c>
      <c r="P71" s="22">
        <v>-0.171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91</v>
      </c>
      <c r="B72" s="21" t="s">
        <v>149</v>
      </c>
      <c r="C72" s="21">
        <v>13531.714</v>
      </c>
      <c r="D72" s="21">
        <v>14910.874</v>
      </c>
      <c r="E72" s="21">
        <v>0</v>
      </c>
      <c r="F72" s="21">
        <v>0</v>
      </c>
      <c r="G72" s="21">
        <v>0</v>
      </c>
      <c r="H72" s="21">
        <v>1</v>
      </c>
      <c r="I72" s="19">
        <v>7.03</v>
      </c>
      <c r="J72" s="19">
        <v>15.629</v>
      </c>
      <c r="K72" s="22">
        <v>4</v>
      </c>
      <c r="L72" s="22">
        <v>1</v>
      </c>
      <c r="M72" s="22">
        <v>0</v>
      </c>
      <c r="N72" s="22">
        <v>1</v>
      </c>
      <c r="O72" s="22">
        <v>0</v>
      </c>
      <c r="P72" s="22">
        <v>2.32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92</v>
      </c>
      <c r="B73" s="21" t="s">
        <v>150</v>
      </c>
      <c r="C73" s="21">
        <v>4112.939</v>
      </c>
      <c r="D73" s="21">
        <v>4865.784</v>
      </c>
      <c r="E73" s="21">
        <v>0</v>
      </c>
      <c r="F73" s="21">
        <v>0</v>
      </c>
      <c r="G73" s="21">
        <v>0</v>
      </c>
      <c r="H73" s="21">
        <v>1</v>
      </c>
      <c r="I73" s="19">
        <v>10.833</v>
      </c>
      <c r="J73" s="19">
        <v>24.629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-8.85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94</v>
      </c>
      <c r="B74" s="21" t="s">
        <v>151</v>
      </c>
      <c r="C74" s="21">
        <v>3753.782</v>
      </c>
      <c r="D74" s="21">
        <v>4553.971</v>
      </c>
      <c r="E74" s="21">
        <v>0</v>
      </c>
      <c r="F74" s="21">
        <v>0</v>
      </c>
      <c r="G74" s="21">
        <v>0</v>
      </c>
      <c r="H74" s="21">
        <v>1</v>
      </c>
      <c r="I74" s="19">
        <v>10.224</v>
      </c>
      <c r="J74" s="19">
        <v>25.999</v>
      </c>
      <c r="K74" s="22">
        <v>1</v>
      </c>
      <c r="L74" s="22">
        <v>0</v>
      </c>
      <c r="M74" s="22">
        <v>0</v>
      </c>
      <c r="N74" s="22">
        <v>-1</v>
      </c>
      <c r="O74" s="22">
        <v>0</v>
      </c>
      <c r="P74" s="22">
        <v>-11.813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95</v>
      </c>
      <c r="B75" s="21" t="s">
        <v>152</v>
      </c>
      <c r="C75" s="21">
        <v>3482.682</v>
      </c>
      <c r="D75" s="21">
        <v>4135.612</v>
      </c>
      <c r="E75" s="21">
        <v>0</v>
      </c>
      <c r="F75" s="21">
        <v>0</v>
      </c>
      <c r="G75" s="21">
        <v>0</v>
      </c>
      <c r="H75" s="21">
        <v>1</v>
      </c>
      <c r="I75" s="19">
        <v>3.845</v>
      </c>
      <c r="J75" s="19">
        <v>19.026</v>
      </c>
      <c r="K75" s="22">
        <v>3</v>
      </c>
      <c r="L75" s="22">
        <v>0</v>
      </c>
      <c r="M75" s="22">
        <v>1</v>
      </c>
      <c r="N75" s="22">
        <v>0</v>
      </c>
      <c r="O75" s="22">
        <v>0</v>
      </c>
      <c r="P75" s="22">
        <v>-7.915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97</v>
      </c>
      <c r="B76" s="21" t="s">
        <v>153</v>
      </c>
      <c r="C76" s="21">
        <v>10146.329</v>
      </c>
      <c r="D76" s="21">
        <v>12191.171</v>
      </c>
      <c r="E76" s="21">
        <v>0</v>
      </c>
      <c r="F76" s="21">
        <v>0</v>
      </c>
      <c r="G76" s="21">
        <v>0</v>
      </c>
      <c r="H76" s="21">
        <v>1</v>
      </c>
      <c r="I76" s="19">
        <v>4.96</v>
      </c>
      <c r="J76" s="19">
        <v>20.901</v>
      </c>
      <c r="K76" s="22">
        <v>4</v>
      </c>
      <c r="L76" s="22">
        <v>0</v>
      </c>
      <c r="M76" s="22">
        <v>-1</v>
      </c>
      <c r="N76" s="22">
        <v>0</v>
      </c>
      <c r="O76" s="22">
        <v>0</v>
      </c>
      <c r="P76" s="22">
        <v>11.302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99</v>
      </c>
      <c r="B77" s="21" t="s">
        <v>154</v>
      </c>
      <c r="C77" s="21">
        <v>8586.682</v>
      </c>
      <c r="D77" s="21">
        <v>9424.457</v>
      </c>
      <c r="E77" s="21">
        <v>0</v>
      </c>
      <c r="F77" s="21">
        <v>0</v>
      </c>
      <c r="G77" s="21">
        <v>0</v>
      </c>
      <c r="H77" s="21">
        <v>1</v>
      </c>
      <c r="I77" s="19">
        <v>3.501</v>
      </c>
      <c r="J77" s="19">
        <v>12.079</v>
      </c>
      <c r="K77" s="22">
        <v>4</v>
      </c>
      <c r="L77" s="22">
        <v>0</v>
      </c>
      <c r="M77" s="22">
        <v>0</v>
      </c>
      <c r="N77" s="22">
        <v>-1</v>
      </c>
      <c r="O77" s="22">
        <v>0</v>
      </c>
      <c r="P77" s="22">
        <v>-20.167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101</v>
      </c>
      <c r="B78" s="21" t="s">
        <v>155</v>
      </c>
      <c r="C78" s="21">
        <v>250.034</v>
      </c>
      <c r="D78" s="21">
        <v>251.339</v>
      </c>
      <c r="E78" s="21">
        <v>0</v>
      </c>
      <c r="F78" s="21">
        <v>0</v>
      </c>
      <c r="G78" s="21">
        <v>0</v>
      </c>
      <c r="H78" s="21">
        <v>1</v>
      </c>
      <c r="I78" s="19">
        <v>0.246</v>
      </c>
      <c r="J78" s="19">
        <v>0.764</v>
      </c>
      <c r="K78" s="22">
        <v>4</v>
      </c>
      <c r="L78" s="22">
        <v>2</v>
      </c>
      <c r="M78" s="22">
        <v>0</v>
      </c>
      <c r="N78" s="22">
        <v>1</v>
      </c>
      <c r="O78" s="22">
        <v>0</v>
      </c>
      <c r="P78" s="22">
        <v>-0.443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102</v>
      </c>
      <c r="B79" s="21" t="s">
        <v>156</v>
      </c>
      <c r="C79" s="21">
        <v>6615.085</v>
      </c>
      <c r="D79" s="21">
        <v>7860.134</v>
      </c>
      <c r="E79" s="21">
        <v>0</v>
      </c>
      <c r="F79" s="21">
        <v>0</v>
      </c>
      <c r="G79" s="21">
        <v>0</v>
      </c>
      <c r="H79" s="21">
        <v>1</v>
      </c>
      <c r="I79" s="19">
        <v>6.965</v>
      </c>
      <c r="J79" s="19">
        <v>21.701</v>
      </c>
      <c r="K79" s="22">
        <v>4</v>
      </c>
      <c r="L79" s="22">
        <v>1</v>
      </c>
      <c r="M79" s="22">
        <v>0</v>
      </c>
      <c r="N79" s="22">
        <v>0</v>
      </c>
      <c r="O79" s="22">
        <v>0</v>
      </c>
      <c r="P79" s="22">
        <v>-0.456</v>
      </c>
      <c r="Q79" s="22">
        <v>0</v>
      </c>
      <c r="R79" s="22">
        <v>-1</v>
      </c>
      <c r="S79" s="23"/>
      <c r="T79" s="23"/>
      <c r="U79" s="23"/>
      <c r="V79" s="23"/>
      <c r="W79" s="23"/>
    </row>
    <row r="80" ht="16.5" spans="1:23">
      <c r="A80" s="21">
        <v>105</v>
      </c>
      <c r="B80" s="21" t="s">
        <v>157</v>
      </c>
      <c r="C80" s="21">
        <v>4679.32</v>
      </c>
      <c r="D80" s="21">
        <v>5475.511</v>
      </c>
      <c r="E80" s="21">
        <v>0</v>
      </c>
      <c r="F80" s="21">
        <v>0</v>
      </c>
      <c r="G80" s="21">
        <v>0</v>
      </c>
      <c r="H80" s="21">
        <v>1</v>
      </c>
      <c r="I80" s="19">
        <v>11.795</v>
      </c>
      <c r="J80" s="19">
        <v>24.62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20.497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106</v>
      </c>
      <c r="B81" s="21" t="s">
        <v>158</v>
      </c>
      <c r="C81" s="21">
        <v>5305.276</v>
      </c>
      <c r="D81" s="21">
        <v>6166.067</v>
      </c>
      <c r="E81" s="21">
        <v>0</v>
      </c>
      <c r="F81" s="21">
        <v>0</v>
      </c>
      <c r="G81" s="21">
        <v>0</v>
      </c>
      <c r="H81" s="21">
        <v>1</v>
      </c>
      <c r="I81" s="19">
        <v>9.789</v>
      </c>
      <c r="J81" s="19">
        <v>22.382</v>
      </c>
      <c r="K81" s="22">
        <v>4</v>
      </c>
      <c r="L81" s="22">
        <v>2</v>
      </c>
      <c r="M81" s="22">
        <v>-1</v>
      </c>
      <c r="N81" s="22">
        <v>1</v>
      </c>
      <c r="O81" s="22">
        <v>0</v>
      </c>
      <c r="P81" s="22">
        <v>2.517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111</v>
      </c>
      <c r="B82" s="21" t="s">
        <v>159</v>
      </c>
      <c r="C82" s="21">
        <v>8801.817</v>
      </c>
      <c r="D82" s="21">
        <v>11017.115</v>
      </c>
      <c r="E82" s="21">
        <v>0</v>
      </c>
      <c r="F82" s="21">
        <v>0</v>
      </c>
      <c r="G82" s="21">
        <v>0</v>
      </c>
      <c r="H82" s="21">
        <v>1</v>
      </c>
      <c r="I82" s="19">
        <v>3.486</v>
      </c>
      <c r="J82" s="19">
        <v>22.893</v>
      </c>
      <c r="K82" s="22">
        <v>4</v>
      </c>
      <c r="L82" s="22">
        <v>2</v>
      </c>
      <c r="M82" s="22">
        <v>0</v>
      </c>
      <c r="N82" s="22">
        <v>0</v>
      </c>
      <c r="O82" s="22">
        <v>0</v>
      </c>
      <c r="P82" s="22">
        <v>-6.418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112</v>
      </c>
      <c r="B83" s="21" t="s">
        <v>160</v>
      </c>
      <c r="C83" s="21">
        <v>5244.632</v>
      </c>
      <c r="D83" s="21">
        <v>6527.91</v>
      </c>
      <c r="E83" s="21">
        <v>0</v>
      </c>
      <c r="F83" s="21">
        <v>0</v>
      </c>
      <c r="G83" s="21">
        <v>0</v>
      </c>
      <c r="H83" s="21">
        <v>1</v>
      </c>
      <c r="I83" s="19">
        <v>1.826</v>
      </c>
      <c r="J83" s="19">
        <v>21.126</v>
      </c>
      <c r="K83" s="22">
        <v>4</v>
      </c>
      <c r="L83" s="22">
        <v>2</v>
      </c>
      <c r="M83" s="22">
        <v>0</v>
      </c>
      <c r="N83" s="22">
        <v>0</v>
      </c>
      <c r="O83" s="22">
        <v>0</v>
      </c>
      <c r="P83" s="22">
        <v>-1.689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115</v>
      </c>
      <c r="B84" s="21" t="s">
        <v>161</v>
      </c>
      <c r="C84" s="21">
        <v>8083.46</v>
      </c>
      <c r="D84" s="21">
        <v>8975.198</v>
      </c>
      <c r="E84" s="21">
        <v>0</v>
      </c>
      <c r="F84" s="21">
        <v>0</v>
      </c>
      <c r="G84" s="21">
        <v>0</v>
      </c>
      <c r="H84" s="21">
        <v>1</v>
      </c>
      <c r="I84" s="19">
        <v>4.952</v>
      </c>
      <c r="J84" s="19">
        <v>14.395</v>
      </c>
      <c r="K84" s="22">
        <v>4</v>
      </c>
      <c r="L84" s="22">
        <v>2</v>
      </c>
      <c r="M84" s="22">
        <v>-1</v>
      </c>
      <c r="N84" s="22">
        <v>0</v>
      </c>
      <c r="O84" s="22">
        <v>0</v>
      </c>
      <c r="P84" s="22">
        <v>5.248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117</v>
      </c>
      <c r="B85" s="21" t="s">
        <v>162</v>
      </c>
      <c r="C85" s="21">
        <v>3976.073</v>
      </c>
      <c r="D85" s="21">
        <v>4550.704</v>
      </c>
      <c r="E85" s="21">
        <v>0</v>
      </c>
      <c r="F85" s="21">
        <v>0</v>
      </c>
      <c r="G85" s="21">
        <v>0</v>
      </c>
      <c r="H85" s="21">
        <v>1</v>
      </c>
      <c r="I85" s="19">
        <v>4.883</v>
      </c>
      <c r="J85" s="19">
        <v>16.894</v>
      </c>
      <c r="K85" s="22">
        <v>1</v>
      </c>
      <c r="L85" s="22">
        <v>0</v>
      </c>
      <c r="M85" s="22">
        <v>1</v>
      </c>
      <c r="N85" s="22">
        <v>-1</v>
      </c>
      <c r="O85" s="22">
        <v>0</v>
      </c>
      <c r="P85" s="22">
        <v>-8.941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118</v>
      </c>
      <c r="B86" s="21" t="s">
        <v>163</v>
      </c>
      <c r="C86" s="21">
        <v>9562.497</v>
      </c>
      <c r="D86" s="21">
        <v>10531.788</v>
      </c>
      <c r="E86" s="21">
        <v>0</v>
      </c>
      <c r="F86" s="21">
        <v>0</v>
      </c>
      <c r="G86" s="21">
        <v>0</v>
      </c>
      <c r="H86" s="21">
        <v>1</v>
      </c>
      <c r="I86" s="19">
        <v>2.029</v>
      </c>
      <c r="J86" s="19">
        <v>11.045</v>
      </c>
      <c r="K86" s="22">
        <v>4</v>
      </c>
      <c r="L86" s="22">
        <v>2</v>
      </c>
      <c r="M86" s="22">
        <v>-1</v>
      </c>
      <c r="N86" s="22">
        <v>0</v>
      </c>
      <c r="O86" s="22">
        <v>0</v>
      </c>
      <c r="P86" s="22">
        <v>12.031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119</v>
      </c>
      <c r="B87" s="21" t="s">
        <v>164</v>
      </c>
      <c r="C87" s="21">
        <v>3989.212</v>
      </c>
      <c r="D87" s="21">
        <v>4624.087</v>
      </c>
      <c r="E87" s="21">
        <v>0</v>
      </c>
      <c r="F87" s="21">
        <v>0</v>
      </c>
      <c r="G87" s="21">
        <v>0</v>
      </c>
      <c r="H87" s="21">
        <v>1</v>
      </c>
      <c r="I87" s="19">
        <v>5.148</v>
      </c>
      <c r="J87" s="19">
        <v>18.171</v>
      </c>
      <c r="K87" s="22">
        <v>4</v>
      </c>
      <c r="L87" s="22">
        <v>2</v>
      </c>
      <c r="M87" s="22">
        <v>0</v>
      </c>
      <c r="N87" s="22">
        <v>0</v>
      </c>
      <c r="O87" s="22">
        <v>0</v>
      </c>
      <c r="P87" s="22">
        <v>-1.701</v>
      </c>
      <c r="Q87" s="22">
        <v>0</v>
      </c>
      <c r="R87" s="22">
        <v>1</v>
      </c>
      <c r="S87" s="23"/>
      <c r="T87" s="23"/>
      <c r="U87" s="23"/>
      <c r="V87" s="23"/>
      <c r="W87" s="23"/>
    </row>
    <row r="88" ht="16.5" spans="1:23">
      <c r="A88" s="21">
        <v>120</v>
      </c>
      <c r="B88" s="21" t="s">
        <v>165</v>
      </c>
      <c r="C88" s="21">
        <v>9051.823</v>
      </c>
      <c r="D88" s="21">
        <v>9974.732</v>
      </c>
      <c r="E88" s="21">
        <v>0</v>
      </c>
      <c r="F88" s="21">
        <v>0</v>
      </c>
      <c r="G88" s="21">
        <v>0</v>
      </c>
      <c r="H88" s="21">
        <v>1</v>
      </c>
      <c r="I88" s="19">
        <v>5.178</v>
      </c>
      <c r="J88" s="19">
        <v>13.951</v>
      </c>
      <c r="K88" s="22">
        <v>4</v>
      </c>
      <c r="L88" s="22">
        <v>1</v>
      </c>
      <c r="M88" s="22">
        <v>-1</v>
      </c>
      <c r="N88" s="22">
        <v>1</v>
      </c>
      <c r="O88" s="22">
        <v>0</v>
      </c>
      <c r="P88" s="22">
        <v>1.76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122</v>
      </c>
      <c r="B89" s="21" t="s">
        <v>166</v>
      </c>
      <c r="C89" s="21">
        <v>1546.05</v>
      </c>
      <c r="D89" s="21">
        <v>1679.767</v>
      </c>
      <c r="E89" s="21">
        <v>0</v>
      </c>
      <c r="F89" s="21">
        <v>0</v>
      </c>
      <c r="G89" s="21">
        <v>0</v>
      </c>
      <c r="H89" s="21">
        <v>1</v>
      </c>
      <c r="I89" s="19">
        <v>1.889</v>
      </c>
      <c r="J89" s="19">
        <v>9.699</v>
      </c>
      <c r="K89" s="22">
        <v>4</v>
      </c>
      <c r="L89" s="22">
        <v>2</v>
      </c>
      <c r="M89" s="22">
        <v>0</v>
      </c>
      <c r="N89" s="22">
        <v>0</v>
      </c>
      <c r="O89" s="22">
        <v>0</v>
      </c>
      <c r="P89" s="22">
        <v>-1.421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1">
        <v>123</v>
      </c>
      <c r="B90" s="21" t="s">
        <v>167</v>
      </c>
      <c r="C90" s="21">
        <v>6539.047</v>
      </c>
      <c r="D90" s="21">
        <v>7462.241</v>
      </c>
      <c r="E90" s="21">
        <v>0</v>
      </c>
      <c r="F90" s="21">
        <v>0</v>
      </c>
      <c r="G90" s="21">
        <v>0</v>
      </c>
      <c r="H90" s="21">
        <v>1</v>
      </c>
      <c r="I90" s="19">
        <v>2.123</v>
      </c>
      <c r="J90" s="19">
        <v>14.232</v>
      </c>
      <c r="K90" s="22">
        <v>2</v>
      </c>
      <c r="L90" s="22">
        <v>0</v>
      </c>
      <c r="M90" s="22">
        <v>-1</v>
      </c>
      <c r="N90" s="22">
        <v>1</v>
      </c>
      <c r="O90" s="22">
        <v>0</v>
      </c>
      <c r="P90" s="22">
        <v>0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128</v>
      </c>
      <c r="B91" s="21" t="s">
        <v>168</v>
      </c>
      <c r="C91" s="21">
        <v>8595.399</v>
      </c>
      <c r="D91" s="21">
        <v>9437.081</v>
      </c>
      <c r="E91" s="21">
        <v>0</v>
      </c>
      <c r="F91" s="21">
        <v>0</v>
      </c>
      <c r="G91" s="21">
        <v>0</v>
      </c>
      <c r="H91" s="21">
        <v>1</v>
      </c>
      <c r="I91" s="19">
        <v>2.541</v>
      </c>
      <c r="J91" s="19">
        <v>11.233</v>
      </c>
      <c r="K91" s="22">
        <v>4</v>
      </c>
      <c r="L91" s="22">
        <v>2</v>
      </c>
      <c r="M91" s="22">
        <v>-1</v>
      </c>
      <c r="N91" s="22">
        <v>0</v>
      </c>
      <c r="O91" s="22">
        <v>0</v>
      </c>
      <c r="P91" s="22">
        <v>-5.853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132</v>
      </c>
      <c r="B92" s="21" t="s">
        <v>169</v>
      </c>
      <c r="C92" s="21">
        <v>5598.206</v>
      </c>
      <c r="D92" s="21">
        <v>6325.97</v>
      </c>
      <c r="E92" s="21">
        <v>0</v>
      </c>
      <c r="F92" s="21">
        <v>0</v>
      </c>
      <c r="G92" s="21">
        <v>0</v>
      </c>
      <c r="H92" s="21">
        <v>1</v>
      </c>
      <c r="I92" s="19">
        <v>3.737</v>
      </c>
      <c r="J92" s="19">
        <v>14.812</v>
      </c>
      <c r="K92" s="22">
        <v>1</v>
      </c>
      <c r="L92" s="22">
        <v>1</v>
      </c>
      <c r="M92" s="22">
        <v>1</v>
      </c>
      <c r="N92" s="22">
        <v>-1</v>
      </c>
      <c r="O92" s="22">
        <v>0</v>
      </c>
      <c r="P92" s="22">
        <v>-15.983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133</v>
      </c>
      <c r="B93" s="21" t="s">
        <v>170</v>
      </c>
      <c r="C93" s="21">
        <v>6041.178</v>
      </c>
      <c r="D93" s="21">
        <v>6969.423</v>
      </c>
      <c r="E93" s="21">
        <v>0</v>
      </c>
      <c r="F93" s="21">
        <v>0</v>
      </c>
      <c r="G93" s="21">
        <v>0</v>
      </c>
      <c r="H93" s="21">
        <v>1</v>
      </c>
      <c r="I93" s="19">
        <v>8.951</v>
      </c>
      <c r="J93" s="19">
        <v>21.077</v>
      </c>
      <c r="K93" s="22">
        <v>4</v>
      </c>
      <c r="L93" s="22">
        <v>1</v>
      </c>
      <c r="M93" s="22">
        <v>-1</v>
      </c>
      <c r="N93" s="22">
        <v>1</v>
      </c>
      <c r="O93" s="22">
        <v>0</v>
      </c>
      <c r="P93" s="22">
        <v>0.878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135</v>
      </c>
      <c r="B94" s="21" t="s">
        <v>171</v>
      </c>
      <c r="C94" s="21">
        <v>5849.78</v>
      </c>
      <c r="D94" s="21">
        <v>6518.325</v>
      </c>
      <c r="E94" s="21">
        <v>0</v>
      </c>
      <c r="F94" s="21">
        <v>0</v>
      </c>
      <c r="G94" s="21">
        <v>0</v>
      </c>
      <c r="H94" s="21">
        <v>1</v>
      </c>
      <c r="I94" s="19">
        <v>4.807</v>
      </c>
      <c r="J94" s="19">
        <v>14.57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11.614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137</v>
      </c>
      <c r="B95" s="21" t="s">
        <v>172</v>
      </c>
      <c r="C95" s="21">
        <v>5334.369</v>
      </c>
      <c r="D95" s="21">
        <v>6393.186</v>
      </c>
      <c r="E95" s="21">
        <v>0</v>
      </c>
      <c r="F95" s="21">
        <v>0</v>
      </c>
      <c r="G95" s="21">
        <v>0</v>
      </c>
      <c r="H95" s="21">
        <v>1</v>
      </c>
      <c r="I95" s="19">
        <v>5.136</v>
      </c>
      <c r="J95" s="19">
        <v>20.847</v>
      </c>
      <c r="K95" s="22">
        <v>4</v>
      </c>
      <c r="L95" s="22">
        <v>2</v>
      </c>
      <c r="M95" s="22">
        <v>-1</v>
      </c>
      <c r="N95" s="22">
        <v>0</v>
      </c>
      <c r="O95" s="22">
        <v>0</v>
      </c>
      <c r="P95" s="22">
        <v>-9.232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139</v>
      </c>
      <c r="B96" s="21" t="s">
        <v>173</v>
      </c>
      <c r="C96" s="21">
        <v>410.551</v>
      </c>
      <c r="D96" s="21">
        <v>436.016</v>
      </c>
      <c r="E96" s="21">
        <v>0</v>
      </c>
      <c r="F96" s="21">
        <v>0</v>
      </c>
      <c r="G96" s="21">
        <v>0</v>
      </c>
      <c r="H96" s="21">
        <v>1</v>
      </c>
      <c r="I96" s="19">
        <v>4.182</v>
      </c>
      <c r="J96" s="19">
        <v>9.778</v>
      </c>
      <c r="K96" s="22">
        <v>4</v>
      </c>
      <c r="L96" s="22">
        <v>2</v>
      </c>
      <c r="M96" s="22">
        <v>-1</v>
      </c>
      <c r="N96" s="22">
        <v>0</v>
      </c>
      <c r="O96" s="22">
        <v>0</v>
      </c>
      <c r="P96" s="22">
        <v>6.826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141</v>
      </c>
      <c r="B97" s="21" t="s">
        <v>174</v>
      </c>
      <c r="C97" s="21">
        <v>3568.829</v>
      </c>
      <c r="D97" s="21">
        <v>4165.036</v>
      </c>
      <c r="E97" s="21">
        <v>0</v>
      </c>
      <c r="F97" s="21">
        <v>0</v>
      </c>
      <c r="G97" s="21">
        <v>0</v>
      </c>
      <c r="H97" s="21">
        <v>1</v>
      </c>
      <c r="I97" s="19">
        <v>4.916</v>
      </c>
      <c r="J97" s="19">
        <v>18.527</v>
      </c>
      <c r="K97" s="22">
        <v>4</v>
      </c>
      <c r="L97" s="22">
        <v>2</v>
      </c>
      <c r="M97" s="22">
        <v>-1</v>
      </c>
      <c r="N97" s="22">
        <v>1</v>
      </c>
      <c r="O97" s="22">
        <v>0</v>
      </c>
      <c r="P97" s="22">
        <v>2.93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142</v>
      </c>
      <c r="B98" s="21" t="s">
        <v>175</v>
      </c>
      <c r="C98" s="21">
        <v>9260.747</v>
      </c>
      <c r="D98" s="21">
        <v>10173.924</v>
      </c>
      <c r="E98" s="21">
        <v>0</v>
      </c>
      <c r="F98" s="21">
        <v>0</v>
      </c>
      <c r="G98" s="21">
        <v>0</v>
      </c>
      <c r="H98" s="21">
        <v>1</v>
      </c>
      <c r="I98" s="19">
        <v>4.298</v>
      </c>
      <c r="J98" s="19">
        <v>12.888</v>
      </c>
      <c r="K98" s="22">
        <v>2</v>
      </c>
      <c r="L98" s="22">
        <v>0</v>
      </c>
      <c r="M98" s="22">
        <v>0</v>
      </c>
      <c r="N98" s="22">
        <v>-1</v>
      </c>
      <c r="O98" s="22">
        <v>0</v>
      </c>
      <c r="P98" s="22">
        <v>-15.63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145</v>
      </c>
      <c r="B99" s="21" t="s">
        <v>176</v>
      </c>
      <c r="C99" s="21">
        <v>6781.872</v>
      </c>
      <c r="D99" s="21">
        <v>8298.37</v>
      </c>
      <c r="E99" s="21">
        <v>0</v>
      </c>
      <c r="F99" s="21">
        <v>0</v>
      </c>
      <c r="G99" s="21">
        <v>0</v>
      </c>
      <c r="H99" s="21">
        <v>1</v>
      </c>
      <c r="I99" s="19">
        <v>10.932</v>
      </c>
      <c r="J99" s="19">
        <v>27.209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-0.404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146</v>
      </c>
      <c r="B100" s="21" t="s">
        <v>177</v>
      </c>
      <c r="C100" s="21">
        <v>7115.396</v>
      </c>
      <c r="D100" s="21">
        <v>8284.069</v>
      </c>
      <c r="E100" s="21">
        <v>0</v>
      </c>
      <c r="F100" s="21">
        <v>0</v>
      </c>
      <c r="G100" s="21">
        <v>0</v>
      </c>
      <c r="H100" s="21">
        <v>1</v>
      </c>
      <c r="I100" s="19">
        <v>4.682</v>
      </c>
      <c r="J100" s="19">
        <v>18.129</v>
      </c>
      <c r="K100" s="22">
        <v>4</v>
      </c>
      <c r="L100" s="22">
        <v>0</v>
      </c>
      <c r="M100" s="22">
        <v>-1</v>
      </c>
      <c r="N100" s="22">
        <v>0</v>
      </c>
      <c r="O100" s="22">
        <v>0</v>
      </c>
      <c r="P100" s="22">
        <v>-0.354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153</v>
      </c>
      <c r="B101" s="21" t="s">
        <v>178</v>
      </c>
      <c r="C101" s="21">
        <v>3030.214</v>
      </c>
      <c r="D101" s="21">
        <v>3285.413</v>
      </c>
      <c r="E101" s="21">
        <v>0</v>
      </c>
      <c r="F101" s="21">
        <v>0</v>
      </c>
      <c r="G101" s="21">
        <v>0</v>
      </c>
      <c r="H101" s="21">
        <v>1</v>
      </c>
      <c r="I101" s="19">
        <v>1.056</v>
      </c>
      <c r="J101" s="19">
        <v>8.741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-21.405</v>
      </c>
      <c r="Q101" s="22">
        <v>0</v>
      </c>
      <c r="R101" s="22">
        <v>-1</v>
      </c>
      <c r="S101" s="23"/>
      <c r="T101" s="23"/>
      <c r="U101" s="23"/>
      <c r="V101" s="23"/>
      <c r="W101" s="23"/>
    </row>
    <row r="102" ht="16.5" spans="1:23">
      <c r="A102" s="21">
        <v>159</v>
      </c>
      <c r="B102" s="21" t="s">
        <v>179</v>
      </c>
      <c r="C102" s="21">
        <v>3460.147</v>
      </c>
      <c r="D102" s="21">
        <v>3755.727</v>
      </c>
      <c r="E102" s="21">
        <v>0</v>
      </c>
      <c r="F102" s="21">
        <v>0</v>
      </c>
      <c r="G102" s="21">
        <v>0</v>
      </c>
      <c r="H102" s="21">
        <v>1</v>
      </c>
      <c r="I102" s="19">
        <v>2.979</v>
      </c>
      <c r="J102" s="19">
        <v>10.615</v>
      </c>
      <c r="K102" s="22">
        <v>4</v>
      </c>
      <c r="L102" s="22">
        <v>2</v>
      </c>
      <c r="M102" s="22">
        <v>-1</v>
      </c>
      <c r="N102" s="22">
        <v>1</v>
      </c>
      <c r="O102" s="22">
        <v>0</v>
      </c>
      <c r="P102" s="22">
        <v>0.921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160</v>
      </c>
      <c r="B103" s="21" t="s">
        <v>180</v>
      </c>
      <c r="C103" s="21">
        <v>1944.616</v>
      </c>
      <c r="D103" s="21">
        <v>2188.531</v>
      </c>
      <c r="E103" s="21">
        <v>0</v>
      </c>
      <c r="F103" s="21">
        <v>0</v>
      </c>
      <c r="G103" s="21">
        <v>0</v>
      </c>
      <c r="H103" s="21">
        <v>1</v>
      </c>
      <c r="I103" s="19">
        <v>5.664</v>
      </c>
      <c r="J103" s="19">
        <v>16.178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-2.561</v>
      </c>
      <c r="Q103" s="22">
        <v>0</v>
      </c>
      <c r="R103" s="22">
        <v>-1</v>
      </c>
      <c r="S103" s="23"/>
      <c r="T103" s="23"/>
      <c r="U103" s="23"/>
      <c r="V103" s="23"/>
      <c r="W103" s="23"/>
    </row>
    <row r="104" ht="16.5" spans="1:23">
      <c r="A104" s="21">
        <v>161</v>
      </c>
      <c r="B104" s="21" t="s">
        <v>181</v>
      </c>
      <c r="C104" s="21">
        <v>1625.49</v>
      </c>
      <c r="D104" s="21">
        <v>1853.937</v>
      </c>
      <c r="E104" s="21">
        <v>0</v>
      </c>
      <c r="F104" s="21">
        <v>0</v>
      </c>
      <c r="G104" s="21">
        <v>0</v>
      </c>
      <c r="H104" s="21">
        <v>1</v>
      </c>
      <c r="I104" s="19">
        <v>4.279</v>
      </c>
      <c r="J104" s="19">
        <v>16.074</v>
      </c>
      <c r="K104" s="22">
        <v>4</v>
      </c>
      <c r="L104" s="22">
        <v>1</v>
      </c>
      <c r="M104" s="22">
        <v>-1</v>
      </c>
      <c r="N104" s="22">
        <v>1</v>
      </c>
      <c r="O104" s="22">
        <v>0</v>
      </c>
      <c r="P104" s="22">
        <v>-3.146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510</v>
      </c>
      <c r="B105" s="21" t="s">
        <v>182</v>
      </c>
      <c r="C105" s="21">
        <v>5213.079</v>
      </c>
      <c r="D105" s="21">
        <v>5775.436</v>
      </c>
      <c r="E105" s="21">
        <v>0</v>
      </c>
      <c r="F105" s="21">
        <v>0</v>
      </c>
      <c r="G105" s="21">
        <v>0</v>
      </c>
      <c r="H105" s="21">
        <v>1</v>
      </c>
      <c r="I105" s="19">
        <v>2.187</v>
      </c>
      <c r="J105" s="19">
        <v>11.711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0.028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680</v>
      </c>
      <c r="B106" s="21" t="s">
        <v>183</v>
      </c>
      <c r="C106" s="21">
        <v>1479.071</v>
      </c>
      <c r="D106" s="21">
        <v>1781.777</v>
      </c>
      <c r="E106" s="21">
        <v>0</v>
      </c>
      <c r="F106" s="21">
        <v>0</v>
      </c>
      <c r="G106" s="21">
        <v>0</v>
      </c>
      <c r="H106" s="21">
        <v>1</v>
      </c>
      <c r="I106" s="19">
        <v>4.344</v>
      </c>
      <c r="J106" s="19">
        <v>20.595</v>
      </c>
      <c r="K106" s="22">
        <v>4</v>
      </c>
      <c r="L106" s="22">
        <v>1</v>
      </c>
      <c r="M106" s="22">
        <v>-1</v>
      </c>
      <c r="N106" s="22">
        <v>0</v>
      </c>
      <c r="O106" s="22">
        <v>0</v>
      </c>
      <c r="P106" s="22">
        <v>3.88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681</v>
      </c>
      <c r="B107" s="21" t="s">
        <v>184</v>
      </c>
      <c r="C107" s="21">
        <v>1428.105</v>
      </c>
      <c r="D107" s="21">
        <v>1720.323</v>
      </c>
      <c r="E107" s="21">
        <v>0</v>
      </c>
      <c r="F107" s="21">
        <v>0</v>
      </c>
      <c r="G107" s="21">
        <v>0</v>
      </c>
      <c r="H107" s="21">
        <v>1</v>
      </c>
      <c r="I107" s="19">
        <v>4.318</v>
      </c>
      <c r="J107" s="19">
        <v>20.571</v>
      </c>
      <c r="K107" s="22">
        <v>4</v>
      </c>
      <c r="L107" s="22">
        <v>2</v>
      </c>
      <c r="M107" s="22">
        <v>-1</v>
      </c>
      <c r="N107" s="22">
        <v>1</v>
      </c>
      <c r="O107" s="22">
        <v>0</v>
      </c>
      <c r="P107" s="22">
        <v>10.49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687</v>
      </c>
      <c r="B108" s="21" t="s">
        <v>185</v>
      </c>
      <c r="C108" s="21">
        <v>1151.327</v>
      </c>
      <c r="D108" s="21">
        <v>1405.356</v>
      </c>
      <c r="E108" s="21">
        <v>0</v>
      </c>
      <c r="F108" s="21">
        <v>0</v>
      </c>
      <c r="G108" s="21">
        <v>0</v>
      </c>
      <c r="H108" s="21">
        <v>1</v>
      </c>
      <c r="I108" s="19">
        <v>4.456</v>
      </c>
      <c r="J108" s="19">
        <v>21.726</v>
      </c>
      <c r="K108" s="22">
        <v>4</v>
      </c>
      <c r="L108" s="22">
        <v>1</v>
      </c>
      <c r="M108" s="22">
        <v>-1</v>
      </c>
      <c r="N108" s="22">
        <v>0</v>
      </c>
      <c r="O108" s="22">
        <v>0</v>
      </c>
      <c r="P108" s="22">
        <v>-0.754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689</v>
      </c>
      <c r="B109" s="21" t="s">
        <v>186</v>
      </c>
      <c r="C109" s="21">
        <v>1051.757</v>
      </c>
      <c r="D109" s="21">
        <v>1300.541</v>
      </c>
      <c r="E109" s="21">
        <v>0</v>
      </c>
      <c r="F109" s="21">
        <v>0</v>
      </c>
      <c r="G109" s="21">
        <v>0</v>
      </c>
      <c r="H109" s="21">
        <v>1</v>
      </c>
      <c r="I109" s="19">
        <v>7.314</v>
      </c>
      <c r="J109" s="19">
        <v>25.044</v>
      </c>
      <c r="K109" s="22">
        <v>4</v>
      </c>
      <c r="L109" s="22">
        <v>1</v>
      </c>
      <c r="M109" s="22">
        <v>-1</v>
      </c>
      <c r="N109" s="22">
        <v>1</v>
      </c>
      <c r="O109" s="22">
        <v>0</v>
      </c>
      <c r="P109" s="22">
        <v>-2.088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690</v>
      </c>
      <c r="B110" s="21" t="s">
        <v>187</v>
      </c>
      <c r="C110" s="21">
        <v>1547.852</v>
      </c>
      <c r="D110" s="21">
        <v>1939.493</v>
      </c>
      <c r="E110" s="21">
        <v>0</v>
      </c>
      <c r="F110" s="21">
        <v>0</v>
      </c>
      <c r="G110" s="21">
        <v>0</v>
      </c>
      <c r="H110" s="21">
        <v>1</v>
      </c>
      <c r="I110" s="19">
        <v>5.714</v>
      </c>
      <c r="J110" s="19">
        <v>24.753</v>
      </c>
      <c r="K110" s="22">
        <v>1</v>
      </c>
      <c r="L110" s="22">
        <v>0</v>
      </c>
      <c r="M110" s="22">
        <v>0</v>
      </c>
      <c r="N110" s="22">
        <v>-1</v>
      </c>
      <c r="O110" s="22">
        <v>0</v>
      </c>
      <c r="P110" s="22">
        <v>-18.446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693</v>
      </c>
      <c r="B111" s="21" t="s">
        <v>188</v>
      </c>
      <c r="C111" s="21">
        <v>1246.973</v>
      </c>
      <c r="D111" s="21">
        <v>1499.278</v>
      </c>
      <c r="E111" s="21">
        <v>0</v>
      </c>
      <c r="F111" s="21">
        <v>0</v>
      </c>
      <c r="G111" s="21">
        <v>0</v>
      </c>
      <c r="H111" s="21">
        <v>1</v>
      </c>
      <c r="I111" s="19">
        <v>7.563</v>
      </c>
      <c r="J111" s="19">
        <v>23.119</v>
      </c>
      <c r="K111" s="22">
        <v>4</v>
      </c>
      <c r="L111" s="22">
        <v>1</v>
      </c>
      <c r="M111" s="22">
        <v>-1</v>
      </c>
      <c r="N111" s="22">
        <v>1</v>
      </c>
      <c r="O111" s="22">
        <v>0</v>
      </c>
      <c r="P111" s="22">
        <v>0.702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697</v>
      </c>
      <c r="B112" s="21" t="s">
        <v>189</v>
      </c>
      <c r="C112" s="21">
        <v>1198.279</v>
      </c>
      <c r="D112" s="21">
        <v>1436.56</v>
      </c>
      <c r="E112" s="21">
        <v>0</v>
      </c>
      <c r="F112" s="21">
        <v>0</v>
      </c>
      <c r="G112" s="21">
        <v>0</v>
      </c>
      <c r="H112" s="21">
        <v>1</v>
      </c>
      <c r="I112" s="19">
        <v>5.824</v>
      </c>
      <c r="J112" s="19">
        <v>21.445</v>
      </c>
      <c r="K112" s="22">
        <v>4</v>
      </c>
      <c r="L112" s="22">
        <v>2</v>
      </c>
      <c r="M112" s="22">
        <v>0</v>
      </c>
      <c r="N112" s="22">
        <v>0</v>
      </c>
      <c r="O112" s="22">
        <v>0</v>
      </c>
      <c r="P112" s="22">
        <v>2.017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698</v>
      </c>
      <c r="B113" s="21" t="s">
        <v>190</v>
      </c>
      <c r="C113" s="21">
        <v>1281.263</v>
      </c>
      <c r="D113" s="21">
        <v>1560.606</v>
      </c>
      <c r="E113" s="21">
        <v>0</v>
      </c>
      <c r="F113" s="21">
        <v>0</v>
      </c>
      <c r="G113" s="21">
        <v>0</v>
      </c>
      <c r="H113" s="21">
        <v>1</v>
      </c>
      <c r="I113" s="19">
        <v>5.924</v>
      </c>
      <c r="J113" s="19">
        <v>22.764</v>
      </c>
      <c r="K113" s="22">
        <v>1</v>
      </c>
      <c r="L113" s="22">
        <v>2</v>
      </c>
      <c r="M113" s="22">
        <v>1</v>
      </c>
      <c r="N113" s="22">
        <v>0</v>
      </c>
      <c r="O113" s="22">
        <v>0</v>
      </c>
      <c r="P113" s="22">
        <v>-10.887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699</v>
      </c>
      <c r="B114" s="21" t="s">
        <v>191</v>
      </c>
      <c r="C114" s="21">
        <v>1153.192</v>
      </c>
      <c r="D114" s="21">
        <v>1380.844</v>
      </c>
      <c r="E114" s="21">
        <v>0</v>
      </c>
      <c r="F114" s="21">
        <v>0</v>
      </c>
      <c r="G114" s="21">
        <v>0</v>
      </c>
      <c r="H114" s="21">
        <v>1</v>
      </c>
      <c r="I114" s="19">
        <v>10.34</v>
      </c>
      <c r="J114" s="19">
        <v>25.122</v>
      </c>
      <c r="K114" s="22">
        <v>4</v>
      </c>
      <c r="L114" s="22">
        <v>1</v>
      </c>
      <c r="M114" s="22">
        <v>0</v>
      </c>
      <c r="N114" s="22">
        <v>0</v>
      </c>
      <c r="O114" s="22">
        <v>0</v>
      </c>
      <c r="P114" s="22">
        <v>-3.054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802</v>
      </c>
      <c r="B115" s="21" t="s">
        <v>192</v>
      </c>
      <c r="C115" s="21">
        <v>6960.705</v>
      </c>
      <c r="D115" s="21">
        <v>7870.057</v>
      </c>
      <c r="E115" s="21">
        <v>0</v>
      </c>
      <c r="F115" s="21">
        <v>0</v>
      </c>
      <c r="G115" s="21">
        <v>0</v>
      </c>
      <c r="H115" s="21">
        <v>1</v>
      </c>
      <c r="I115" s="19">
        <v>6.273</v>
      </c>
      <c r="J115" s="19">
        <v>17.103</v>
      </c>
      <c r="K115" s="22">
        <v>4</v>
      </c>
      <c r="L115" s="22">
        <v>1</v>
      </c>
      <c r="M115" s="22">
        <v>-1</v>
      </c>
      <c r="N115" s="22">
        <v>1</v>
      </c>
      <c r="O115" s="22">
        <v>0</v>
      </c>
      <c r="P115" s="22">
        <v>4.49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805</v>
      </c>
      <c r="B116" s="21" t="s">
        <v>193</v>
      </c>
      <c r="C116" s="21">
        <v>5865.729</v>
      </c>
      <c r="D116" s="21">
        <v>7169.555</v>
      </c>
      <c r="E116" s="21">
        <v>0</v>
      </c>
      <c r="F116" s="21">
        <v>0</v>
      </c>
      <c r="G116" s="21">
        <v>0</v>
      </c>
      <c r="H116" s="21">
        <v>1</v>
      </c>
      <c r="I116" s="19">
        <v>12.216</v>
      </c>
      <c r="J116" s="19">
        <v>28.18</v>
      </c>
      <c r="K116" s="22">
        <v>3</v>
      </c>
      <c r="L116" s="22">
        <v>2</v>
      </c>
      <c r="M116" s="22">
        <v>0</v>
      </c>
      <c r="N116" s="22">
        <v>0</v>
      </c>
      <c r="O116" s="22">
        <v>0</v>
      </c>
      <c r="P116" s="22">
        <v>-4.346</v>
      </c>
      <c r="Q116" s="22">
        <v>0</v>
      </c>
      <c r="R116" s="22">
        <v>1</v>
      </c>
      <c r="S116" s="23"/>
      <c r="T116" s="23"/>
      <c r="U116" s="23"/>
      <c r="V116" s="23"/>
      <c r="W116" s="23"/>
    </row>
    <row r="117" ht="16.5" spans="1:23">
      <c r="A117" s="21">
        <v>811</v>
      </c>
      <c r="B117" s="21" t="s">
        <v>194</v>
      </c>
      <c r="C117" s="21">
        <v>8714.753</v>
      </c>
      <c r="D117" s="21">
        <v>11408.872</v>
      </c>
      <c r="E117" s="21">
        <v>0</v>
      </c>
      <c r="F117" s="21">
        <v>0</v>
      </c>
      <c r="G117" s="21">
        <v>0</v>
      </c>
      <c r="H117" s="21">
        <v>1</v>
      </c>
      <c r="I117" s="19">
        <v>13.732</v>
      </c>
      <c r="J117" s="19">
        <v>34.103</v>
      </c>
      <c r="K117" s="22">
        <v>4</v>
      </c>
      <c r="L117" s="22">
        <v>2</v>
      </c>
      <c r="M117" s="22">
        <v>0</v>
      </c>
      <c r="N117" s="22">
        <v>1</v>
      </c>
      <c r="O117" s="22">
        <v>0</v>
      </c>
      <c r="P117" s="22">
        <v>5.157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813</v>
      </c>
      <c r="B118" s="21" t="s">
        <v>195</v>
      </c>
      <c r="C118" s="21">
        <v>3092.023</v>
      </c>
      <c r="D118" s="21">
        <v>3763.337</v>
      </c>
      <c r="E118" s="21">
        <v>0</v>
      </c>
      <c r="F118" s="21">
        <v>0</v>
      </c>
      <c r="G118" s="21">
        <v>0</v>
      </c>
      <c r="H118" s="21">
        <v>1</v>
      </c>
      <c r="I118" s="19">
        <v>10.251</v>
      </c>
      <c r="J118" s="19">
        <v>26.261</v>
      </c>
      <c r="K118" s="22">
        <v>4</v>
      </c>
      <c r="L118" s="22">
        <v>0</v>
      </c>
      <c r="M118" s="22">
        <v>0</v>
      </c>
      <c r="N118" s="22">
        <v>0</v>
      </c>
      <c r="O118" s="22">
        <v>0</v>
      </c>
      <c r="P118" s="22">
        <v>-10.521</v>
      </c>
      <c r="Q118" s="22">
        <v>0</v>
      </c>
      <c r="R118" s="22">
        <v>-1</v>
      </c>
      <c r="S118" s="23"/>
      <c r="T118" s="23"/>
      <c r="U118" s="23"/>
      <c r="V118" s="23"/>
      <c r="W118" s="23"/>
    </row>
    <row r="119" ht="16.5" spans="1:23">
      <c r="A119" s="21">
        <v>819</v>
      </c>
      <c r="B119" s="21" t="s">
        <v>196</v>
      </c>
      <c r="C119" s="21">
        <v>7187.895</v>
      </c>
      <c r="D119" s="21">
        <v>9383.013</v>
      </c>
      <c r="E119" s="21">
        <v>0</v>
      </c>
      <c r="F119" s="21">
        <v>0</v>
      </c>
      <c r="G119" s="21">
        <v>0</v>
      </c>
      <c r="H119" s="21">
        <v>1</v>
      </c>
      <c r="I119" s="19">
        <v>13.931</v>
      </c>
      <c r="J119" s="19">
        <v>34.066</v>
      </c>
      <c r="K119" s="22">
        <v>4</v>
      </c>
      <c r="L119" s="22">
        <v>2</v>
      </c>
      <c r="M119" s="22">
        <v>-1</v>
      </c>
      <c r="N119" s="22">
        <v>0</v>
      </c>
      <c r="O119" s="22">
        <v>0</v>
      </c>
      <c r="P119" s="22">
        <v>2.502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823</v>
      </c>
      <c r="B120" s="21" t="s">
        <v>197</v>
      </c>
      <c r="C120" s="21">
        <v>8316.038</v>
      </c>
      <c r="D120" s="21">
        <v>10954.529</v>
      </c>
      <c r="E120" s="21">
        <v>0</v>
      </c>
      <c r="F120" s="21">
        <v>0</v>
      </c>
      <c r="G120" s="21">
        <v>0</v>
      </c>
      <c r="H120" s="21">
        <v>1</v>
      </c>
      <c r="I120" s="19">
        <v>13.504</v>
      </c>
      <c r="J120" s="19">
        <v>34.337</v>
      </c>
      <c r="K120" s="22">
        <v>4</v>
      </c>
      <c r="L120" s="22">
        <v>1</v>
      </c>
      <c r="M120" s="22">
        <v>-1</v>
      </c>
      <c r="N120" s="22">
        <v>1</v>
      </c>
      <c r="O120" s="22">
        <v>0</v>
      </c>
      <c r="P120" s="22">
        <v>3.972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832</v>
      </c>
      <c r="B121" s="21" t="s">
        <v>198</v>
      </c>
      <c r="C121" s="21">
        <v>469.258</v>
      </c>
      <c r="D121" s="21">
        <v>500.413</v>
      </c>
      <c r="E121" s="21">
        <v>0</v>
      </c>
      <c r="F121" s="21">
        <v>0</v>
      </c>
      <c r="G121" s="21">
        <v>0</v>
      </c>
      <c r="H121" s="21">
        <v>1</v>
      </c>
      <c r="I121" s="19">
        <v>4.309</v>
      </c>
      <c r="J121" s="19">
        <v>10.267</v>
      </c>
      <c r="K121" s="22">
        <v>1</v>
      </c>
      <c r="L121" s="22">
        <v>1</v>
      </c>
      <c r="M121" s="22">
        <v>1</v>
      </c>
      <c r="N121" s="22">
        <v>-1</v>
      </c>
      <c r="O121" s="22">
        <v>0</v>
      </c>
      <c r="P121" s="22">
        <v>-1.448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847</v>
      </c>
      <c r="B122" s="21" t="s">
        <v>199</v>
      </c>
      <c r="C122" s="21">
        <v>3303.832</v>
      </c>
      <c r="D122" s="21">
        <v>3614.035</v>
      </c>
      <c r="E122" s="21">
        <v>0</v>
      </c>
      <c r="F122" s="21">
        <v>0</v>
      </c>
      <c r="G122" s="21">
        <v>0</v>
      </c>
      <c r="H122" s="21">
        <v>1</v>
      </c>
      <c r="I122" s="19">
        <v>3.882</v>
      </c>
      <c r="J122" s="19">
        <v>12.132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-0.951</v>
      </c>
      <c r="Q122" s="22">
        <v>0</v>
      </c>
      <c r="R122" s="22">
        <v>-1</v>
      </c>
      <c r="S122" s="23"/>
      <c r="T122" s="23"/>
      <c r="U122" s="23"/>
      <c r="V122" s="23"/>
      <c r="W122" s="23"/>
    </row>
    <row r="123" ht="16.5" spans="1:23">
      <c r="A123" s="21">
        <v>851</v>
      </c>
      <c r="B123" s="21" t="s">
        <v>200</v>
      </c>
      <c r="C123" s="21">
        <v>18600.703</v>
      </c>
      <c r="D123" s="21">
        <v>21073.49</v>
      </c>
      <c r="E123" s="21">
        <v>0</v>
      </c>
      <c r="F123" s="21">
        <v>0</v>
      </c>
      <c r="G123" s="21">
        <v>0</v>
      </c>
      <c r="H123" s="21">
        <v>1</v>
      </c>
      <c r="I123" s="19">
        <v>6.945</v>
      </c>
      <c r="J123" s="19">
        <v>17.864</v>
      </c>
      <c r="K123" s="22">
        <v>2</v>
      </c>
      <c r="L123" s="22">
        <v>1</v>
      </c>
      <c r="M123" s="22">
        <v>1</v>
      </c>
      <c r="N123" s="22">
        <v>0</v>
      </c>
      <c r="O123" s="22">
        <v>0</v>
      </c>
      <c r="P123" s="22">
        <v>-12.212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852</v>
      </c>
      <c r="B124" s="21" t="s">
        <v>201</v>
      </c>
      <c r="C124" s="21">
        <v>7022.048</v>
      </c>
      <c r="D124" s="21">
        <v>7799.305</v>
      </c>
      <c r="E124" s="21">
        <v>0</v>
      </c>
      <c r="F124" s="21">
        <v>0</v>
      </c>
      <c r="G124" s="21">
        <v>0</v>
      </c>
      <c r="H124" s="21">
        <v>1</v>
      </c>
      <c r="I124" s="19">
        <v>5.436</v>
      </c>
      <c r="J124" s="19">
        <v>14.86</v>
      </c>
      <c r="K124" s="22">
        <v>4</v>
      </c>
      <c r="L124" s="22">
        <v>0</v>
      </c>
      <c r="M124" s="22">
        <v>-1</v>
      </c>
      <c r="N124" s="22">
        <v>0</v>
      </c>
      <c r="O124" s="22">
        <v>0</v>
      </c>
      <c r="P124" s="22">
        <v>-4.219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854</v>
      </c>
      <c r="B125" s="21" t="s">
        <v>202</v>
      </c>
      <c r="C125" s="21">
        <v>4944.609</v>
      </c>
      <c r="D125" s="21">
        <v>5893.539</v>
      </c>
      <c r="E125" s="21">
        <v>0</v>
      </c>
      <c r="F125" s="21">
        <v>0</v>
      </c>
      <c r="G125" s="21">
        <v>0</v>
      </c>
      <c r="H125" s="21">
        <v>1</v>
      </c>
      <c r="I125" s="19">
        <v>13.883</v>
      </c>
      <c r="J125" s="19">
        <v>27.749</v>
      </c>
      <c r="K125" s="22">
        <v>4</v>
      </c>
      <c r="L125" s="22">
        <v>2</v>
      </c>
      <c r="M125" s="22">
        <v>-1</v>
      </c>
      <c r="N125" s="22">
        <v>1</v>
      </c>
      <c r="O125" s="22">
        <v>0</v>
      </c>
      <c r="P125" s="22">
        <v>4.94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855</v>
      </c>
      <c r="B126" s="21" t="s">
        <v>203</v>
      </c>
      <c r="C126" s="21">
        <v>1535.545</v>
      </c>
      <c r="D126" s="21">
        <v>1677.205</v>
      </c>
      <c r="E126" s="21">
        <v>0</v>
      </c>
      <c r="F126" s="21">
        <v>0</v>
      </c>
      <c r="G126" s="21">
        <v>0</v>
      </c>
      <c r="H126" s="21">
        <v>1</v>
      </c>
      <c r="I126" s="19">
        <v>0.35</v>
      </c>
      <c r="J126" s="19">
        <v>8.766</v>
      </c>
      <c r="K126" s="22">
        <v>4</v>
      </c>
      <c r="L126" s="22">
        <v>1</v>
      </c>
      <c r="M126" s="22">
        <v>0</v>
      </c>
      <c r="N126" s="22">
        <v>0</v>
      </c>
      <c r="O126" s="22">
        <v>0</v>
      </c>
      <c r="P126" s="22">
        <v>-0.086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856</v>
      </c>
      <c r="B127" s="21" t="s">
        <v>204</v>
      </c>
      <c r="C127" s="21">
        <v>6515.128</v>
      </c>
      <c r="D127" s="21">
        <v>7615.995</v>
      </c>
      <c r="E127" s="21">
        <v>0</v>
      </c>
      <c r="F127" s="21">
        <v>0</v>
      </c>
      <c r="G127" s="21">
        <v>0</v>
      </c>
      <c r="H127" s="21">
        <v>1</v>
      </c>
      <c r="I127" s="19">
        <v>9.464</v>
      </c>
      <c r="J127" s="19">
        <v>22.55</v>
      </c>
      <c r="K127" s="22">
        <v>4</v>
      </c>
      <c r="L127" s="22">
        <v>1</v>
      </c>
      <c r="M127" s="22">
        <v>-1</v>
      </c>
      <c r="N127" s="22">
        <v>0</v>
      </c>
      <c r="O127" s="22">
        <v>0</v>
      </c>
      <c r="P127" s="22">
        <v>-2.55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858</v>
      </c>
      <c r="B128" s="21" t="s">
        <v>205</v>
      </c>
      <c r="C128" s="21">
        <v>8970.838</v>
      </c>
      <c r="D128" s="21">
        <v>11315.299</v>
      </c>
      <c r="E128" s="21">
        <v>0</v>
      </c>
      <c r="F128" s="21">
        <v>0</v>
      </c>
      <c r="G128" s="21">
        <v>0</v>
      </c>
      <c r="H128" s="21">
        <v>1</v>
      </c>
      <c r="I128" s="19">
        <v>7.529</v>
      </c>
      <c r="J128" s="19">
        <v>26.689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4.024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859</v>
      </c>
      <c r="B129" s="21" t="s">
        <v>206</v>
      </c>
      <c r="C129" s="21">
        <v>1679.952</v>
      </c>
      <c r="D129" s="21">
        <v>1861.883</v>
      </c>
      <c r="E129" s="21">
        <v>0</v>
      </c>
      <c r="F129" s="21">
        <v>0</v>
      </c>
      <c r="G129" s="21">
        <v>0</v>
      </c>
      <c r="H129" s="21">
        <v>1</v>
      </c>
      <c r="I129" s="19">
        <v>5.198</v>
      </c>
      <c r="J129" s="19">
        <v>14.462</v>
      </c>
      <c r="K129" s="22">
        <v>4</v>
      </c>
      <c r="L129" s="22">
        <v>2</v>
      </c>
      <c r="M129" s="22">
        <v>-1</v>
      </c>
      <c r="N129" s="22">
        <v>0</v>
      </c>
      <c r="O129" s="22">
        <v>0</v>
      </c>
      <c r="P129" s="22">
        <v>2.725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860</v>
      </c>
      <c r="B130" s="21" t="s">
        <v>207</v>
      </c>
      <c r="C130" s="21">
        <v>1169.386</v>
      </c>
      <c r="D130" s="21">
        <v>1273.994</v>
      </c>
      <c r="E130" s="21">
        <v>0</v>
      </c>
      <c r="F130" s="21">
        <v>0</v>
      </c>
      <c r="G130" s="21">
        <v>0</v>
      </c>
      <c r="H130" s="21">
        <v>1</v>
      </c>
      <c r="I130" s="19">
        <v>1.28</v>
      </c>
      <c r="J130" s="19">
        <v>9.386</v>
      </c>
      <c r="K130" s="22">
        <v>4</v>
      </c>
      <c r="L130" s="22">
        <v>2</v>
      </c>
      <c r="M130" s="22">
        <v>0</v>
      </c>
      <c r="N130" s="22">
        <v>0</v>
      </c>
      <c r="O130" s="22">
        <v>0</v>
      </c>
      <c r="P130" s="22">
        <v>-10.727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861</v>
      </c>
      <c r="B131" s="21" t="s">
        <v>208</v>
      </c>
      <c r="C131" s="21">
        <v>2439.185</v>
      </c>
      <c r="D131" s="21">
        <v>2640.45</v>
      </c>
      <c r="E131" s="21">
        <v>0</v>
      </c>
      <c r="F131" s="21">
        <v>0</v>
      </c>
      <c r="G131" s="21">
        <v>0</v>
      </c>
      <c r="H131" s="21">
        <v>1</v>
      </c>
      <c r="I131" s="19">
        <v>3.096</v>
      </c>
      <c r="J131" s="19">
        <v>10.482</v>
      </c>
      <c r="K131" s="22">
        <v>1</v>
      </c>
      <c r="L131" s="22">
        <v>0</v>
      </c>
      <c r="M131" s="22">
        <v>1</v>
      </c>
      <c r="N131" s="22">
        <v>-1</v>
      </c>
      <c r="O131" s="22">
        <v>0</v>
      </c>
      <c r="P131" s="22">
        <v>-9.874</v>
      </c>
      <c r="Q131" s="22">
        <v>-1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888</v>
      </c>
      <c r="B132" s="21" t="s">
        <v>209</v>
      </c>
      <c r="C132" s="21">
        <v>4296.533</v>
      </c>
      <c r="D132" s="21">
        <v>4638.965</v>
      </c>
      <c r="E132" s="21">
        <v>0</v>
      </c>
      <c r="F132" s="21">
        <v>0</v>
      </c>
      <c r="G132" s="21">
        <v>0</v>
      </c>
      <c r="H132" s="21">
        <v>1</v>
      </c>
      <c r="I132" s="19">
        <v>1.696</v>
      </c>
      <c r="J132" s="19">
        <v>8.952</v>
      </c>
      <c r="K132" s="22">
        <v>3</v>
      </c>
      <c r="L132" s="22">
        <v>0</v>
      </c>
      <c r="M132" s="22">
        <v>1</v>
      </c>
      <c r="N132" s="22">
        <v>-1</v>
      </c>
      <c r="O132" s="22">
        <v>0</v>
      </c>
      <c r="P132" s="22">
        <v>-20.875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891</v>
      </c>
      <c r="B133" s="21" t="s">
        <v>210</v>
      </c>
      <c r="C133" s="21">
        <v>1699.661</v>
      </c>
      <c r="D133" s="21">
        <v>1970.103</v>
      </c>
      <c r="E133" s="21">
        <v>0</v>
      </c>
      <c r="F133" s="21">
        <v>0</v>
      </c>
      <c r="G133" s="21">
        <v>0</v>
      </c>
      <c r="H133" s="21">
        <v>1</v>
      </c>
      <c r="I133" s="19">
        <v>2.913</v>
      </c>
      <c r="J133" s="19">
        <v>16.24</v>
      </c>
      <c r="K133" s="22">
        <v>2</v>
      </c>
      <c r="L133" s="22">
        <v>0</v>
      </c>
      <c r="M133" s="22">
        <v>1</v>
      </c>
      <c r="N133" s="22">
        <v>0</v>
      </c>
      <c r="O133" s="22">
        <v>0</v>
      </c>
      <c r="P133" s="22">
        <v>-2.436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902</v>
      </c>
      <c r="B134" s="21" t="s">
        <v>211</v>
      </c>
      <c r="C134" s="21">
        <v>5851.899</v>
      </c>
      <c r="D134" s="21">
        <v>6418.242</v>
      </c>
      <c r="E134" s="21">
        <v>0</v>
      </c>
      <c r="F134" s="21">
        <v>0</v>
      </c>
      <c r="G134" s="21">
        <v>0</v>
      </c>
      <c r="H134" s="21">
        <v>1</v>
      </c>
      <c r="I134" s="19">
        <v>3.697</v>
      </c>
      <c r="J134" s="19">
        <v>12.194</v>
      </c>
      <c r="K134" s="22">
        <v>4</v>
      </c>
      <c r="L134" s="22">
        <v>2</v>
      </c>
      <c r="M134" s="22">
        <v>-1</v>
      </c>
      <c r="N134" s="22">
        <v>1</v>
      </c>
      <c r="O134" s="22">
        <v>0</v>
      </c>
      <c r="P134" s="22">
        <v>11.077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904</v>
      </c>
      <c r="B135" s="21" t="s">
        <v>212</v>
      </c>
      <c r="C135" s="21">
        <v>5183.716</v>
      </c>
      <c r="D135" s="21">
        <v>5879.842</v>
      </c>
      <c r="E135" s="21">
        <v>0</v>
      </c>
      <c r="F135" s="21">
        <v>0</v>
      </c>
      <c r="G135" s="21">
        <v>0</v>
      </c>
      <c r="H135" s="21">
        <v>1</v>
      </c>
      <c r="I135" s="19">
        <v>2.688</v>
      </c>
      <c r="J135" s="19">
        <v>14.209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-0.143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905</v>
      </c>
      <c r="B136" s="21" t="s">
        <v>213</v>
      </c>
      <c r="C136" s="21">
        <v>6717.367</v>
      </c>
      <c r="D136" s="21">
        <v>7696.041</v>
      </c>
      <c r="E136" s="21">
        <v>0</v>
      </c>
      <c r="F136" s="21">
        <v>0</v>
      </c>
      <c r="G136" s="21">
        <v>0</v>
      </c>
      <c r="H136" s="21">
        <v>1</v>
      </c>
      <c r="I136" s="19">
        <v>7.723</v>
      </c>
      <c r="J136" s="19">
        <v>19.457</v>
      </c>
      <c r="K136" s="22">
        <v>2</v>
      </c>
      <c r="L136" s="22">
        <v>2</v>
      </c>
      <c r="M136" s="22">
        <v>0</v>
      </c>
      <c r="N136" s="22">
        <v>0</v>
      </c>
      <c r="O136" s="22">
        <v>0</v>
      </c>
      <c r="P136" s="22">
        <v>0.429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906</v>
      </c>
      <c r="B137" s="21" t="s">
        <v>214</v>
      </c>
      <c r="C137" s="21">
        <v>4759.768</v>
      </c>
      <c r="D137" s="21">
        <v>5252.815</v>
      </c>
      <c r="E137" s="21">
        <v>0</v>
      </c>
      <c r="F137" s="21">
        <v>0</v>
      </c>
      <c r="G137" s="21">
        <v>0</v>
      </c>
      <c r="H137" s="21">
        <v>1</v>
      </c>
      <c r="I137" s="19">
        <v>1.749</v>
      </c>
      <c r="J137" s="19">
        <v>10.971</v>
      </c>
      <c r="K137" s="22">
        <v>4</v>
      </c>
      <c r="L137" s="22">
        <v>2</v>
      </c>
      <c r="M137" s="22">
        <v>-1</v>
      </c>
      <c r="N137" s="22">
        <v>1</v>
      </c>
      <c r="O137" s="22">
        <v>0</v>
      </c>
      <c r="P137" s="22">
        <v>3.627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907</v>
      </c>
      <c r="B138" s="21" t="s">
        <v>215</v>
      </c>
      <c r="C138" s="21">
        <v>5880.977</v>
      </c>
      <c r="D138" s="21">
        <v>6701.8</v>
      </c>
      <c r="E138" s="21">
        <v>0</v>
      </c>
      <c r="F138" s="21">
        <v>0</v>
      </c>
      <c r="G138" s="21">
        <v>0</v>
      </c>
      <c r="H138" s="21">
        <v>1</v>
      </c>
      <c r="I138" s="19">
        <v>5.369</v>
      </c>
      <c r="J138" s="19">
        <v>16.959</v>
      </c>
      <c r="K138" s="22">
        <v>3</v>
      </c>
      <c r="L138" s="22">
        <v>2</v>
      </c>
      <c r="M138" s="22">
        <v>0</v>
      </c>
      <c r="N138" s="22">
        <v>-1</v>
      </c>
      <c r="O138" s="22">
        <v>0</v>
      </c>
      <c r="P138" s="22">
        <v>-1.17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909</v>
      </c>
      <c r="B139" s="21" t="s">
        <v>216</v>
      </c>
      <c r="C139" s="21">
        <v>3220.482</v>
      </c>
      <c r="D139" s="21">
        <v>4056.205</v>
      </c>
      <c r="E139" s="21">
        <v>0</v>
      </c>
      <c r="F139" s="21">
        <v>0</v>
      </c>
      <c r="G139" s="21">
        <v>0</v>
      </c>
      <c r="H139" s="21">
        <v>1</v>
      </c>
      <c r="I139" s="19">
        <v>11.702</v>
      </c>
      <c r="J139" s="19">
        <v>29.895</v>
      </c>
      <c r="K139" s="22">
        <v>4</v>
      </c>
      <c r="L139" s="22">
        <v>2</v>
      </c>
      <c r="M139" s="22">
        <v>0</v>
      </c>
      <c r="N139" s="22">
        <v>0</v>
      </c>
      <c r="O139" s="22">
        <v>0</v>
      </c>
      <c r="P139" s="22">
        <v>-3.634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923</v>
      </c>
      <c r="B140" s="21" t="s">
        <v>217</v>
      </c>
      <c r="C140" s="21">
        <v>252.821</v>
      </c>
      <c r="D140" s="21">
        <v>253.883</v>
      </c>
      <c r="E140" s="21">
        <v>0</v>
      </c>
      <c r="F140" s="21">
        <v>0</v>
      </c>
      <c r="G140" s="21">
        <v>0</v>
      </c>
      <c r="H140" s="21">
        <v>1</v>
      </c>
      <c r="I140" s="19">
        <v>0.179</v>
      </c>
      <c r="J140" s="19">
        <v>0.597</v>
      </c>
      <c r="K140" s="22">
        <v>4</v>
      </c>
      <c r="L140" s="22">
        <v>1</v>
      </c>
      <c r="M140" s="22">
        <v>0</v>
      </c>
      <c r="N140" s="22">
        <v>0</v>
      </c>
      <c r="O140" s="22">
        <v>0</v>
      </c>
      <c r="P140" s="22">
        <v>-1.298</v>
      </c>
      <c r="Q140" s="22">
        <v>0</v>
      </c>
      <c r="R140" s="22">
        <v>-1</v>
      </c>
      <c r="S140" s="23"/>
      <c r="T140" s="23"/>
      <c r="U140" s="23"/>
      <c r="V140" s="23"/>
      <c r="W140" s="23"/>
    </row>
    <row r="141" ht="16.5" spans="1:23">
      <c r="A141" s="21">
        <v>926</v>
      </c>
      <c r="B141" s="21" t="s">
        <v>218</v>
      </c>
      <c r="C141" s="21">
        <v>2239.049</v>
      </c>
      <c r="D141" s="21">
        <v>2410.068</v>
      </c>
      <c r="E141" s="21">
        <v>0</v>
      </c>
      <c r="F141" s="21">
        <v>0</v>
      </c>
      <c r="G141" s="21">
        <v>0</v>
      </c>
      <c r="H141" s="21">
        <v>1</v>
      </c>
      <c r="I141" s="19">
        <v>1.578</v>
      </c>
      <c r="J141" s="19">
        <v>8.562</v>
      </c>
      <c r="K141" s="22">
        <v>4</v>
      </c>
      <c r="L141" s="22">
        <v>2</v>
      </c>
      <c r="M141" s="22">
        <v>-1</v>
      </c>
      <c r="N141" s="22">
        <v>1</v>
      </c>
      <c r="O141" s="22">
        <v>0</v>
      </c>
      <c r="P141" s="22">
        <v>0.225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929</v>
      </c>
      <c r="B142" s="21" t="s">
        <v>219</v>
      </c>
      <c r="C142" s="21">
        <v>3606.664</v>
      </c>
      <c r="D142" s="21">
        <v>4429.263</v>
      </c>
      <c r="E142" s="21">
        <v>0</v>
      </c>
      <c r="F142" s="21">
        <v>0</v>
      </c>
      <c r="G142" s="21">
        <v>0</v>
      </c>
      <c r="H142" s="21">
        <v>1</v>
      </c>
      <c r="I142" s="19">
        <v>12.703</v>
      </c>
      <c r="J142" s="19">
        <v>28.916</v>
      </c>
      <c r="K142" s="22">
        <v>4</v>
      </c>
      <c r="L142" s="22">
        <v>2</v>
      </c>
      <c r="M142" s="22">
        <v>0</v>
      </c>
      <c r="N142" s="22">
        <v>0</v>
      </c>
      <c r="O142" s="22">
        <v>0</v>
      </c>
      <c r="P142" s="22">
        <v>-3.951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930</v>
      </c>
      <c r="B143" s="21" t="s">
        <v>220</v>
      </c>
      <c r="C143" s="21">
        <v>3206.955</v>
      </c>
      <c r="D143" s="21">
        <v>3665.421</v>
      </c>
      <c r="E143" s="21">
        <v>0</v>
      </c>
      <c r="F143" s="21">
        <v>0</v>
      </c>
      <c r="G143" s="21">
        <v>0</v>
      </c>
      <c r="H143" s="21">
        <v>1</v>
      </c>
      <c r="I143" s="19">
        <v>1.012</v>
      </c>
      <c r="J143" s="19">
        <v>13.393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-6.012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936</v>
      </c>
      <c r="B144" s="21" t="s">
        <v>221</v>
      </c>
      <c r="C144" s="21">
        <v>8095.097</v>
      </c>
      <c r="D144" s="21">
        <v>10068.46</v>
      </c>
      <c r="E144" s="21">
        <v>0</v>
      </c>
      <c r="F144" s="21">
        <v>0</v>
      </c>
      <c r="G144" s="21">
        <v>0</v>
      </c>
      <c r="H144" s="21">
        <v>1</v>
      </c>
      <c r="I144" s="19">
        <v>3.457</v>
      </c>
      <c r="J144" s="19">
        <v>22.379</v>
      </c>
      <c r="K144" s="22">
        <v>1</v>
      </c>
      <c r="L144" s="22">
        <v>0</v>
      </c>
      <c r="M144" s="22">
        <v>0</v>
      </c>
      <c r="N144" s="22">
        <v>-1</v>
      </c>
      <c r="O144" s="22">
        <v>0</v>
      </c>
      <c r="P144" s="22">
        <v>-2.79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944</v>
      </c>
      <c r="B145" s="21" t="s">
        <v>222</v>
      </c>
      <c r="C145" s="21">
        <v>4263.865</v>
      </c>
      <c r="D145" s="21">
        <v>5283.559</v>
      </c>
      <c r="E145" s="21">
        <v>0</v>
      </c>
      <c r="F145" s="21">
        <v>0</v>
      </c>
      <c r="G145" s="21">
        <v>0</v>
      </c>
      <c r="H145" s="21">
        <v>1</v>
      </c>
      <c r="I145" s="19">
        <v>11.678</v>
      </c>
      <c r="J145" s="19">
        <v>28.723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-1.431</v>
      </c>
      <c r="Q145" s="22">
        <v>0</v>
      </c>
      <c r="R145" s="22">
        <v>-1</v>
      </c>
      <c r="S145" s="23"/>
      <c r="T145" s="23"/>
      <c r="U145" s="23"/>
      <c r="V145" s="23"/>
      <c r="W145" s="23"/>
    </row>
    <row r="146" ht="16.5" spans="1:23">
      <c r="A146" s="21">
        <v>961</v>
      </c>
      <c r="B146" s="21" t="s">
        <v>223</v>
      </c>
      <c r="C146" s="21">
        <v>4060.473</v>
      </c>
      <c r="D146" s="21">
        <v>5025.755</v>
      </c>
      <c r="E146" s="21">
        <v>0</v>
      </c>
      <c r="F146" s="21">
        <v>0</v>
      </c>
      <c r="G146" s="21">
        <v>0</v>
      </c>
      <c r="H146" s="21">
        <v>1</v>
      </c>
      <c r="I146" s="19">
        <v>11.845</v>
      </c>
      <c r="J146" s="19">
        <v>28.776</v>
      </c>
      <c r="K146" s="22">
        <v>3</v>
      </c>
      <c r="L146" s="22">
        <v>1</v>
      </c>
      <c r="M146" s="22">
        <v>0</v>
      </c>
      <c r="N146" s="22">
        <v>0</v>
      </c>
      <c r="O146" s="22">
        <v>0</v>
      </c>
      <c r="P146" s="22">
        <v>-2.599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966</v>
      </c>
      <c r="B147" s="21" t="s">
        <v>224</v>
      </c>
      <c r="C147" s="21">
        <v>8180.772</v>
      </c>
      <c r="D147" s="21">
        <v>9146.299</v>
      </c>
      <c r="E147" s="21">
        <v>0</v>
      </c>
      <c r="F147" s="21">
        <v>0</v>
      </c>
      <c r="G147" s="21">
        <v>0</v>
      </c>
      <c r="H147" s="21">
        <v>1</v>
      </c>
      <c r="I147" s="19">
        <v>4.237</v>
      </c>
      <c r="J147" s="19">
        <v>14.346</v>
      </c>
      <c r="K147" s="22">
        <v>4</v>
      </c>
      <c r="L147" s="22">
        <v>1</v>
      </c>
      <c r="M147" s="22">
        <v>0</v>
      </c>
      <c r="N147" s="22">
        <v>0</v>
      </c>
      <c r="O147" s="22">
        <v>0</v>
      </c>
      <c r="P147" s="22">
        <v>-2.716</v>
      </c>
      <c r="Q147" s="22">
        <v>0</v>
      </c>
      <c r="R147" s="22">
        <v>-1</v>
      </c>
      <c r="S147" s="23"/>
      <c r="T147" s="23"/>
      <c r="U147" s="23"/>
      <c r="V147" s="23"/>
      <c r="W147" s="23"/>
    </row>
    <row r="148" ht="16.5" spans="1:23">
      <c r="A148" s="21">
        <v>979</v>
      </c>
      <c r="B148" s="21" t="s">
        <v>225</v>
      </c>
      <c r="C148" s="21">
        <v>5841.436</v>
      </c>
      <c r="D148" s="21">
        <v>6869.231</v>
      </c>
      <c r="E148" s="21">
        <v>0</v>
      </c>
      <c r="F148" s="21">
        <v>0</v>
      </c>
      <c r="G148" s="21">
        <v>0</v>
      </c>
      <c r="H148" s="21">
        <v>1</v>
      </c>
      <c r="I148" s="19">
        <v>9.36</v>
      </c>
      <c r="J148" s="19">
        <v>22.922</v>
      </c>
      <c r="K148" s="22">
        <v>3</v>
      </c>
      <c r="L148" s="22">
        <v>0</v>
      </c>
      <c r="M148" s="22">
        <v>-1</v>
      </c>
      <c r="N148" s="22">
        <v>0</v>
      </c>
      <c r="O148" s="22">
        <v>0</v>
      </c>
      <c r="P148" s="22">
        <v>-1.144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982</v>
      </c>
      <c r="B149" s="21" t="s">
        <v>226</v>
      </c>
      <c r="C149" s="21">
        <v>8249.867</v>
      </c>
      <c r="D149" s="21">
        <v>9269.021</v>
      </c>
      <c r="E149" s="21">
        <v>0</v>
      </c>
      <c r="F149" s="21">
        <v>0</v>
      </c>
      <c r="G149" s="21">
        <v>0</v>
      </c>
      <c r="H149" s="21">
        <v>1</v>
      </c>
      <c r="I149" s="19">
        <v>6.858</v>
      </c>
      <c r="J149" s="19">
        <v>17.099</v>
      </c>
      <c r="K149" s="22">
        <v>3</v>
      </c>
      <c r="L149" s="22">
        <v>0</v>
      </c>
      <c r="M149" s="22">
        <v>-1</v>
      </c>
      <c r="N149" s="22">
        <v>0</v>
      </c>
      <c r="O149" s="22">
        <v>0</v>
      </c>
      <c r="P149" s="22">
        <v>-1.105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985</v>
      </c>
      <c r="B150" s="21" t="s">
        <v>227</v>
      </c>
      <c r="C150" s="21">
        <v>5507.702</v>
      </c>
      <c r="D150" s="21">
        <v>6040.553</v>
      </c>
      <c r="E150" s="21">
        <v>0</v>
      </c>
      <c r="F150" s="21">
        <v>0</v>
      </c>
      <c r="G150" s="21">
        <v>0</v>
      </c>
      <c r="H150" s="21">
        <v>1</v>
      </c>
      <c r="I150" s="19">
        <v>3.663</v>
      </c>
      <c r="J150" s="19">
        <v>12.162</v>
      </c>
      <c r="K150" s="22">
        <v>4</v>
      </c>
      <c r="L150" s="22">
        <v>0</v>
      </c>
      <c r="M150" s="22">
        <v>-1</v>
      </c>
      <c r="N150" s="22">
        <v>0</v>
      </c>
      <c r="O150" s="22">
        <v>0</v>
      </c>
      <c r="P150" s="22">
        <v>2.56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987</v>
      </c>
      <c r="B151" s="21" t="s">
        <v>228</v>
      </c>
      <c r="C151" s="21">
        <v>4080.024</v>
      </c>
      <c r="D151" s="21">
        <v>4981.116</v>
      </c>
      <c r="E151" s="21">
        <v>0</v>
      </c>
      <c r="F151" s="21">
        <v>0</v>
      </c>
      <c r="G151" s="21">
        <v>0</v>
      </c>
      <c r="H151" s="21">
        <v>1</v>
      </c>
      <c r="I151" s="19">
        <v>12.279</v>
      </c>
      <c r="J151" s="19">
        <v>28.148</v>
      </c>
      <c r="K151" s="22">
        <v>1</v>
      </c>
      <c r="L151" s="22">
        <v>0</v>
      </c>
      <c r="M151" s="22">
        <v>0</v>
      </c>
      <c r="N151" s="22">
        <v>-1</v>
      </c>
      <c r="O151" s="22">
        <v>0</v>
      </c>
      <c r="P151" s="22">
        <v>-3.841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988</v>
      </c>
      <c r="B152" s="21" t="s">
        <v>229</v>
      </c>
      <c r="C152" s="21">
        <v>3755.384</v>
      </c>
      <c r="D152" s="21">
        <v>4280.014</v>
      </c>
      <c r="E152" s="21">
        <v>0</v>
      </c>
      <c r="F152" s="21">
        <v>0</v>
      </c>
      <c r="G152" s="21">
        <v>0</v>
      </c>
      <c r="H152" s="21">
        <v>1</v>
      </c>
      <c r="I152" s="19">
        <v>1.97</v>
      </c>
      <c r="J152" s="19">
        <v>13.987</v>
      </c>
      <c r="K152" s="22">
        <v>4</v>
      </c>
      <c r="L152" s="22">
        <v>0</v>
      </c>
      <c r="M152" s="22">
        <v>-1</v>
      </c>
      <c r="N152" s="22">
        <v>0</v>
      </c>
      <c r="O152" s="22">
        <v>0</v>
      </c>
      <c r="P152" s="22">
        <v>7.644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994</v>
      </c>
      <c r="B153" s="21" t="s">
        <v>230</v>
      </c>
      <c r="C153" s="21">
        <v>9255.432</v>
      </c>
      <c r="D153" s="21">
        <v>11282.817</v>
      </c>
      <c r="E153" s="21">
        <v>0</v>
      </c>
      <c r="F153" s="21">
        <v>0</v>
      </c>
      <c r="G153" s="21">
        <v>0</v>
      </c>
      <c r="H153" s="21">
        <v>1</v>
      </c>
      <c r="I153" s="19">
        <v>2.913</v>
      </c>
      <c r="J153" s="19">
        <v>20.358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-5.864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399001</v>
      </c>
      <c r="B154" s="21" t="s">
        <v>231</v>
      </c>
      <c r="C154" s="21">
        <v>12219.185</v>
      </c>
      <c r="D154" s="21">
        <v>13912.169</v>
      </c>
      <c r="E154" s="21">
        <v>0</v>
      </c>
      <c r="F154" s="21">
        <v>0</v>
      </c>
      <c r="G154" s="21">
        <v>0</v>
      </c>
      <c r="H154" s="21">
        <v>1</v>
      </c>
      <c r="I154" s="19">
        <v>2.406</v>
      </c>
      <c r="J154" s="19">
        <v>14.282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1.494</v>
      </c>
      <c r="Q154" s="22">
        <v>0</v>
      </c>
      <c r="R154" s="22">
        <v>-1</v>
      </c>
      <c r="S154" s="23"/>
      <c r="T154" s="23"/>
      <c r="U154" s="23"/>
      <c r="V154" s="23"/>
      <c r="W154" s="23"/>
    </row>
    <row r="155" ht="16.5" spans="1:23">
      <c r="A155" s="21">
        <v>399002</v>
      </c>
      <c r="B155" s="21" t="s">
        <v>232</v>
      </c>
      <c r="C155" s="21">
        <v>16377.013</v>
      </c>
      <c r="D155" s="21">
        <v>18646.346</v>
      </c>
      <c r="E155" s="21">
        <v>0</v>
      </c>
      <c r="F155" s="21">
        <v>0</v>
      </c>
      <c r="G155" s="21">
        <v>0</v>
      </c>
      <c r="H155" s="21">
        <v>1</v>
      </c>
      <c r="I155" s="19">
        <v>2.576</v>
      </c>
      <c r="J155" s="19">
        <v>14.433</v>
      </c>
      <c r="K155" s="22">
        <v>4</v>
      </c>
      <c r="L155" s="22">
        <v>2</v>
      </c>
      <c r="M155" s="22">
        <v>-1</v>
      </c>
      <c r="N155" s="22">
        <v>1</v>
      </c>
      <c r="O155" s="22">
        <v>0</v>
      </c>
      <c r="P155" s="22">
        <v>-0.146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399005</v>
      </c>
      <c r="B156" s="21" t="s">
        <v>233</v>
      </c>
      <c r="C156" s="21">
        <v>7434.844</v>
      </c>
      <c r="D156" s="21">
        <v>8599.633</v>
      </c>
      <c r="E156" s="21">
        <v>0</v>
      </c>
      <c r="F156" s="21">
        <v>0</v>
      </c>
      <c r="G156" s="21">
        <v>0</v>
      </c>
      <c r="H156" s="21">
        <v>1</v>
      </c>
      <c r="I156" s="19">
        <v>2.359</v>
      </c>
      <c r="J156" s="19">
        <v>15.584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-3.58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399007</v>
      </c>
      <c r="B157" s="21" t="s">
        <v>234</v>
      </c>
      <c r="C157" s="21">
        <v>5150.481</v>
      </c>
      <c r="D157" s="21">
        <v>5890.543</v>
      </c>
      <c r="E157" s="21">
        <v>0</v>
      </c>
      <c r="F157" s="21">
        <v>0</v>
      </c>
      <c r="G157" s="21">
        <v>0</v>
      </c>
      <c r="H157" s="21">
        <v>1</v>
      </c>
      <c r="I157" s="19">
        <v>1.143</v>
      </c>
      <c r="J157" s="19">
        <v>13.563</v>
      </c>
      <c r="K157" s="22">
        <v>4</v>
      </c>
      <c r="L157" s="22">
        <v>0</v>
      </c>
      <c r="M157" s="22">
        <v>0</v>
      </c>
      <c r="N157" s="22">
        <v>0</v>
      </c>
      <c r="O157" s="22">
        <v>0</v>
      </c>
      <c r="P157" s="22">
        <v>-2.701</v>
      </c>
      <c r="Q157" s="22">
        <v>0</v>
      </c>
      <c r="R157" s="22">
        <v>-1</v>
      </c>
      <c r="S157" s="23"/>
      <c r="T157" s="23"/>
      <c r="U157" s="23"/>
      <c r="V157" s="23"/>
      <c r="W157" s="23"/>
    </row>
    <row r="158" ht="16.5" spans="1:23">
      <c r="A158" s="21">
        <v>399008</v>
      </c>
      <c r="B158" s="21" t="s">
        <v>235</v>
      </c>
      <c r="C158" s="21">
        <v>1501.273</v>
      </c>
      <c r="D158" s="21">
        <v>1711.077</v>
      </c>
      <c r="E158" s="21">
        <v>0</v>
      </c>
      <c r="F158" s="21">
        <v>0</v>
      </c>
      <c r="G158" s="21">
        <v>0</v>
      </c>
      <c r="H158" s="21">
        <v>1</v>
      </c>
      <c r="I158" s="19">
        <v>3.532</v>
      </c>
      <c r="J158" s="19">
        <v>15.36</v>
      </c>
      <c r="K158" s="22">
        <v>4</v>
      </c>
      <c r="L158" s="22">
        <v>2</v>
      </c>
      <c r="M158" s="22">
        <v>0</v>
      </c>
      <c r="N158" s="22">
        <v>0</v>
      </c>
      <c r="O158" s="22">
        <v>0</v>
      </c>
      <c r="P158" s="22">
        <v>-4.106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399009</v>
      </c>
      <c r="B159" s="21" t="s">
        <v>236</v>
      </c>
      <c r="C159" s="21">
        <v>4634.225</v>
      </c>
      <c r="D159" s="21">
        <v>5407.544</v>
      </c>
      <c r="E159" s="21">
        <v>0</v>
      </c>
      <c r="F159" s="21">
        <v>0</v>
      </c>
      <c r="G159" s="21">
        <v>0</v>
      </c>
      <c r="H159" s="21">
        <v>1</v>
      </c>
      <c r="I159" s="19">
        <v>7.962</v>
      </c>
      <c r="J159" s="19">
        <v>21.124</v>
      </c>
      <c r="K159" s="22">
        <v>4</v>
      </c>
      <c r="L159" s="22">
        <v>0</v>
      </c>
      <c r="M159" s="22">
        <v>-1</v>
      </c>
      <c r="N159" s="22">
        <v>0</v>
      </c>
      <c r="O159" s="22">
        <v>0</v>
      </c>
      <c r="P159" s="22">
        <v>-1.115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399010</v>
      </c>
      <c r="B160" s="21" t="s">
        <v>237</v>
      </c>
      <c r="C160" s="21">
        <v>8101.12</v>
      </c>
      <c r="D160" s="21">
        <v>9035.455</v>
      </c>
      <c r="E160" s="21">
        <v>0</v>
      </c>
      <c r="F160" s="21">
        <v>0</v>
      </c>
      <c r="G160" s="21">
        <v>0</v>
      </c>
      <c r="H160" s="21">
        <v>1</v>
      </c>
      <c r="I160" s="19">
        <v>6.113</v>
      </c>
      <c r="J160" s="19">
        <v>15.822</v>
      </c>
      <c r="K160" s="22">
        <v>4</v>
      </c>
      <c r="L160" s="22">
        <v>0</v>
      </c>
      <c r="M160" s="22">
        <v>0</v>
      </c>
      <c r="N160" s="22">
        <v>0</v>
      </c>
      <c r="O160" s="22">
        <v>0</v>
      </c>
      <c r="P160" s="22">
        <v>0.555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399011</v>
      </c>
      <c r="B161" s="21" t="s">
        <v>238</v>
      </c>
      <c r="C161" s="21">
        <v>5959.153</v>
      </c>
      <c r="D161" s="21">
        <v>6735.231</v>
      </c>
      <c r="E161" s="21">
        <v>0</v>
      </c>
      <c r="F161" s="21">
        <v>0</v>
      </c>
      <c r="G161" s="21">
        <v>0</v>
      </c>
      <c r="H161" s="21">
        <v>1</v>
      </c>
      <c r="I161" s="19">
        <v>2.958</v>
      </c>
      <c r="J161" s="19">
        <v>14.14</v>
      </c>
      <c r="K161" s="22">
        <v>4</v>
      </c>
      <c r="L161" s="22">
        <v>1</v>
      </c>
      <c r="M161" s="22">
        <v>-1</v>
      </c>
      <c r="N161" s="22">
        <v>0</v>
      </c>
      <c r="O161" s="22">
        <v>0</v>
      </c>
      <c r="P161" s="22">
        <v>-1.235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399013</v>
      </c>
      <c r="B162" s="21" t="s">
        <v>239</v>
      </c>
      <c r="C162" s="21">
        <v>5110.003</v>
      </c>
      <c r="D162" s="21">
        <v>5660.969</v>
      </c>
      <c r="E162" s="21">
        <v>0</v>
      </c>
      <c r="F162" s="21">
        <v>0</v>
      </c>
      <c r="G162" s="21">
        <v>0</v>
      </c>
      <c r="H162" s="21">
        <v>1</v>
      </c>
      <c r="I162" s="19">
        <v>3.832</v>
      </c>
      <c r="J162" s="19">
        <v>13.192</v>
      </c>
      <c r="K162" s="22">
        <v>4</v>
      </c>
      <c r="L162" s="22">
        <v>1</v>
      </c>
      <c r="M162" s="22">
        <v>-1</v>
      </c>
      <c r="N162" s="22">
        <v>0</v>
      </c>
      <c r="O162" s="22">
        <v>0</v>
      </c>
      <c r="P162" s="22">
        <v>-3.232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399015</v>
      </c>
      <c r="B163" s="21" t="s">
        <v>240</v>
      </c>
      <c r="C163" s="21">
        <v>2747.692</v>
      </c>
      <c r="D163" s="21">
        <v>3064.32</v>
      </c>
      <c r="E163" s="21">
        <v>0</v>
      </c>
      <c r="F163" s="21">
        <v>0</v>
      </c>
      <c r="G163" s="21">
        <v>0</v>
      </c>
      <c r="H163" s="21">
        <v>1</v>
      </c>
      <c r="I163" s="19">
        <v>4.304</v>
      </c>
      <c r="J163" s="19">
        <v>14.192</v>
      </c>
      <c r="K163" s="22">
        <v>4</v>
      </c>
      <c r="L163" s="22">
        <v>0</v>
      </c>
      <c r="M163" s="22">
        <v>-1</v>
      </c>
      <c r="N163" s="22">
        <v>0</v>
      </c>
      <c r="O163" s="22">
        <v>0</v>
      </c>
      <c r="P163" s="22">
        <v>-2.031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399016</v>
      </c>
      <c r="B164" s="21" t="s">
        <v>241</v>
      </c>
      <c r="C164" s="21">
        <v>5117.478</v>
      </c>
      <c r="D164" s="21">
        <v>6044.817</v>
      </c>
      <c r="E164" s="21">
        <v>0</v>
      </c>
      <c r="F164" s="21">
        <v>0</v>
      </c>
      <c r="G164" s="21">
        <v>0</v>
      </c>
      <c r="H164" s="21">
        <v>1</v>
      </c>
      <c r="I164" s="19">
        <v>4.252</v>
      </c>
      <c r="J164" s="19">
        <v>18.941</v>
      </c>
      <c r="K164" s="22">
        <v>4</v>
      </c>
      <c r="L164" s="22">
        <v>1</v>
      </c>
      <c r="M164" s="22">
        <v>-1</v>
      </c>
      <c r="N164" s="22">
        <v>0</v>
      </c>
      <c r="O164" s="22">
        <v>0</v>
      </c>
      <c r="P164" s="22">
        <v>-2.754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399017</v>
      </c>
      <c r="B165" s="21" t="s">
        <v>242</v>
      </c>
      <c r="C165" s="21">
        <v>4415.663</v>
      </c>
      <c r="D165" s="21">
        <v>5124.712</v>
      </c>
      <c r="E165" s="21">
        <v>0</v>
      </c>
      <c r="F165" s="21">
        <v>0</v>
      </c>
      <c r="G165" s="21">
        <v>0</v>
      </c>
      <c r="H165" s="21">
        <v>1</v>
      </c>
      <c r="I165" s="19">
        <v>4.235</v>
      </c>
      <c r="J165" s="19">
        <v>17.485</v>
      </c>
      <c r="K165" s="22">
        <v>4</v>
      </c>
      <c r="L165" s="22">
        <v>0</v>
      </c>
      <c r="M165" s="22">
        <v>-1</v>
      </c>
      <c r="N165" s="22">
        <v>0</v>
      </c>
      <c r="O165" s="22">
        <v>0</v>
      </c>
      <c r="P165" s="22">
        <v>3.633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399018</v>
      </c>
      <c r="B166" s="21" t="s">
        <v>243</v>
      </c>
      <c r="C166" s="21">
        <v>5300.405</v>
      </c>
      <c r="D166" s="21">
        <v>6189.925</v>
      </c>
      <c r="E166" s="21">
        <v>0</v>
      </c>
      <c r="F166" s="21">
        <v>0</v>
      </c>
      <c r="G166" s="21">
        <v>0</v>
      </c>
      <c r="H166" s="21">
        <v>1</v>
      </c>
      <c r="I166" s="19">
        <v>5.667</v>
      </c>
      <c r="J166" s="19">
        <v>19.223</v>
      </c>
      <c r="K166" s="22">
        <v>3</v>
      </c>
      <c r="L166" s="22">
        <v>0</v>
      </c>
      <c r="M166" s="22">
        <v>1</v>
      </c>
      <c r="N166" s="22">
        <v>-1</v>
      </c>
      <c r="O166" s="22">
        <v>0</v>
      </c>
      <c r="P166" s="22">
        <v>-21.32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399019</v>
      </c>
      <c r="B167" s="21" t="s">
        <v>244</v>
      </c>
      <c r="C167" s="21">
        <v>4166.83</v>
      </c>
      <c r="D167" s="21">
        <v>4724.097</v>
      </c>
      <c r="E167" s="21">
        <v>0</v>
      </c>
      <c r="F167" s="21">
        <v>0</v>
      </c>
      <c r="G167" s="21">
        <v>0</v>
      </c>
      <c r="H167" s="21">
        <v>1</v>
      </c>
      <c r="I167" s="19">
        <v>4.356</v>
      </c>
      <c r="J167" s="19">
        <v>15.639</v>
      </c>
      <c r="K167" s="22">
        <v>1</v>
      </c>
      <c r="L167" s="22">
        <v>1</v>
      </c>
      <c r="M167" s="22">
        <v>1</v>
      </c>
      <c r="N167" s="22">
        <v>0</v>
      </c>
      <c r="O167" s="22">
        <v>0</v>
      </c>
      <c r="P167" s="22">
        <v>-27.096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399020</v>
      </c>
      <c r="B168" s="21" t="s">
        <v>245</v>
      </c>
      <c r="C168" s="21">
        <v>1636.686</v>
      </c>
      <c r="D168" s="21">
        <v>1856.587</v>
      </c>
      <c r="E168" s="21">
        <v>0</v>
      </c>
      <c r="F168" s="21">
        <v>0</v>
      </c>
      <c r="G168" s="21">
        <v>0</v>
      </c>
      <c r="H168" s="21">
        <v>1</v>
      </c>
      <c r="I168" s="19">
        <v>5.175</v>
      </c>
      <c r="J168" s="19">
        <v>16.406</v>
      </c>
      <c r="K168" s="22">
        <v>1</v>
      </c>
      <c r="L168" s="22">
        <v>0</v>
      </c>
      <c r="M168" s="22">
        <v>0</v>
      </c>
      <c r="N168" s="22">
        <v>-1</v>
      </c>
      <c r="O168" s="22">
        <v>0</v>
      </c>
      <c r="P168" s="22">
        <v>-19.755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399100</v>
      </c>
      <c r="B169" s="21" t="s">
        <v>246</v>
      </c>
      <c r="C169" s="21">
        <v>11007.166</v>
      </c>
      <c r="D169" s="21">
        <v>12201.039</v>
      </c>
      <c r="E169" s="21">
        <v>0</v>
      </c>
      <c r="F169" s="21">
        <v>0</v>
      </c>
      <c r="G169" s="21">
        <v>0</v>
      </c>
      <c r="H169" s="21">
        <v>1</v>
      </c>
      <c r="I169" s="19">
        <v>3.746</v>
      </c>
      <c r="J169" s="19">
        <v>13.164</v>
      </c>
      <c r="K169" s="22">
        <v>4</v>
      </c>
      <c r="L169" s="22">
        <v>0</v>
      </c>
      <c r="M169" s="22">
        <v>0</v>
      </c>
      <c r="N169" s="22">
        <v>0</v>
      </c>
      <c r="O169" s="22">
        <v>0</v>
      </c>
      <c r="P169" s="22">
        <v>4.664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399101</v>
      </c>
      <c r="B170" s="21" t="s">
        <v>247</v>
      </c>
      <c r="C170" s="21">
        <v>13333.327</v>
      </c>
      <c r="D170" s="21">
        <v>14857.551</v>
      </c>
      <c r="E170" s="21">
        <v>0</v>
      </c>
      <c r="F170" s="21">
        <v>0</v>
      </c>
      <c r="G170" s="21">
        <v>0</v>
      </c>
      <c r="H170" s="21">
        <v>1</v>
      </c>
      <c r="I170" s="19">
        <v>4.37</v>
      </c>
      <c r="J170" s="19">
        <v>14.18</v>
      </c>
      <c r="K170" s="22">
        <v>4</v>
      </c>
      <c r="L170" s="22">
        <v>2</v>
      </c>
      <c r="M170" s="22">
        <v>0</v>
      </c>
      <c r="N170" s="22">
        <v>0</v>
      </c>
      <c r="O170" s="22">
        <v>0</v>
      </c>
      <c r="P170" s="22">
        <v>-4.797</v>
      </c>
      <c r="Q170" s="22">
        <v>0</v>
      </c>
      <c r="R170" s="22">
        <v>-1</v>
      </c>
      <c r="S170" s="23"/>
      <c r="T170" s="23"/>
      <c r="U170" s="23"/>
      <c r="V170" s="23"/>
      <c r="W170" s="23"/>
    </row>
    <row r="171" ht="16.5" spans="1:23">
      <c r="A171" s="21">
        <v>399102</v>
      </c>
      <c r="B171" s="21" t="s">
        <v>248</v>
      </c>
      <c r="C171" s="21">
        <v>3561.289</v>
      </c>
      <c r="D171" s="21">
        <v>4055.731</v>
      </c>
      <c r="E171" s="21">
        <v>0</v>
      </c>
      <c r="F171" s="21">
        <v>0</v>
      </c>
      <c r="G171" s="21">
        <v>0</v>
      </c>
      <c r="H171" s="21">
        <v>1</v>
      </c>
      <c r="I171" s="19">
        <v>2.008</v>
      </c>
      <c r="J171" s="19">
        <v>13.955</v>
      </c>
      <c r="K171" s="22">
        <v>4</v>
      </c>
      <c r="L171" s="22">
        <v>2</v>
      </c>
      <c r="M171" s="22">
        <v>-1</v>
      </c>
      <c r="N171" s="22">
        <v>1</v>
      </c>
      <c r="O171" s="22">
        <v>0</v>
      </c>
      <c r="P171" s="22">
        <v>5.278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399106</v>
      </c>
      <c r="B172" s="21" t="s">
        <v>249</v>
      </c>
      <c r="C172" s="21">
        <v>2339.259</v>
      </c>
      <c r="D172" s="21">
        <v>2588.388</v>
      </c>
      <c r="E172" s="21">
        <v>0</v>
      </c>
      <c r="F172" s="21">
        <v>0</v>
      </c>
      <c r="G172" s="21">
        <v>0</v>
      </c>
      <c r="H172" s="21">
        <v>1</v>
      </c>
      <c r="I172" s="19">
        <v>3.952</v>
      </c>
      <c r="J172" s="19">
        <v>13.197</v>
      </c>
      <c r="K172" s="22">
        <v>1</v>
      </c>
      <c r="L172" s="22">
        <v>1</v>
      </c>
      <c r="M172" s="22">
        <v>1</v>
      </c>
      <c r="N172" s="22">
        <v>-1</v>
      </c>
      <c r="O172" s="22">
        <v>0</v>
      </c>
      <c r="P172" s="22">
        <v>-18.311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399107</v>
      </c>
      <c r="B173" s="21" t="s">
        <v>250</v>
      </c>
      <c r="C173" s="21">
        <v>2447.264</v>
      </c>
      <c r="D173" s="21">
        <v>2708.134</v>
      </c>
      <c r="E173" s="21">
        <v>0</v>
      </c>
      <c r="F173" s="21">
        <v>0</v>
      </c>
      <c r="G173" s="21">
        <v>0</v>
      </c>
      <c r="H173" s="21">
        <v>1</v>
      </c>
      <c r="I173" s="19">
        <v>3.962</v>
      </c>
      <c r="J173" s="19">
        <v>13.213</v>
      </c>
      <c r="K173" s="22">
        <v>1</v>
      </c>
      <c r="L173" s="22">
        <v>1</v>
      </c>
      <c r="M173" s="22">
        <v>1</v>
      </c>
      <c r="N173" s="22">
        <v>0</v>
      </c>
      <c r="O173" s="22">
        <v>0</v>
      </c>
      <c r="P173" s="22">
        <v>-30.193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399232</v>
      </c>
      <c r="B174" s="21" t="s">
        <v>251</v>
      </c>
      <c r="C174" s="21">
        <v>3270.689</v>
      </c>
      <c r="D174" s="21">
        <v>4127.021</v>
      </c>
      <c r="E174" s="21">
        <v>0</v>
      </c>
      <c r="F174" s="21">
        <v>0</v>
      </c>
      <c r="G174" s="21">
        <v>0</v>
      </c>
      <c r="H174" s="21">
        <v>1</v>
      </c>
      <c r="I174" s="19">
        <v>16.657</v>
      </c>
      <c r="J174" s="19">
        <v>33.95</v>
      </c>
      <c r="K174" s="22">
        <v>4</v>
      </c>
      <c r="L174" s="22">
        <v>1</v>
      </c>
      <c r="M174" s="22">
        <v>0</v>
      </c>
      <c r="N174" s="22">
        <v>0</v>
      </c>
      <c r="O174" s="22">
        <v>0</v>
      </c>
      <c r="P174" s="22">
        <v>6.577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399233</v>
      </c>
      <c r="B175" s="21" t="s">
        <v>252</v>
      </c>
      <c r="C175" s="21">
        <v>3122.159</v>
      </c>
      <c r="D175" s="21">
        <v>3533.935</v>
      </c>
      <c r="E175" s="21">
        <v>0</v>
      </c>
      <c r="F175" s="21">
        <v>0</v>
      </c>
      <c r="G175" s="21">
        <v>0</v>
      </c>
      <c r="H175" s="21">
        <v>1</v>
      </c>
      <c r="I175" s="19">
        <v>4.725</v>
      </c>
      <c r="J175" s="19">
        <v>15.826</v>
      </c>
      <c r="K175" s="22">
        <v>3</v>
      </c>
      <c r="L175" s="22">
        <v>2</v>
      </c>
      <c r="M175" s="22">
        <v>0</v>
      </c>
      <c r="N175" s="22">
        <v>0</v>
      </c>
      <c r="O175" s="22">
        <v>0</v>
      </c>
      <c r="P175" s="22">
        <v>-6.503</v>
      </c>
      <c r="Q175" s="22">
        <v>0</v>
      </c>
      <c r="R175" s="22">
        <v>1</v>
      </c>
      <c r="S175" s="23"/>
      <c r="T175" s="23"/>
      <c r="U175" s="23"/>
      <c r="V175" s="23"/>
      <c r="W175" s="23"/>
    </row>
    <row r="176" ht="16.5" spans="1:23">
      <c r="A176" s="21">
        <v>399234</v>
      </c>
      <c r="B176" s="21" t="s">
        <v>253</v>
      </c>
      <c r="C176" s="21">
        <v>886.791</v>
      </c>
      <c r="D176" s="21">
        <v>991.967</v>
      </c>
      <c r="E176" s="21">
        <v>0</v>
      </c>
      <c r="F176" s="21">
        <v>0</v>
      </c>
      <c r="G176" s="21">
        <v>0</v>
      </c>
      <c r="H176" s="21">
        <v>1</v>
      </c>
      <c r="I176" s="19">
        <v>0.91</v>
      </c>
      <c r="J176" s="19">
        <v>11.416</v>
      </c>
      <c r="K176" s="22">
        <v>2</v>
      </c>
      <c r="L176" s="22">
        <v>2</v>
      </c>
      <c r="M176" s="22">
        <v>0</v>
      </c>
      <c r="N176" s="22">
        <v>0</v>
      </c>
      <c r="O176" s="22">
        <v>0</v>
      </c>
      <c r="P176" s="22">
        <v>-2.478</v>
      </c>
      <c r="Q176" s="22">
        <v>0</v>
      </c>
      <c r="R176" s="22">
        <v>1</v>
      </c>
      <c r="S176" s="23"/>
      <c r="T176" s="23"/>
      <c r="U176" s="23"/>
      <c r="V176" s="23"/>
      <c r="W176" s="23"/>
    </row>
    <row r="177" ht="16.5" spans="1:23">
      <c r="A177" s="21">
        <v>399242</v>
      </c>
      <c r="B177" s="21" t="s">
        <v>254</v>
      </c>
      <c r="C177" s="21">
        <v>1289.519</v>
      </c>
      <c r="D177" s="21">
        <v>1513.776</v>
      </c>
      <c r="E177" s="21">
        <v>0</v>
      </c>
      <c r="F177" s="21">
        <v>0</v>
      </c>
      <c r="G177" s="21">
        <v>0</v>
      </c>
      <c r="H177" s="21">
        <v>1</v>
      </c>
      <c r="I177" s="19">
        <v>10.158</v>
      </c>
      <c r="J177" s="19">
        <v>23.468</v>
      </c>
      <c r="K177" s="22">
        <v>4</v>
      </c>
      <c r="L177" s="22">
        <v>2</v>
      </c>
      <c r="M177" s="22">
        <v>0</v>
      </c>
      <c r="N177" s="22">
        <v>0</v>
      </c>
      <c r="O177" s="22">
        <v>0</v>
      </c>
      <c r="P177" s="22">
        <v>1.378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399243</v>
      </c>
      <c r="B178" s="21" t="s">
        <v>255</v>
      </c>
      <c r="C178" s="21">
        <v>1388.861</v>
      </c>
      <c r="D178" s="21">
        <v>1579.72</v>
      </c>
      <c r="E178" s="21">
        <v>0</v>
      </c>
      <c r="F178" s="21">
        <v>0</v>
      </c>
      <c r="G178" s="21">
        <v>0</v>
      </c>
      <c r="H178" s="21">
        <v>1</v>
      </c>
      <c r="I178" s="19">
        <v>1.224</v>
      </c>
      <c r="J178" s="19">
        <v>13.158</v>
      </c>
      <c r="K178" s="22">
        <v>3</v>
      </c>
      <c r="L178" s="22">
        <v>2</v>
      </c>
      <c r="M178" s="22">
        <v>0</v>
      </c>
      <c r="N178" s="22">
        <v>0</v>
      </c>
      <c r="O178" s="22">
        <v>0</v>
      </c>
      <c r="P178" s="22">
        <v>0.098</v>
      </c>
      <c r="Q178" s="22">
        <v>1</v>
      </c>
      <c r="R178" s="22">
        <v>1</v>
      </c>
      <c r="S178" s="23"/>
      <c r="T178" s="23"/>
      <c r="U178" s="23"/>
      <c r="V178" s="23"/>
      <c r="W178" s="23"/>
    </row>
    <row r="179" ht="16.5" spans="1:23">
      <c r="A179" s="21">
        <v>399244</v>
      </c>
      <c r="B179" s="21" t="s">
        <v>256</v>
      </c>
      <c r="C179" s="21">
        <v>591.169</v>
      </c>
      <c r="D179" s="21">
        <v>651.719</v>
      </c>
      <c r="E179" s="21">
        <v>0</v>
      </c>
      <c r="F179" s="21">
        <v>0</v>
      </c>
      <c r="G179" s="21">
        <v>0</v>
      </c>
      <c r="H179" s="21">
        <v>1</v>
      </c>
      <c r="I179" s="19">
        <v>1.458</v>
      </c>
      <c r="J179" s="19">
        <v>10.613</v>
      </c>
      <c r="K179" s="22">
        <v>3</v>
      </c>
      <c r="L179" s="22">
        <v>2</v>
      </c>
      <c r="M179" s="22">
        <v>0</v>
      </c>
      <c r="N179" s="22">
        <v>0</v>
      </c>
      <c r="O179" s="22">
        <v>0</v>
      </c>
      <c r="P179" s="22">
        <v>0.096</v>
      </c>
      <c r="Q179" s="22">
        <v>0</v>
      </c>
      <c r="R179" s="22">
        <v>1</v>
      </c>
      <c r="S179" s="23"/>
      <c r="T179" s="23"/>
      <c r="U179" s="23"/>
      <c r="V179" s="23"/>
      <c r="W179" s="23"/>
    </row>
    <row r="180" ht="16.5" spans="1:23">
      <c r="A180" s="21">
        <v>399263</v>
      </c>
      <c r="B180" s="21" t="s">
        <v>257</v>
      </c>
      <c r="C180" s="21">
        <v>2738.912</v>
      </c>
      <c r="D180" s="21">
        <v>3417.53</v>
      </c>
      <c r="E180" s="21">
        <v>0</v>
      </c>
      <c r="F180" s="21">
        <v>0</v>
      </c>
      <c r="G180" s="21">
        <v>0</v>
      </c>
      <c r="H180" s="21">
        <v>1</v>
      </c>
      <c r="I180" s="19">
        <v>4.751</v>
      </c>
      <c r="J180" s="19">
        <v>23.665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-2.566</v>
      </c>
      <c r="Q180" s="22">
        <v>0</v>
      </c>
      <c r="R180" s="22">
        <v>-1</v>
      </c>
      <c r="S180" s="23"/>
      <c r="T180" s="23"/>
      <c r="U180" s="23"/>
      <c r="V180" s="23"/>
      <c r="W180" s="23"/>
    </row>
    <row r="181" ht="16.5" spans="1:23">
      <c r="A181" s="21">
        <v>399267</v>
      </c>
      <c r="B181" s="21" t="s">
        <v>258</v>
      </c>
      <c r="C181" s="21">
        <v>1978.115</v>
      </c>
      <c r="D181" s="21">
        <v>2323.485</v>
      </c>
      <c r="E181" s="21">
        <v>0</v>
      </c>
      <c r="F181" s="21">
        <v>0</v>
      </c>
      <c r="G181" s="21">
        <v>0</v>
      </c>
      <c r="H181" s="21">
        <v>1</v>
      </c>
      <c r="I181" s="19">
        <v>7.991</v>
      </c>
      <c r="J181" s="19">
        <v>21.668</v>
      </c>
      <c r="K181" s="22">
        <v>4</v>
      </c>
      <c r="L181" s="22">
        <v>0</v>
      </c>
      <c r="M181" s="22">
        <v>0</v>
      </c>
      <c r="N181" s="22">
        <v>-1</v>
      </c>
      <c r="O181" s="22">
        <v>0</v>
      </c>
      <c r="P181" s="22">
        <v>-3.236</v>
      </c>
      <c r="Q181" s="22">
        <v>0</v>
      </c>
      <c r="R181" s="22">
        <v>-1</v>
      </c>
      <c r="S181" s="23"/>
      <c r="T181" s="23"/>
      <c r="U181" s="23"/>
      <c r="V181" s="23"/>
      <c r="W181" s="23"/>
    </row>
    <row r="182" ht="16.5" spans="1:23">
      <c r="A182" s="21">
        <v>399268</v>
      </c>
      <c r="B182" s="21" t="s">
        <v>259</v>
      </c>
      <c r="C182" s="21">
        <v>1843.358</v>
      </c>
      <c r="D182" s="21">
        <v>2150.677</v>
      </c>
      <c r="E182" s="21">
        <v>0</v>
      </c>
      <c r="F182" s="21">
        <v>0</v>
      </c>
      <c r="G182" s="21">
        <v>0</v>
      </c>
      <c r="H182" s="21">
        <v>1</v>
      </c>
      <c r="I182" s="19">
        <v>8.59</v>
      </c>
      <c r="J182" s="19">
        <v>21.652</v>
      </c>
      <c r="K182" s="22">
        <v>4</v>
      </c>
      <c r="L182" s="22">
        <v>0</v>
      </c>
      <c r="M182" s="22">
        <v>0</v>
      </c>
      <c r="N182" s="22">
        <v>0</v>
      </c>
      <c r="O182" s="22">
        <v>0</v>
      </c>
      <c r="P182" s="22">
        <v>-0.138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399269</v>
      </c>
      <c r="B183" s="21" t="s">
        <v>260</v>
      </c>
      <c r="C183" s="21">
        <v>6640.282</v>
      </c>
      <c r="D183" s="21">
        <v>8377.459</v>
      </c>
      <c r="E183" s="21">
        <v>0</v>
      </c>
      <c r="F183" s="21">
        <v>0</v>
      </c>
      <c r="G183" s="21">
        <v>0</v>
      </c>
      <c r="H183" s="21">
        <v>1</v>
      </c>
      <c r="I183" s="19">
        <v>1.714</v>
      </c>
      <c r="J183" s="19">
        <v>22.095</v>
      </c>
      <c r="K183" s="22">
        <v>1</v>
      </c>
      <c r="L183" s="22">
        <v>1</v>
      </c>
      <c r="M183" s="22">
        <v>0</v>
      </c>
      <c r="N183" s="22">
        <v>-1</v>
      </c>
      <c r="O183" s="22">
        <v>0</v>
      </c>
      <c r="P183" s="22">
        <v>-17.244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399274</v>
      </c>
      <c r="B184" s="21" t="s">
        <v>261</v>
      </c>
      <c r="C184" s="21">
        <v>5095.486</v>
      </c>
      <c r="D184" s="21">
        <v>6193.749</v>
      </c>
      <c r="E184" s="21">
        <v>0</v>
      </c>
      <c r="F184" s="21">
        <v>0</v>
      </c>
      <c r="G184" s="21">
        <v>0</v>
      </c>
      <c r="H184" s="21">
        <v>1</v>
      </c>
      <c r="I184" s="19">
        <v>2.02</v>
      </c>
      <c r="J184" s="19">
        <v>19.394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-0.916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399278</v>
      </c>
      <c r="B185" s="21" t="s">
        <v>262</v>
      </c>
      <c r="C185" s="21">
        <v>1912.483</v>
      </c>
      <c r="D185" s="21">
        <v>2203.452</v>
      </c>
      <c r="E185" s="21">
        <v>0</v>
      </c>
      <c r="F185" s="21">
        <v>0</v>
      </c>
      <c r="G185" s="21">
        <v>0</v>
      </c>
      <c r="H185" s="21">
        <v>1</v>
      </c>
      <c r="I185" s="19">
        <v>1.905</v>
      </c>
      <c r="J185" s="19">
        <v>14.859</v>
      </c>
      <c r="K185" s="22">
        <v>4</v>
      </c>
      <c r="L185" s="22">
        <v>1</v>
      </c>
      <c r="M185" s="22">
        <v>-1</v>
      </c>
      <c r="N185" s="22">
        <v>1</v>
      </c>
      <c r="O185" s="22">
        <v>0</v>
      </c>
      <c r="P185" s="22">
        <v>2.171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399279</v>
      </c>
      <c r="B186" s="21" t="s">
        <v>263</v>
      </c>
      <c r="C186" s="21">
        <v>4174.079</v>
      </c>
      <c r="D186" s="21">
        <v>5158.738</v>
      </c>
      <c r="E186" s="21">
        <v>0</v>
      </c>
      <c r="F186" s="21">
        <v>0</v>
      </c>
      <c r="G186" s="21">
        <v>0</v>
      </c>
      <c r="H186" s="21">
        <v>1</v>
      </c>
      <c r="I186" s="19">
        <v>4.373</v>
      </c>
      <c r="J186" s="19">
        <v>22.626</v>
      </c>
      <c r="K186" s="22">
        <v>3</v>
      </c>
      <c r="L186" s="22">
        <v>0</v>
      </c>
      <c r="M186" s="22">
        <v>1</v>
      </c>
      <c r="N186" s="22">
        <v>-1</v>
      </c>
      <c r="O186" s="22">
        <v>0</v>
      </c>
      <c r="P186" s="22">
        <v>-12.112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399285</v>
      </c>
      <c r="B187" s="21" t="s">
        <v>264</v>
      </c>
      <c r="C187" s="21">
        <v>5247.464</v>
      </c>
      <c r="D187" s="21">
        <v>6428.402</v>
      </c>
      <c r="E187" s="21">
        <v>0</v>
      </c>
      <c r="F187" s="21">
        <v>0</v>
      </c>
      <c r="G187" s="21">
        <v>0</v>
      </c>
      <c r="H187" s="21">
        <v>1</v>
      </c>
      <c r="I187" s="19">
        <v>4.642</v>
      </c>
      <c r="J187" s="19">
        <v>22.159</v>
      </c>
      <c r="K187" s="22">
        <v>4</v>
      </c>
      <c r="L187" s="22">
        <v>0</v>
      </c>
      <c r="M187" s="22">
        <v>-1</v>
      </c>
      <c r="N187" s="22">
        <v>1</v>
      </c>
      <c r="O187" s="22">
        <v>0</v>
      </c>
      <c r="P187" s="22">
        <v>27.211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399289</v>
      </c>
      <c r="B188" s="21" t="s">
        <v>265</v>
      </c>
      <c r="C188" s="21">
        <v>120.032</v>
      </c>
      <c r="D188" s="21">
        <v>120.946</v>
      </c>
      <c r="E188" s="21">
        <v>0</v>
      </c>
      <c r="F188" s="21">
        <v>0</v>
      </c>
      <c r="G188" s="21">
        <v>0</v>
      </c>
      <c r="H188" s="21">
        <v>1</v>
      </c>
      <c r="I188" s="19">
        <v>0.088</v>
      </c>
      <c r="J188" s="19">
        <v>0.843</v>
      </c>
      <c r="K188" s="22">
        <v>4</v>
      </c>
      <c r="L188" s="22">
        <v>0</v>
      </c>
      <c r="M188" s="22">
        <v>0</v>
      </c>
      <c r="N188" s="22">
        <v>0</v>
      </c>
      <c r="O188" s="22">
        <v>0</v>
      </c>
      <c r="P188" s="22">
        <v>-8.019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399290</v>
      </c>
      <c r="B189" s="21" t="s">
        <v>266</v>
      </c>
      <c r="C189" s="21">
        <v>181.467</v>
      </c>
      <c r="D189" s="21">
        <v>195.788</v>
      </c>
      <c r="E189" s="21">
        <v>0</v>
      </c>
      <c r="F189" s="21">
        <v>0</v>
      </c>
      <c r="G189" s="21">
        <v>0</v>
      </c>
      <c r="H189" s="21">
        <v>1</v>
      </c>
      <c r="I189" s="19">
        <v>2.649</v>
      </c>
      <c r="J189" s="19">
        <v>9.77</v>
      </c>
      <c r="K189" s="22">
        <v>4</v>
      </c>
      <c r="L189" s="22">
        <v>2</v>
      </c>
      <c r="M189" s="22">
        <v>0</v>
      </c>
      <c r="N189" s="22">
        <v>0</v>
      </c>
      <c r="O189" s="22">
        <v>0</v>
      </c>
      <c r="P189" s="22">
        <v>-1.189</v>
      </c>
      <c r="Q189" s="22">
        <v>0</v>
      </c>
      <c r="R189" s="22">
        <v>-1</v>
      </c>
      <c r="S189" s="23"/>
      <c r="T189" s="23"/>
      <c r="U189" s="23"/>
      <c r="V189" s="23"/>
      <c r="W189" s="23"/>
    </row>
    <row r="190" ht="16.5" spans="1:23">
      <c r="A190" s="21">
        <v>399291</v>
      </c>
      <c r="B190" s="21" t="s">
        <v>267</v>
      </c>
      <c r="C190" s="21">
        <v>4100.358</v>
      </c>
      <c r="D190" s="21">
        <v>4672.153</v>
      </c>
      <c r="E190" s="21">
        <v>0</v>
      </c>
      <c r="F190" s="21">
        <v>0</v>
      </c>
      <c r="G190" s="21">
        <v>0</v>
      </c>
      <c r="H190" s="21">
        <v>1</v>
      </c>
      <c r="I190" s="19">
        <v>6.314</v>
      </c>
      <c r="J190" s="19">
        <v>17.78</v>
      </c>
      <c r="K190" s="22">
        <v>4</v>
      </c>
      <c r="L190" s="22">
        <v>2</v>
      </c>
      <c r="M190" s="22">
        <v>-1</v>
      </c>
      <c r="N190" s="22">
        <v>1</v>
      </c>
      <c r="O190" s="22">
        <v>0</v>
      </c>
      <c r="P190" s="22">
        <v>12.01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399292</v>
      </c>
      <c r="B191" s="21" t="s">
        <v>268</v>
      </c>
      <c r="C191" s="21">
        <v>1347.357</v>
      </c>
      <c r="D191" s="21">
        <v>1514.882</v>
      </c>
      <c r="E191" s="21">
        <v>0</v>
      </c>
      <c r="F191" s="21">
        <v>0</v>
      </c>
      <c r="G191" s="21">
        <v>0</v>
      </c>
      <c r="H191" s="21">
        <v>1</v>
      </c>
      <c r="I191" s="19">
        <v>6.027</v>
      </c>
      <c r="J191" s="19">
        <v>16.419</v>
      </c>
      <c r="K191" s="22">
        <v>4</v>
      </c>
      <c r="L191" s="22">
        <v>1</v>
      </c>
      <c r="M191" s="22">
        <v>0</v>
      </c>
      <c r="N191" s="22">
        <v>0</v>
      </c>
      <c r="O191" s="22">
        <v>0</v>
      </c>
      <c r="P191" s="22">
        <v>-0.811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399297</v>
      </c>
      <c r="B192" s="21" t="s">
        <v>269</v>
      </c>
      <c r="C192" s="21">
        <v>5734.45</v>
      </c>
      <c r="D192" s="21">
        <v>6323.772</v>
      </c>
      <c r="E192" s="21">
        <v>0</v>
      </c>
      <c r="F192" s="21">
        <v>0</v>
      </c>
      <c r="G192" s="21">
        <v>0</v>
      </c>
      <c r="H192" s="21">
        <v>1</v>
      </c>
      <c r="I192" s="19">
        <v>3.207</v>
      </c>
      <c r="J192" s="19">
        <v>12.227</v>
      </c>
      <c r="K192" s="22">
        <v>4</v>
      </c>
      <c r="L192" s="22">
        <v>1</v>
      </c>
      <c r="M192" s="22">
        <v>-1</v>
      </c>
      <c r="N192" s="22">
        <v>0</v>
      </c>
      <c r="O192" s="22">
        <v>0</v>
      </c>
      <c r="P192" s="22">
        <v>-4.111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399298</v>
      </c>
      <c r="B193" s="21" t="s">
        <v>270</v>
      </c>
      <c r="C193" s="21">
        <v>212.809</v>
      </c>
      <c r="D193" s="21">
        <v>213.85</v>
      </c>
      <c r="E193" s="21">
        <v>0</v>
      </c>
      <c r="F193" s="21">
        <v>0</v>
      </c>
      <c r="G193" s="21">
        <v>0</v>
      </c>
      <c r="H193" s="21">
        <v>1</v>
      </c>
      <c r="I193" s="19">
        <v>0.228</v>
      </c>
      <c r="J193" s="19">
        <v>0.714</v>
      </c>
      <c r="K193" s="22">
        <v>1</v>
      </c>
      <c r="L193" s="22">
        <v>0</v>
      </c>
      <c r="M193" s="22">
        <v>0</v>
      </c>
      <c r="N193" s="22">
        <v>-1</v>
      </c>
      <c r="O193" s="22">
        <v>0</v>
      </c>
      <c r="P193" s="22">
        <v>-10.125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399299</v>
      </c>
      <c r="B194" s="21" t="s">
        <v>271</v>
      </c>
      <c r="C194" s="21">
        <v>244.786</v>
      </c>
      <c r="D194" s="21">
        <v>246.159</v>
      </c>
      <c r="E194" s="21">
        <v>0</v>
      </c>
      <c r="F194" s="21">
        <v>0</v>
      </c>
      <c r="G194" s="21">
        <v>0</v>
      </c>
      <c r="H194" s="21">
        <v>1</v>
      </c>
      <c r="I194" s="19">
        <v>0.293</v>
      </c>
      <c r="J194" s="19">
        <v>0.849</v>
      </c>
      <c r="K194" s="22">
        <v>4</v>
      </c>
      <c r="L194" s="22">
        <v>0</v>
      </c>
      <c r="M194" s="22">
        <v>-1</v>
      </c>
      <c r="N194" s="22">
        <v>0</v>
      </c>
      <c r="O194" s="22">
        <v>0</v>
      </c>
      <c r="P194" s="22">
        <v>-1.725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399301</v>
      </c>
      <c r="B195" s="21" t="s">
        <v>272</v>
      </c>
      <c r="C195" s="21">
        <v>216.649</v>
      </c>
      <c r="D195" s="21">
        <v>217.709</v>
      </c>
      <c r="E195" s="21">
        <v>0</v>
      </c>
      <c r="F195" s="21">
        <v>0</v>
      </c>
      <c r="G195" s="21">
        <v>0</v>
      </c>
      <c r="H195" s="21">
        <v>1</v>
      </c>
      <c r="I195" s="19">
        <v>0.228</v>
      </c>
      <c r="J195" s="19">
        <v>0.714</v>
      </c>
      <c r="K195" s="22">
        <v>4</v>
      </c>
      <c r="L195" s="22">
        <v>2</v>
      </c>
      <c r="M195" s="22">
        <v>-1</v>
      </c>
      <c r="N195" s="22">
        <v>1</v>
      </c>
      <c r="O195" s="22">
        <v>0</v>
      </c>
      <c r="P195" s="22">
        <v>-0.164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399303</v>
      </c>
      <c r="B196" s="21" t="s">
        <v>273</v>
      </c>
      <c r="C196" s="21">
        <v>9137.246</v>
      </c>
      <c r="D196" s="21">
        <v>10193.507</v>
      </c>
      <c r="E196" s="21">
        <v>0</v>
      </c>
      <c r="F196" s="21">
        <v>0</v>
      </c>
      <c r="G196" s="21">
        <v>0</v>
      </c>
      <c r="H196" s="21">
        <v>1</v>
      </c>
      <c r="I196" s="19">
        <v>6.131</v>
      </c>
      <c r="J196" s="19">
        <v>15.858</v>
      </c>
      <c r="K196" s="22">
        <v>4</v>
      </c>
      <c r="L196" s="22">
        <v>2</v>
      </c>
      <c r="M196" s="22">
        <v>0</v>
      </c>
      <c r="N196" s="22">
        <v>0</v>
      </c>
      <c r="O196" s="22">
        <v>0</v>
      </c>
      <c r="P196" s="22">
        <v>0.557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399307</v>
      </c>
      <c r="B197" s="21" t="s">
        <v>274</v>
      </c>
      <c r="C197" s="21">
        <v>339.662</v>
      </c>
      <c r="D197" s="21">
        <v>364.726</v>
      </c>
      <c r="E197" s="21">
        <v>0</v>
      </c>
      <c r="F197" s="21">
        <v>0</v>
      </c>
      <c r="G197" s="21">
        <v>0</v>
      </c>
      <c r="H197" s="21">
        <v>1</v>
      </c>
      <c r="I197" s="19">
        <v>4.234</v>
      </c>
      <c r="J197" s="19">
        <v>10.815</v>
      </c>
      <c r="K197" s="22">
        <v>4</v>
      </c>
      <c r="L197" s="22">
        <v>2</v>
      </c>
      <c r="M197" s="22">
        <v>0</v>
      </c>
      <c r="N197" s="22">
        <v>0</v>
      </c>
      <c r="O197" s="22">
        <v>0</v>
      </c>
      <c r="P197" s="22">
        <v>-0.767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399311</v>
      </c>
      <c r="B198" s="21" t="s">
        <v>275</v>
      </c>
      <c r="C198" s="21">
        <v>4614.658</v>
      </c>
      <c r="D198" s="21">
        <v>5091.055</v>
      </c>
      <c r="E198" s="21">
        <v>0</v>
      </c>
      <c r="F198" s="21">
        <v>0</v>
      </c>
      <c r="G198" s="21">
        <v>0</v>
      </c>
      <c r="H198" s="21">
        <v>1</v>
      </c>
      <c r="I198" s="19">
        <v>2.032</v>
      </c>
      <c r="J198" s="19">
        <v>11.199</v>
      </c>
      <c r="K198" s="22">
        <v>4</v>
      </c>
      <c r="L198" s="22">
        <v>0</v>
      </c>
      <c r="M198" s="22">
        <v>0</v>
      </c>
      <c r="N198" s="22">
        <v>-1</v>
      </c>
      <c r="O198" s="22">
        <v>0</v>
      </c>
      <c r="P198" s="22">
        <v>-11.041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399315</v>
      </c>
      <c r="B199" s="21" t="s">
        <v>276</v>
      </c>
      <c r="C199" s="21">
        <v>4294.781</v>
      </c>
      <c r="D199" s="21">
        <v>4910.912</v>
      </c>
      <c r="E199" s="21">
        <v>0</v>
      </c>
      <c r="F199" s="21">
        <v>0</v>
      </c>
      <c r="G199" s="21">
        <v>0</v>
      </c>
      <c r="H199" s="21">
        <v>1</v>
      </c>
      <c r="I199" s="19">
        <v>5.315</v>
      </c>
      <c r="J199" s="19">
        <v>17.195</v>
      </c>
      <c r="K199" s="22">
        <v>4</v>
      </c>
      <c r="L199" s="22">
        <v>0</v>
      </c>
      <c r="M199" s="22">
        <v>0</v>
      </c>
      <c r="N199" s="22">
        <v>0</v>
      </c>
      <c r="O199" s="22">
        <v>0</v>
      </c>
      <c r="P199" s="22">
        <v>-1.745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399316</v>
      </c>
      <c r="B200" s="21" t="s">
        <v>277</v>
      </c>
      <c r="C200" s="21">
        <v>5473.079</v>
      </c>
      <c r="D200" s="21">
        <v>6188.66</v>
      </c>
      <c r="E200" s="21">
        <v>0</v>
      </c>
      <c r="F200" s="21">
        <v>0</v>
      </c>
      <c r="G200" s="21">
        <v>0</v>
      </c>
      <c r="H200" s="21">
        <v>1</v>
      </c>
      <c r="I200" s="19">
        <v>6.931</v>
      </c>
      <c r="J200" s="19">
        <v>17.693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1.414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399317</v>
      </c>
      <c r="B201" s="21" t="s">
        <v>278</v>
      </c>
      <c r="C201" s="21">
        <v>6356.708</v>
      </c>
      <c r="D201" s="21">
        <v>6977.079</v>
      </c>
      <c r="E201" s="21">
        <v>0</v>
      </c>
      <c r="F201" s="21">
        <v>0</v>
      </c>
      <c r="G201" s="21">
        <v>0</v>
      </c>
      <c r="H201" s="21">
        <v>1</v>
      </c>
      <c r="I201" s="19">
        <v>3.937</v>
      </c>
      <c r="J201" s="19">
        <v>12.478</v>
      </c>
      <c r="K201" s="22">
        <v>1</v>
      </c>
      <c r="L201" s="22">
        <v>0</v>
      </c>
      <c r="M201" s="22">
        <v>0</v>
      </c>
      <c r="N201" s="22">
        <v>0</v>
      </c>
      <c r="O201" s="22">
        <v>0</v>
      </c>
      <c r="P201" s="22">
        <v>-4.58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399319</v>
      </c>
      <c r="B202" s="21" t="s">
        <v>279</v>
      </c>
      <c r="C202" s="21">
        <v>2791.152</v>
      </c>
      <c r="D202" s="21">
        <v>3345.992</v>
      </c>
      <c r="E202" s="21">
        <v>0</v>
      </c>
      <c r="F202" s="21">
        <v>0</v>
      </c>
      <c r="G202" s="21">
        <v>0</v>
      </c>
      <c r="H202" s="21">
        <v>1</v>
      </c>
      <c r="I202" s="19">
        <v>9.662</v>
      </c>
      <c r="J202" s="19">
        <v>24.642</v>
      </c>
      <c r="K202" s="22">
        <v>4</v>
      </c>
      <c r="L202" s="22">
        <v>1</v>
      </c>
      <c r="M202" s="22">
        <v>0</v>
      </c>
      <c r="N202" s="22">
        <v>0</v>
      </c>
      <c r="O202" s="22">
        <v>0</v>
      </c>
      <c r="P202" s="22">
        <v>-2.404</v>
      </c>
      <c r="Q202" s="22">
        <v>0</v>
      </c>
      <c r="R202" s="22">
        <v>-1</v>
      </c>
      <c r="S202" s="23"/>
      <c r="T202" s="23"/>
      <c r="U202" s="23"/>
      <c r="V202" s="23"/>
      <c r="W202" s="23"/>
    </row>
    <row r="203" ht="16.5" spans="1:23">
      <c r="A203" s="21">
        <v>399324</v>
      </c>
      <c r="B203" s="21" t="s">
        <v>280</v>
      </c>
      <c r="C203" s="21">
        <v>8858.354</v>
      </c>
      <c r="D203" s="21">
        <v>9404.019</v>
      </c>
      <c r="E203" s="21">
        <v>0</v>
      </c>
      <c r="F203" s="21">
        <v>0</v>
      </c>
      <c r="G203" s="21">
        <v>0</v>
      </c>
      <c r="H203" s="21">
        <v>1</v>
      </c>
      <c r="I203" s="19">
        <v>1.778</v>
      </c>
      <c r="J203" s="19">
        <v>7.477</v>
      </c>
      <c r="K203" s="22">
        <v>4</v>
      </c>
      <c r="L203" s="22">
        <v>1</v>
      </c>
      <c r="M203" s="22">
        <v>0</v>
      </c>
      <c r="N203" s="22">
        <v>0</v>
      </c>
      <c r="O203" s="22">
        <v>0</v>
      </c>
      <c r="P203" s="22">
        <v>-1.782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399326</v>
      </c>
      <c r="B204" s="21" t="s">
        <v>281</v>
      </c>
      <c r="C204" s="21">
        <v>5254.439</v>
      </c>
      <c r="D204" s="21">
        <v>6401.243</v>
      </c>
      <c r="E204" s="21">
        <v>0</v>
      </c>
      <c r="F204" s="21">
        <v>0</v>
      </c>
      <c r="G204" s="21">
        <v>0</v>
      </c>
      <c r="H204" s="21">
        <v>1</v>
      </c>
      <c r="I204" s="19">
        <v>4.452</v>
      </c>
      <c r="J204" s="19">
        <v>21.57</v>
      </c>
      <c r="K204" s="22">
        <v>4</v>
      </c>
      <c r="L204" s="22">
        <v>2</v>
      </c>
      <c r="M204" s="22">
        <v>0</v>
      </c>
      <c r="N204" s="22">
        <v>0</v>
      </c>
      <c r="O204" s="22">
        <v>0</v>
      </c>
      <c r="P204" s="22">
        <v>-1.811</v>
      </c>
      <c r="Q204" s="22">
        <v>0</v>
      </c>
      <c r="R204" s="22">
        <v>1</v>
      </c>
      <c r="S204" s="23"/>
      <c r="T204" s="23"/>
      <c r="U204" s="23"/>
      <c r="V204" s="23"/>
      <c r="W204" s="23"/>
    </row>
    <row r="205" ht="16.5" spans="1:23">
      <c r="A205" s="21">
        <v>399333</v>
      </c>
      <c r="B205" s="21" t="s">
        <v>282</v>
      </c>
      <c r="C205" s="21">
        <v>9058.045</v>
      </c>
      <c r="D205" s="21">
        <v>10473.968</v>
      </c>
      <c r="E205" s="21">
        <v>0</v>
      </c>
      <c r="F205" s="21">
        <v>0</v>
      </c>
      <c r="G205" s="21">
        <v>0</v>
      </c>
      <c r="H205" s="21">
        <v>1</v>
      </c>
      <c r="I205" s="19">
        <v>2.563</v>
      </c>
      <c r="J205" s="19">
        <v>15.735</v>
      </c>
      <c r="K205" s="22">
        <v>4</v>
      </c>
      <c r="L205" s="22">
        <v>1</v>
      </c>
      <c r="M205" s="22">
        <v>0</v>
      </c>
      <c r="N205" s="22">
        <v>0</v>
      </c>
      <c r="O205" s="22">
        <v>0</v>
      </c>
      <c r="P205" s="22">
        <v>-3.367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399335</v>
      </c>
      <c r="B206" s="21" t="s">
        <v>283</v>
      </c>
      <c r="C206" s="21">
        <v>4013.773</v>
      </c>
      <c r="D206" s="21">
        <v>4515.6</v>
      </c>
      <c r="E206" s="21">
        <v>0</v>
      </c>
      <c r="F206" s="21">
        <v>0</v>
      </c>
      <c r="G206" s="21">
        <v>0</v>
      </c>
      <c r="H206" s="21">
        <v>1</v>
      </c>
      <c r="I206" s="19">
        <v>2.918</v>
      </c>
      <c r="J206" s="19">
        <v>13.707</v>
      </c>
      <c r="K206" s="22">
        <v>3</v>
      </c>
      <c r="L206" s="22">
        <v>2</v>
      </c>
      <c r="M206" s="22">
        <v>0</v>
      </c>
      <c r="N206" s="22">
        <v>0</v>
      </c>
      <c r="O206" s="22">
        <v>0</v>
      </c>
      <c r="P206" s="22">
        <v>-2.59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399344</v>
      </c>
      <c r="B207" s="21" t="s">
        <v>284</v>
      </c>
      <c r="C207" s="21">
        <v>6786.543</v>
      </c>
      <c r="D207" s="21">
        <v>7761.629</v>
      </c>
      <c r="E207" s="21">
        <v>0</v>
      </c>
      <c r="F207" s="21">
        <v>0</v>
      </c>
      <c r="G207" s="21">
        <v>0</v>
      </c>
      <c r="H207" s="21">
        <v>1</v>
      </c>
      <c r="I207" s="19">
        <v>1.335</v>
      </c>
      <c r="J207" s="19">
        <v>13.73</v>
      </c>
      <c r="K207" s="22">
        <v>4</v>
      </c>
      <c r="L207" s="22">
        <v>2</v>
      </c>
      <c r="M207" s="22">
        <v>0</v>
      </c>
      <c r="N207" s="22">
        <v>0</v>
      </c>
      <c r="O207" s="22">
        <v>0</v>
      </c>
      <c r="P207" s="22">
        <v>2.947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399348</v>
      </c>
      <c r="B208" s="21" t="s">
        <v>285</v>
      </c>
      <c r="C208" s="21">
        <v>6200.201</v>
      </c>
      <c r="D208" s="21">
        <v>6648.039</v>
      </c>
      <c r="E208" s="21">
        <v>0</v>
      </c>
      <c r="F208" s="21">
        <v>0</v>
      </c>
      <c r="G208" s="21">
        <v>0</v>
      </c>
      <c r="H208" s="21">
        <v>1</v>
      </c>
      <c r="I208" s="19">
        <v>2.232</v>
      </c>
      <c r="J208" s="19">
        <v>8.818</v>
      </c>
      <c r="K208" s="22">
        <v>4</v>
      </c>
      <c r="L208" s="22">
        <v>1</v>
      </c>
      <c r="M208" s="22">
        <v>-1</v>
      </c>
      <c r="N208" s="22">
        <v>0</v>
      </c>
      <c r="O208" s="22">
        <v>0</v>
      </c>
      <c r="P208" s="22">
        <v>-0.695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399365</v>
      </c>
      <c r="B209" s="21" t="s">
        <v>286</v>
      </c>
      <c r="C209" s="21">
        <v>12227.789</v>
      </c>
      <c r="D209" s="21">
        <v>13725.222</v>
      </c>
      <c r="E209" s="21">
        <v>0</v>
      </c>
      <c r="F209" s="21">
        <v>0</v>
      </c>
      <c r="G209" s="21">
        <v>0</v>
      </c>
      <c r="H209" s="21">
        <v>1</v>
      </c>
      <c r="I209" s="19">
        <v>2.481</v>
      </c>
      <c r="J209" s="19">
        <v>13.12</v>
      </c>
      <c r="K209" s="22">
        <v>4</v>
      </c>
      <c r="L209" s="22">
        <v>1</v>
      </c>
      <c r="M209" s="22">
        <v>0</v>
      </c>
      <c r="N209" s="22">
        <v>0</v>
      </c>
      <c r="O209" s="22">
        <v>0</v>
      </c>
      <c r="P209" s="22">
        <v>-2.214</v>
      </c>
      <c r="Q209" s="22">
        <v>0</v>
      </c>
      <c r="R209" s="22">
        <v>-1</v>
      </c>
      <c r="S209" s="23"/>
      <c r="T209" s="23"/>
      <c r="U209" s="23"/>
      <c r="V209" s="23"/>
      <c r="W209" s="23"/>
    </row>
    <row r="210" ht="16.5" spans="1:23">
      <c r="A210" s="21">
        <v>399366</v>
      </c>
      <c r="B210" s="21" t="s">
        <v>287</v>
      </c>
      <c r="C210" s="21">
        <v>2187.191</v>
      </c>
      <c r="D210" s="21">
        <v>2805.127</v>
      </c>
      <c r="E210" s="21">
        <v>0</v>
      </c>
      <c r="F210" s="21">
        <v>0</v>
      </c>
      <c r="G210" s="21">
        <v>0</v>
      </c>
      <c r="H210" s="21">
        <v>1</v>
      </c>
      <c r="I210" s="19">
        <v>8.289</v>
      </c>
      <c r="J210" s="19">
        <v>28.492</v>
      </c>
      <c r="K210" s="22">
        <v>4</v>
      </c>
      <c r="L210" s="22">
        <v>1</v>
      </c>
      <c r="M210" s="22">
        <v>-1</v>
      </c>
      <c r="N210" s="22">
        <v>0</v>
      </c>
      <c r="O210" s="22">
        <v>0</v>
      </c>
      <c r="P210" s="22">
        <v>1.323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399368</v>
      </c>
      <c r="B211" s="21" t="s">
        <v>288</v>
      </c>
      <c r="C211" s="21">
        <v>7347.127</v>
      </c>
      <c r="D211" s="21">
        <v>8714.977</v>
      </c>
      <c r="E211" s="21">
        <v>0</v>
      </c>
      <c r="F211" s="21">
        <v>0</v>
      </c>
      <c r="G211" s="21">
        <v>0</v>
      </c>
      <c r="H211" s="21">
        <v>1</v>
      </c>
      <c r="I211" s="19">
        <v>5.617</v>
      </c>
      <c r="J211" s="19">
        <v>20.431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-0.245</v>
      </c>
      <c r="Q211" s="22">
        <v>0</v>
      </c>
      <c r="R211" s="22">
        <v>1</v>
      </c>
      <c r="S211" s="23"/>
      <c r="T211" s="23"/>
      <c r="U211" s="23"/>
      <c r="V211" s="23"/>
      <c r="W211" s="23"/>
    </row>
    <row r="212" ht="16.5" spans="1:23">
      <c r="A212" s="21">
        <v>399370</v>
      </c>
      <c r="B212" s="21" t="s">
        <v>289</v>
      </c>
      <c r="C212" s="21">
        <v>4547.985</v>
      </c>
      <c r="D212" s="21">
        <v>5238.086</v>
      </c>
      <c r="E212" s="21">
        <v>0</v>
      </c>
      <c r="F212" s="21">
        <v>0</v>
      </c>
      <c r="G212" s="21">
        <v>0</v>
      </c>
      <c r="H212" s="21">
        <v>1</v>
      </c>
      <c r="I212" s="19">
        <v>2.2</v>
      </c>
      <c r="J212" s="19">
        <v>15.085</v>
      </c>
      <c r="K212" s="22">
        <v>4</v>
      </c>
      <c r="L212" s="22">
        <v>2</v>
      </c>
      <c r="M212" s="22">
        <v>0</v>
      </c>
      <c r="N212" s="22">
        <v>0</v>
      </c>
      <c r="O212" s="22">
        <v>0</v>
      </c>
      <c r="P212" s="22">
        <v>0.447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399374</v>
      </c>
      <c r="B213" s="21" t="s">
        <v>290</v>
      </c>
      <c r="C213" s="21">
        <v>4029.01</v>
      </c>
      <c r="D213" s="21">
        <v>4664.979</v>
      </c>
      <c r="E213" s="21">
        <v>0</v>
      </c>
      <c r="F213" s="21">
        <v>0</v>
      </c>
      <c r="G213" s="21">
        <v>0</v>
      </c>
      <c r="H213" s="21">
        <v>1</v>
      </c>
      <c r="I213" s="19">
        <v>8.328</v>
      </c>
      <c r="J213" s="19">
        <v>20.825</v>
      </c>
      <c r="K213" s="22">
        <v>4</v>
      </c>
      <c r="L213" s="22">
        <v>2</v>
      </c>
      <c r="M213" s="22">
        <v>0</v>
      </c>
      <c r="N213" s="22">
        <v>0</v>
      </c>
      <c r="O213" s="22">
        <v>0</v>
      </c>
      <c r="P213" s="22">
        <v>-0.888</v>
      </c>
      <c r="Q213" s="22">
        <v>0</v>
      </c>
      <c r="R213" s="22">
        <v>-1</v>
      </c>
      <c r="S213" s="23"/>
      <c r="T213" s="23"/>
      <c r="U213" s="23"/>
      <c r="V213" s="23"/>
      <c r="W213" s="23"/>
    </row>
    <row r="214" ht="16.5" spans="1:23">
      <c r="A214" s="21">
        <v>399375</v>
      </c>
      <c r="B214" s="21" t="s">
        <v>291</v>
      </c>
      <c r="C214" s="21">
        <v>5392.245</v>
      </c>
      <c r="D214" s="21">
        <v>6040.629</v>
      </c>
      <c r="E214" s="21">
        <v>0</v>
      </c>
      <c r="F214" s="21">
        <v>0</v>
      </c>
      <c r="G214" s="21">
        <v>0</v>
      </c>
      <c r="H214" s="21">
        <v>1</v>
      </c>
      <c r="I214" s="19">
        <v>5.587</v>
      </c>
      <c r="J214" s="19">
        <v>15.721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0.228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399376</v>
      </c>
      <c r="B215" s="21" t="s">
        <v>292</v>
      </c>
      <c r="C215" s="21">
        <v>5593.04</v>
      </c>
      <c r="D215" s="21">
        <v>6509.061</v>
      </c>
      <c r="E215" s="21">
        <v>0</v>
      </c>
      <c r="F215" s="21">
        <v>0</v>
      </c>
      <c r="G215" s="21">
        <v>0</v>
      </c>
      <c r="H215" s="21">
        <v>1</v>
      </c>
      <c r="I215" s="19">
        <v>8.346</v>
      </c>
      <c r="J215" s="19">
        <v>21.244</v>
      </c>
      <c r="K215" s="22">
        <v>0</v>
      </c>
      <c r="L215" s="22">
        <v>0</v>
      </c>
      <c r="M215" s="22">
        <v>1</v>
      </c>
      <c r="N215" s="22">
        <v>-1</v>
      </c>
      <c r="O215" s="22">
        <v>0</v>
      </c>
      <c r="P215" s="22">
        <v>-39.208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399377</v>
      </c>
      <c r="B216" s="21" t="s">
        <v>293</v>
      </c>
      <c r="C216" s="21">
        <v>7259.476</v>
      </c>
      <c r="D216" s="21">
        <v>7982.316</v>
      </c>
      <c r="E216" s="21">
        <v>0</v>
      </c>
      <c r="F216" s="21">
        <v>0</v>
      </c>
      <c r="G216" s="21">
        <v>0</v>
      </c>
      <c r="H216" s="21">
        <v>1</v>
      </c>
      <c r="I216" s="19">
        <v>2.708</v>
      </c>
      <c r="J216" s="19">
        <v>11.518</v>
      </c>
      <c r="K216" s="22">
        <v>1</v>
      </c>
      <c r="L216" s="22">
        <v>0</v>
      </c>
      <c r="M216" s="22">
        <v>1</v>
      </c>
      <c r="N216" s="22">
        <v>-1</v>
      </c>
      <c r="O216" s="22">
        <v>0</v>
      </c>
      <c r="P216" s="22">
        <v>-23.809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399382</v>
      </c>
      <c r="B217" s="21" t="s">
        <v>294</v>
      </c>
      <c r="C217" s="21">
        <v>3094.615</v>
      </c>
      <c r="D217" s="21">
        <v>3783.567</v>
      </c>
      <c r="E217" s="21">
        <v>0</v>
      </c>
      <c r="F217" s="21">
        <v>0</v>
      </c>
      <c r="G217" s="21">
        <v>0</v>
      </c>
      <c r="H217" s="21">
        <v>1</v>
      </c>
      <c r="I217" s="19">
        <v>12.214</v>
      </c>
      <c r="J217" s="19">
        <v>28.199</v>
      </c>
      <c r="K217" s="22">
        <v>2</v>
      </c>
      <c r="L217" s="22">
        <v>0</v>
      </c>
      <c r="M217" s="22">
        <v>1</v>
      </c>
      <c r="N217" s="22">
        <v>-1</v>
      </c>
      <c r="O217" s="22">
        <v>0</v>
      </c>
      <c r="P217" s="22">
        <v>-7.747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399383</v>
      </c>
      <c r="B218" s="21" t="s">
        <v>295</v>
      </c>
      <c r="C218" s="21">
        <v>2715.355</v>
      </c>
      <c r="D218" s="21">
        <v>3109.113</v>
      </c>
      <c r="E218" s="21">
        <v>0</v>
      </c>
      <c r="F218" s="21">
        <v>0</v>
      </c>
      <c r="G218" s="21">
        <v>0</v>
      </c>
      <c r="H218" s="21">
        <v>1</v>
      </c>
      <c r="I218" s="19">
        <v>0.924</v>
      </c>
      <c r="J218" s="19">
        <v>13.472</v>
      </c>
      <c r="K218" s="22">
        <v>4</v>
      </c>
      <c r="L218" s="22">
        <v>0</v>
      </c>
      <c r="M218" s="22">
        <v>0</v>
      </c>
      <c r="N218" s="22">
        <v>0</v>
      </c>
      <c r="O218" s="22">
        <v>0</v>
      </c>
      <c r="P218" s="22">
        <v>4.553</v>
      </c>
      <c r="Q218" s="22">
        <v>0</v>
      </c>
      <c r="R218" s="22">
        <v>-1</v>
      </c>
      <c r="S218" s="23"/>
      <c r="T218" s="23"/>
      <c r="U218" s="23"/>
      <c r="V218" s="23"/>
      <c r="W218" s="23"/>
    </row>
    <row r="219" ht="16.5" spans="1:23">
      <c r="A219" s="21">
        <v>399389</v>
      </c>
      <c r="B219" s="21" t="s">
        <v>296</v>
      </c>
      <c r="C219" s="21">
        <v>6458.139</v>
      </c>
      <c r="D219" s="21">
        <v>8245.312</v>
      </c>
      <c r="E219" s="21">
        <v>0</v>
      </c>
      <c r="F219" s="21">
        <v>0</v>
      </c>
      <c r="G219" s="21">
        <v>0</v>
      </c>
      <c r="H219" s="21">
        <v>1</v>
      </c>
      <c r="I219" s="19">
        <v>1.579</v>
      </c>
      <c r="J219" s="19">
        <v>22.912</v>
      </c>
      <c r="K219" s="22">
        <v>3</v>
      </c>
      <c r="L219" s="22">
        <v>0</v>
      </c>
      <c r="M219" s="22">
        <v>0</v>
      </c>
      <c r="N219" s="22">
        <v>0</v>
      </c>
      <c r="O219" s="22">
        <v>0</v>
      </c>
      <c r="P219" s="22">
        <v>-13.803</v>
      </c>
      <c r="Q219" s="22">
        <v>0</v>
      </c>
      <c r="R219" s="22">
        <v>-1</v>
      </c>
      <c r="S219" s="23"/>
      <c r="T219" s="23"/>
      <c r="U219" s="23"/>
      <c r="V219" s="23"/>
      <c r="W219" s="23"/>
    </row>
    <row r="220" ht="16.5" spans="1:23">
      <c r="A220" s="21">
        <v>399395</v>
      </c>
      <c r="B220" s="21" t="s">
        <v>297</v>
      </c>
      <c r="C220" s="21">
        <v>7485.561</v>
      </c>
      <c r="D220" s="21">
        <v>9749.949</v>
      </c>
      <c r="E220" s="21">
        <v>0</v>
      </c>
      <c r="F220" s="21">
        <v>0</v>
      </c>
      <c r="G220" s="21">
        <v>0</v>
      </c>
      <c r="H220" s="21">
        <v>1</v>
      </c>
      <c r="I220" s="19">
        <v>13.8</v>
      </c>
      <c r="J220" s="19">
        <v>33.82</v>
      </c>
      <c r="K220" s="22">
        <v>0</v>
      </c>
      <c r="L220" s="22">
        <v>1</v>
      </c>
      <c r="M220" s="22">
        <v>0</v>
      </c>
      <c r="N220" s="22">
        <v>0</v>
      </c>
      <c r="O220" s="22">
        <v>0</v>
      </c>
      <c r="P220" s="22">
        <v>-0.952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399397</v>
      </c>
      <c r="B221" s="21" t="s">
        <v>298</v>
      </c>
      <c r="C221" s="21">
        <v>2184.861</v>
      </c>
      <c r="D221" s="21">
        <v>2513.097</v>
      </c>
      <c r="E221" s="21">
        <v>0</v>
      </c>
      <c r="F221" s="21">
        <v>0</v>
      </c>
      <c r="G221" s="21">
        <v>0</v>
      </c>
      <c r="H221" s="21">
        <v>1</v>
      </c>
      <c r="I221" s="19">
        <v>3.018</v>
      </c>
      <c r="J221" s="19">
        <v>15.684</v>
      </c>
      <c r="K221" s="22">
        <v>3</v>
      </c>
      <c r="L221" s="22">
        <v>0</v>
      </c>
      <c r="M221" s="22">
        <v>0</v>
      </c>
      <c r="N221" s="22">
        <v>-1</v>
      </c>
      <c r="O221" s="22">
        <v>0</v>
      </c>
      <c r="P221" s="22">
        <v>-4.265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399401</v>
      </c>
      <c r="B222" s="21" t="s">
        <v>299</v>
      </c>
      <c r="C222" s="21">
        <v>4361.04</v>
      </c>
      <c r="D222" s="21">
        <v>4958.313</v>
      </c>
      <c r="E222" s="21">
        <v>0</v>
      </c>
      <c r="F222" s="21">
        <v>0</v>
      </c>
      <c r="G222" s="21">
        <v>0</v>
      </c>
      <c r="H222" s="21">
        <v>1</v>
      </c>
      <c r="I222" s="19">
        <v>6.083</v>
      </c>
      <c r="J222" s="19">
        <v>17.396</v>
      </c>
      <c r="K222" s="22">
        <v>3</v>
      </c>
      <c r="L222" s="22">
        <v>2</v>
      </c>
      <c r="M222" s="22">
        <v>0</v>
      </c>
      <c r="N222" s="22">
        <v>0</v>
      </c>
      <c r="O222" s="22">
        <v>0</v>
      </c>
      <c r="P222" s="22">
        <v>-3.114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399404</v>
      </c>
      <c r="B223" s="21" t="s">
        <v>300</v>
      </c>
      <c r="C223" s="21">
        <v>6073.034</v>
      </c>
      <c r="D223" s="21">
        <v>6681.427</v>
      </c>
      <c r="E223" s="21">
        <v>0</v>
      </c>
      <c r="F223" s="21">
        <v>0</v>
      </c>
      <c r="G223" s="21">
        <v>0</v>
      </c>
      <c r="H223" s="21">
        <v>1</v>
      </c>
      <c r="I223" s="19">
        <v>1.799</v>
      </c>
      <c r="J223" s="19">
        <v>10.741</v>
      </c>
      <c r="K223" s="22">
        <v>4</v>
      </c>
      <c r="L223" s="22">
        <v>2</v>
      </c>
      <c r="M223" s="22">
        <v>0</v>
      </c>
      <c r="N223" s="22">
        <v>1</v>
      </c>
      <c r="O223" s="22">
        <v>0</v>
      </c>
      <c r="P223" s="22">
        <v>1.917</v>
      </c>
      <c r="Q223" s="22">
        <v>0</v>
      </c>
      <c r="R223" s="22">
        <v>1</v>
      </c>
      <c r="S223" s="23"/>
      <c r="T223" s="23"/>
      <c r="U223" s="23"/>
      <c r="V223" s="23"/>
      <c r="W223" s="23"/>
    </row>
    <row r="224" ht="16.5" spans="1:23">
      <c r="A224" s="21">
        <v>399406</v>
      </c>
      <c r="B224" s="21" t="s">
        <v>301</v>
      </c>
      <c r="C224" s="21">
        <v>12894.761</v>
      </c>
      <c r="D224" s="21">
        <v>14090.639</v>
      </c>
      <c r="E224" s="21">
        <v>0</v>
      </c>
      <c r="F224" s="21">
        <v>0</v>
      </c>
      <c r="G224" s="21">
        <v>0</v>
      </c>
      <c r="H224" s="21">
        <v>1</v>
      </c>
      <c r="I224" s="19">
        <v>0.501</v>
      </c>
      <c r="J224" s="19">
        <v>8.945</v>
      </c>
      <c r="K224" s="22">
        <v>0</v>
      </c>
      <c r="L224" s="22">
        <v>2</v>
      </c>
      <c r="M224" s="22">
        <v>1</v>
      </c>
      <c r="N224" s="22">
        <v>-1</v>
      </c>
      <c r="O224" s="22">
        <v>0</v>
      </c>
      <c r="P224" s="22">
        <v>-0.002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399407</v>
      </c>
      <c r="B225" s="21" t="s">
        <v>302</v>
      </c>
      <c r="C225" s="21">
        <v>2770.95</v>
      </c>
      <c r="D225" s="21">
        <v>3374.601</v>
      </c>
      <c r="E225" s="21">
        <v>0</v>
      </c>
      <c r="F225" s="21">
        <v>0</v>
      </c>
      <c r="G225" s="21">
        <v>0</v>
      </c>
      <c r="H225" s="21">
        <v>1</v>
      </c>
      <c r="I225" s="19">
        <v>2.932</v>
      </c>
      <c r="J225" s="19">
        <v>20.296</v>
      </c>
      <c r="K225" s="22">
        <v>2</v>
      </c>
      <c r="L225" s="22">
        <v>2</v>
      </c>
      <c r="M225" s="22">
        <v>1</v>
      </c>
      <c r="N225" s="22">
        <v>0</v>
      </c>
      <c r="O225" s="22">
        <v>0</v>
      </c>
      <c r="P225" s="22">
        <v>-1.33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399409</v>
      </c>
      <c r="B226" s="21" t="s">
        <v>303</v>
      </c>
      <c r="C226" s="21">
        <v>5747.837</v>
      </c>
      <c r="D226" s="21">
        <v>6798.023</v>
      </c>
      <c r="E226" s="21">
        <v>0</v>
      </c>
      <c r="F226" s="21">
        <v>0</v>
      </c>
      <c r="G226" s="21">
        <v>0</v>
      </c>
      <c r="H226" s="21">
        <v>1</v>
      </c>
      <c r="I226" s="19">
        <v>8.253</v>
      </c>
      <c r="J226" s="19">
        <v>22.427</v>
      </c>
      <c r="K226" s="22">
        <v>4</v>
      </c>
      <c r="L226" s="22">
        <v>2</v>
      </c>
      <c r="M226" s="22">
        <v>0</v>
      </c>
      <c r="N226" s="22">
        <v>0</v>
      </c>
      <c r="O226" s="22">
        <v>0</v>
      </c>
      <c r="P226" s="22">
        <v>-1.742</v>
      </c>
      <c r="Q226" s="22">
        <v>0</v>
      </c>
      <c r="R226" s="22">
        <v>-1</v>
      </c>
      <c r="S226" s="23"/>
      <c r="T226" s="23"/>
      <c r="U226" s="23"/>
      <c r="V226" s="23"/>
      <c r="W226" s="23"/>
    </row>
    <row r="227" ht="16.5" spans="1:23">
      <c r="A227" s="21">
        <v>399410</v>
      </c>
      <c r="B227" s="21" t="s">
        <v>304</v>
      </c>
      <c r="C227" s="21">
        <v>2421.791</v>
      </c>
      <c r="D227" s="21">
        <v>2941.424</v>
      </c>
      <c r="E227" s="21">
        <v>0</v>
      </c>
      <c r="F227" s="21">
        <v>0</v>
      </c>
      <c r="G227" s="21">
        <v>0</v>
      </c>
      <c r="H227" s="21">
        <v>1</v>
      </c>
      <c r="I227" s="19">
        <v>6.924</v>
      </c>
      <c r="J227" s="19">
        <v>23.367</v>
      </c>
      <c r="K227" s="22">
        <v>4</v>
      </c>
      <c r="L227" s="22">
        <v>2</v>
      </c>
      <c r="M227" s="22">
        <v>0</v>
      </c>
      <c r="N227" s="22">
        <v>0</v>
      </c>
      <c r="O227" s="22">
        <v>0</v>
      </c>
      <c r="P227" s="22">
        <v>-0.282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399413</v>
      </c>
      <c r="B228" s="21" t="s">
        <v>305</v>
      </c>
      <c r="C228" s="21">
        <v>174.147</v>
      </c>
      <c r="D228" s="21">
        <v>185.704</v>
      </c>
      <c r="E228" s="21">
        <v>0</v>
      </c>
      <c r="F228" s="21">
        <v>0</v>
      </c>
      <c r="G228" s="21">
        <v>0</v>
      </c>
      <c r="H228" s="21">
        <v>1</v>
      </c>
      <c r="I228" s="19">
        <v>4.245</v>
      </c>
      <c r="J228" s="19">
        <v>10.204</v>
      </c>
      <c r="K228" s="22">
        <v>4</v>
      </c>
      <c r="L228" s="22">
        <v>1</v>
      </c>
      <c r="M228" s="22">
        <v>0</v>
      </c>
      <c r="N228" s="22">
        <v>1</v>
      </c>
      <c r="O228" s="22">
        <v>0</v>
      </c>
      <c r="P228" s="22">
        <v>2.294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399415</v>
      </c>
      <c r="B229" s="21" t="s">
        <v>306</v>
      </c>
      <c r="C229" s="21">
        <v>6550.117</v>
      </c>
      <c r="D229" s="21">
        <v>7302.192</v>
      </c>
      <c r="E229" s="21">
        <v>0</v>
      </c>
      <c r="F229" s="21">
        <v>0</v>
      </c>
      <c r="G229" s="21">
        <v>0</v>
      </c>
      <c r="H229" s="21">
        <v>1</v>
      </c>
      <c r="I229" s="19">
        <v>7.769</v>
      </c>
      <c r="J229" s="19">
        <v>17.268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3.82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399416</v>
      </c>
      <c r="B230" s="21" t="s">
        <v>307</v>
      </c>
      <c r="C230" s="21">
        <v>4428.095</v>
      </c>
      <c r="D230" s="21">
        <v>4947.524</v>
      </c>
      <c r="E230" s="21">
        <v>0</v>
      </c>
      <c r="F230" s="21">
        <v>0</v>
      </c>
      <c r="G230" s="21">
        <v>0</v>
      </c>
      <c r="H230" s="21">
        <v>1</v>
      </c>
      <c r="I230" s="19">
        <v>8.25</v>
      </c>
      <c r="J230" s="19">
        <v>17.883</v>
      </c>
      <c r="K230" s="22">
        <v>4</v>
      </c>
      <c r="L230" s="22">
        <v>2</v>
      </c>
      <c r="M230" s="22">
        <v>0</v>
      </c>
      <c r="N230" s="22">
        <v>0</v>
      </c>
      <c r="O230" s="22">
        <v>0</v>
      </c>
      <c r="P230" s="22">
        <v>-1.488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399419</v>
      </c>
      <c r="B231" s="21" t="s">
        <v>308</v>
      </c>
      <c r="C231" s="21">
        <v>2024.47</v>
      </c>
      <c r="D231" s="21">
        <v>2255.664</v>
      </c>
      <c r="E231" s="21">
        <v>0</v>
      </c>
      <c r="F231" s="21">
        <v>0</v>
      </c>
      <c r="G231" s="21">
        <v>0</v>
      </c>
      <c r="H231" s="21">
        <v>1</v>
      </c>
      <c r="I231" s="19">
        <v>0.561</v>
      </c>
      <c r="J231" s="19">
        <v>10.753</v>
      </c>
      <c r="K231" s="22">
        <v>4</v>
      </c>
      <c r="L231" s="22">
        <v>0</v>
      </c>
      <c r="M231" s="22">
        <v>0</v>
      </c>
      <c r="N231" s="22">
        <v>0</v>
      </c>
      <c r="O231" s="22">
        <v>0</v>
      </c>
      <c r="P231" s="22">
        <v>1.866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399422</v>
      </c>
      <c r="B232" s="21" t="s">
        <v>309</v>
      </c>
      <c r="C232" s="21">
        <v>3323.221</v>
      </c>
      <c r="D232" s="21">
        <v>3730.957</v>
      </c>
      <c r="E232" s="21">
        <v>0</v>
      </c>
      <c r="F232" s="21">
        <v>0</v>
      </c>
      <c r="G232" s="21">
        <v>0</v>
      </c>
      <c r="H232" s="21">
        <v>1</v>
      </c>
      <c r="I232" s="19">
        <v>3.753</v>
      </c>
      <c r="J232" s="19">
        <v>14.271</v>
      </c>
      <c r="K232" s="22">
        <v>1</v>
      </c>
      <c r="L232" s="22">
        <v>2</v>
      </c>
      <c r="M232" s="22">
        <v>1</v>
      </c>
      <c r="N232" s="22">
        <v>-1</v>
      </c>
      <c r="O232" s="22">
        <v>0</v>
      </c>
      <c r="P232" s="22">
        <v>-20.729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399423</v>
      </c>
      <c r="B233" s="21" t="s">
        <v>310</v>
      </c>
      <c r="C233" s="21">
        <v>2747.908</v>
      </c>
      <c r="D233" s="21">
        <v>3234.462</v>
      </c>
      <c r="E233" s="21">
        <v>0</v>
      </c>
      <c r="F233" s="21">
        <v>0</v>
      </c>
      <c r="G233" s="21">
        <v>0</v>
      </c>
      <c r="H233" s="21">
        <v>1</v>
      </c>
      <c r="I233" s="19">
        <v>3.158</v>
      </c>
      <c r="J233" s="19">
        <v>17.726</v>
      </c>
      <c r="K233" s="22">
        <v>1</v>
      </c>
      <c r="L233" s="22">
        <v>0</v>
      </c>
      <c r="M233" s="22">
        <v>0</v>
      </c>
      <c r="N233" s="22">
        <v>-1</v>
      </c>
      <c r="O233" s="22">
        <v>0</v>
      </c>
      <c r="P233" s="22">
        <v>-17.34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399427</v>
      </c>
      <c r="B234" s="21" t="s">
        <v>311</v>
      </c>
      <c r="C234" s="21">
        <v>2139.628</v>
      </c>
      <c r="D234" s="21">
        <v>2475.492</v>
      </c>
      <c r="E234" s="21">
        <v>0</v>
      </c>
      <c r="F234" s="21">
        <v>0</v>
      </c>
      <c r="G234" s="21">
        <v>0</v>
      </c>
      <c r="H234" s="21">
        <v>1</v>
      </c>
      <c r="I234" s="19">
        <v>1.685</v>
      </c>
      <c r="J234" s="19">
        <v>15.024</v>
      </c>
      <c r="K234" s="22">
        <v>2</v>
      </c>
      <c r="L234" s="22">
        <v>0</v>
      </c>
      <c r="M234" s="22">
        <v>1</v>
      </c>
      <c r="N234" s="22">
        <v>-1</v>
      </c>
      <c r="O234" s="22">
        <v>0</v>
      </c>
      <c r="P234" s="22">
        <v>-6.404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399428</v>
      </c>
      <c r="B235" s="21" t="s">
        <v>312</v>
      </c>
      <c r="C235" s="21">
        <v>3924.977</v>
      </c>
      <c r="D235" s="21">
        <v>4451.54</v>
      </c>
      <c r="E235" s="21">
        <v>0</v>
      </c>
      <c r="F235" s="21">
        <v>0</v>
      </c>
      <c r="G235" s="21">
        <v>0</v>
      </c>
      <c r="H235" s="21">
        <v>1</v>
      </c>
      <c r="I235" s="19">
        <v>5.645</v>
      </c>
      <c r="J235" s="19">
        <v>16.806</v>
      </c>
      <c r="K235" s="22">
        <v>4</v>
      </c>
      <c r="L235" s="22">
        <v>0</v>
      </c>
      <c r="M235" s="22">
        <v>0</v>
      </c>
      <c r="N235" s="22">
        <v>0</v>
      </c>
      <c r="O235" s="22">
        <v>0</v>
      </c>
      <c r="P235" s="22">
        <v>5.85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399429</v>
      </c>
      <c r="B236" s="21" t="s">
        <v>313</v>
      </c>
      <c r="C236" s="21">
        <v>1459.527</v>
      </c>
      <c r="D236" s="21">
        <v>1735.015</v>
      </c>
      <c r="E236" s="21">
        <v>0</v>
      </c>
      <c r="F236" s="21">
        <v>0</v>
      </c>
      <c r="G236" s="21">
        <v>0</v>
      </c>
      <c r="H236" s="21">
        <v>1</v>
      </c>
      <c r="I236" s="19">
        <v>8.648</v>
      </c>
      <c r="J236" s="19">
        <v>23.153</v>
      </c>
      <c r="K236" s="22">
        <v>4</v>
      </c>
      <c r="L236" s="22">
        <v>1</v>
      </c>
      <c r="M236" s="22">
        <v>0</v>
      </c>
      <c r="N236" s="22">
        <v>0</v>
      </c>
      <c r="O236" s="22">
        <v>0</v>
      </c>
      <c r="P236" s="22">
        <v>-29.321</v>
      </c>
      <c r="Q236" s="22">
        <v>0</v>
      </c>
      <c r="R236" s="22">
        <v>-1</v>
      </c>
      <c r="S236" s="23"/>
      <c r="T236" s="23"/>
      <c r="U236" s="23"/>
      <c r="V236" s="23"/>
      <c r="W236" s="23"/>
    </row>
    <row r="237" ht="16.5" spans="1:23">
      <c r="A237" s="21">
        <v>399434</v>
      </c>
      <c r="B237" s="21" t="s">
        <v>314</v>
      </c>
      <c r="C237" s="21">
        <v>2129.996</v>
      </c>
      <c r="D237" s="21">
        <v>2583.643</v>
      </c>
      <c r="E237" s="21">
        <v>0</v>
      </c>
      <c r="F237" s="21">
        <v>0</v>
      </c>
      <c r="G237" s="21">
        <v>0</v>
      </c>
      <c r="H237" s="21">
        <v>1</v>
      </c>
      <c r="I237" s="19">
        <v>4.593</v>
      </c>
      <c r="J237" s="19">
        <v>21.345</v>
      </c>
      <c r="K237" s="22">
        <v>3</v>
      </c>
      <c r="L237" s="22">
        <v>2</v>
      </c>
      <c r="M237" s="22">
        <v>0</v>
      </c>
      <c r="N237" s="22">
        <v>1</v>
      </c>
      <c r="O237" s="22">
        <v>0</v>
      </c>
      <c r="P237" s="22">
        <v>0.002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399439</v>
      </c>
      <c r="B238" s="21" t="s">
        <v>315</v>
      </c>
      <c r="C238" s="21">
        <v>1701.928</v>
      </c>
      <c r="D238" s="21">
        <v>1927.44</v>
      </c>
      <c r="E238" s="21">
        <v>0</v>
      </c>
      <c r="F238" s="21">
        <v>0</v>
      </c>
      <c r="G238" s="21">
        <v>0</v>
      </c>
      <c r="H238" s="21">
        <v>1</v>
      </c>
      <c r="I238" s="19">
        <v>5.664</v>
      </c>
      <c r="J238" s="19">
        <v>16.701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-3.232</v>
      </c>
      <c r="Q238" s="22">
        <v>0</v>
      </c>
      <c r="R238" s="22">
        <v>-1</v>
      </c>
      <c r="S238" s="23"/>
      <c r="T238" s="23"/>
      <c r="U238" s="23"/>
      <c r="V238" s="23"/>
      <c r="W238" s="23"/>
    </row>
    <row r="239" ht="16.5" spans="1:23">
      <c r="A239" s="21">
        <v>399550</v>
      </c>
      <c r="B239" s="21" t="s">
        <v>316</v>
      </c>
      <c r="C239" s="21">
        <v>7778.773</v>
      </c>
      <c r="D239" s="21">
        <v>8231.541</v>
      </c>
      <c r="E239" s="21">
        <v>0</v>
      </c>
      <c r="F239" s="21">
        <v>0</v>
      </c>
      <c r="G239" s="21">
        <v>0</v>
      </c>
      <c r="H239" s="21">
        <v>1</v>
      </c>
      <c r="I239" s="19">
        <v>1.006</v>
      </c>
      <c r="J239" s="19">
        <v>6.451</v>
      </c>
      <c r="K239" s="22">
        <v>2</v>
      </c>
      <c r="L239" s="22">
        <v>2</v>
      </c>
      <c r="M239" s="22">
        <v>1</v>
      </c>
      <c r="N239" s="22">
        <v>-1</v>
      </c>
      <c r="O239" s="22">
        <v>0</v>
      </c>
      <c r="P239" s="22">
        <v>-8.481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399551</v>
      </c>
      <c r="B240" s="21" t="s">
        <v>317</v>
      </c>
      <c r="C240" s="21">
        <v>9155.398</v>
      </c>
      <c r="D240" s="21">
        <v>11239.543</v>
      </c>
      <c r="E240" s="21">
        <v>0</v>
      </c>
      <c r="F240" s="21">
        <v>0</v>
      </c>
      <c r="G240" s="21">
        <v>0</v>
      </c>
      <c r="H240" s="21">
        <v>1</v>
      </c>
      <c r="I240" s="19">
        <v>2.582</v>
      </c>
      <c r="J240" s="19">
        <v>20.646</v>
      </c>
      <c r="K240" s="22">
        <v>4</v>
      </c>
      <c r="L240" s="22">
        <v>1</v>
      </c>
      <c r="M240" s="22">
        <v>0</v>
      </c>
      <c r="N240" s="22">
        <v>0</v>
      </c>
      <c r="O240" s="22">
        <v>0</v>
      </c>
      <c r="P240" s="22">
        <v>0.733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399553</v>
      </c>
      <c r="B241" s="21" t="s">
        <v>318</v>
      </c>
      <c r="C241" s="21">
        <v>7211.386</v>
      </c>
      <c r="D241" s="21">
        <v>7814.63</v>
      </c>
      <c r="E241" s="21">
        <v>0</v>
      </c>
      <c r="F241" s="21">
        <v>0</v>
      </c>
      <c r="G241" s="21">
        <v>0</v>
      </c>
      <c r="H241" s="21">
        <v>1</v>
      </c>
      <c r="I241" s="19">
        <v>1.281</v>
      </c>
      <c r="J241" s="19">
        <v>8.902</v>
      </c>
      <c r="K241" s="22">
        <v>4</v>
      </c>
      <c r="L241" s="22">
        <v>2</v>
      </c>
      <c r="M241" s="22">
        <v>0</v>
      </c>
      <c r="N241" s="22">
        <v>1</v>
      </c>
      <c r="O241" s="22">
        <v>0</v>
      </c>
      <c r="P241" s="22">
        <v>0.219</v>
      </c>
      <c r="Q241" s="22">
        <v>0</v>
      </c>
      <c r="R241" s="22">
        <v>1</v>
      </c>
      <c r="S241" s="23"/>
      <c r="T241" s="23"/>
      <c r="U241" s="23"/>
      <c r="V241" s="23"/>
      <c r="W241" s="23"/>
    </row>
    <row r="242" ht="16.5" spans="1:23">
      <c r="A242" s="21">
        <v>399554</v>
      </c>
      <c r="B242" s="21" t="s">
        <v>319</v>
      </c>
      <c r="C242" s="21">
        <v>7378.133</v>
      </c>
      <c r="D242" s="21">
        <v>7843.669</v>
      </c>
      <c r="E242" s="21">
        <v>0</v>
      </c>
      <c r="F242" s="21">
        <v>0</v>
      </c>
      <c r="G242" s="21">
        <v>0</v>
      </c>
      <c r="H242" s="21">
        <v>1</v>
      </c>
      <c r="I242" s="19">
        <v>0.796</v>
      </c>
      <c r="J242" s="19">
        <v>6.684</v>
      </c>
      <c r="K242" s="22">
        <v>4</v>
      </c>
      <c r="L242" s="22">
        <v>2</v>
      </c>
      <c r="M242" s="22">
        <v>0</v>
      </c>
      <c r="N242" s="22">
        <v>1</v>
      </c>
      <c r="O242" s="22">
        <v>0</v>
      </c>
      <c r="P242" s="22">
        <v>5.911</v>
      </c>
      <c r="Q242" s="22">
        <v>0</v>
      </c>
      <c r="R242" s="22">
        <v>1</v>
      </c>
      <c r="S242" s="23"/>
      <c r="T242" s="23"/>
      <c r="U242" s="23"/>
      <c r="V242" s="23"/>
      <c r="W242" s="23"/>
    </row>
    <row r="243" ht="16.5" spans="1:23">
      <c r="A243" s="21">
        <v>399557</v>
      </c>
      <c r="B243" s="21" t="s">
        <v>320</v>
      </c>
      <c r="C243" s="21">
        <v>1834.112</v>
      </c>
      <c r="D243" s="21">
        <v>2124.446</v>
      </c>
      <c r="E243" s="21">
        <v>0</v>
      </c>
      <c r="F243" s="21">
        <v>0</v>
      </c>
      <c r="G243" s="21">
        <v>0</v>
      </c>
      <c r="H243" s="21">
        <v>1</v>
      </c>
      <c r="I243" s="19">
        <v>3.009</v>
      </c>
      <c r="J243" s="19">
        <v>16.264</v>
      </c>
      <c r="K243" s="22">
        <v>4</v>
      </c>
      <c r="L243" s="22">
        <v>2</v>
      </c>
      <c r="M243" s="22">
        <v>0</v>
      </c>
      <c r="N243" s="22">
        <v>0</v>
      </c>
      <c r="O243" s="22">
        <v>0</v>
      </c>
      <c r="P243" s="22">
        <v>-2.511</v>
      </c>
      <c r="Q243" s="22">
        <v>0</v>
      </c>
      <c r="R243" s="22">
        <v>-1</v>
      </c>
      <c r="S243" s="23"/>
      <c r="T243" s="23"/>
      <c r="U243" s="23"/>
      <c r="V243" s="23"/>
      <c r="W243" s="23"/>
    </row>
    <row r="244" ht="16.5" spans="1:23">
      <c r="A244" s="21">
        <v>399602</v>
      </c>
      <c r="B244" s="21" t="s">
        <v>321</v>
      </c>
      <c r="C244" s="21">
        <v>1143.755</v>
      </c>
      <c r="D244" s="21">
        <v>1336.42</v>
      </c>
      <c r="E244" s="21">
        <v>0</v>
      </c>
      <c r="F244" s="21">
        <v>0</v>
      </c>
      <c r="G244" s="21">
        <v>0</v>
      </c>
      <c r="H244" s="21">
        <v>1</v>
      </c>
      <c r="I244" s="19">
        <v>3.241</v>
      </c>
      <c r="J244" s="19">
        <v>17.19</v>
      </c>
      <c r="K244" s="22">
        <v>4</v>
      </c>
      <c r="L244" s="22">
        <v>2</v>
      </c>
      <c r="M244" s="22">
        <v>0</v>
      </c>
      <c r="N244" s="22">
        <v>0</v>
      </c>
      <c r="O244" s="22">
        <v>0</v>
      </c>
      <c r="P244" s="22">
        <v>6.405</v>
      </c>
      <c r="Q244" s="22">
        <v>0</v>
      </c>
      <c r="R244" s="22">
        <v>1</v>
      </c>
      <c r="S244" s="23"/>
      <c r="T244" s="23"/>
      <c r="U244" s="23"/>
      <c r="V244" s="23"/>
      <c r="W244" s="23"/>
    </row>
    <row r="245" ht="16.5" spans="1:23">
      <c r="A245" s="21">
        <v>399604</v>
      </c>
      <c r="B245" s="21" t="s">
        <v>322</v>
      </c>
      <c r="C245" s="21">
        <v>1928.757</v>
      </c>
      <c r="D245" s="21">
        <v>2085.152</v>
      </c>
      <c r="E245" s="21">
        <v>0</v>
      </c>
      <c r="F245" s="21">
        <v>0</v>
      </c>
      <c r="G245" s="21">
        <v>0</v>
      </c>
      <c r="H245" s="21">
        <v>1</v>
      </c>
      <c r="I245" s="19">
        <v>2.35</v>
      </c>
      <c r="J245" s="19">
        <v>9.675</v>
      </c>
      <c r="K245" s="22">
        <v>3</v>
      </c>
      <c r="L245" s="22">
        <v>0</v>
      </c>
      <c r="M245" s="22">
        <v>1</v>
      </c>
      <c r="N245" s="22">
        <v>-1</v>
      </c>
      <c r="O245" s="22">
        <v>0</v>
      </c>
      <c r="P245" s="22">
        <v>-6.292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399613</v>
      </c>
      <c r="B246" s="21" t="s">
        <v>323</v>
      </c>
      <c r="C246" s="21">
        <v>3050.561</v>
      </c>
      <c r="D246" s="21">
        <v>3482.04</v>
      </c>
      <c r="E246" s="21">
        <v>0</v>
      </c>
      <c r="F246" s="21">
        <v>0</v>
      </c>
      <c r="G246" s="21">
        <v>0</v>
      </c>
      <c r="H246" s="21">
        <v>1</v>
      </c>
      <c r="I246" s="19">
        <v>3.657</v>
      </c>
      <c r="J246" s="19">
        <v>15.595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0.676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399614</v>
      </c>
      <c r="B247" s="21" t="s">
        <v>324</v>
      </c>
      <c r="C247" s="21">
        <v>3032.058</v>
      </c>
      <c r="D247" s="21">
        <v>3715.393</v>
      </c>
      <c r="E247" s="21">
        <v>0</v>
      </c>
      <c r="F247" s="21">
        <v>0</v>
      </c>
      <c r="G247" s="21">
        <v>0</v>
      </c>
      <c r="H247" s="21">
        <v>1</v>
      </c>
      <c r="I247" s="19">
        <v>12.256</v>
      </c>
      <c r="J247" s="19">
        <v>28.394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399615</v>
      </c>
      <c r="B248" s="21" t="s">
        <v>325</v>
      </c>
      <c r="C248" s="21">
        <v>3711.276</v>
      </c>
      <c r="D248" s="21">
        <v>4361.619</v>
      </c>
      <c r="E248" s="21">
        <v>0</v>
      </c>
      <c r="F248" s="21">
        <v>0</v>
      </c>
      <c r="G248" s="21">
        <v>0</v>
      </c>
      <c r="H248" s="21">
        <v>1</v>
      </c>
      <c r="I248" s="19">
        <v>1.144</v>
      </c>
      <c r="J248" s="19">
        <v>15.884</v>
      </c>
      <c r="K248" s="22">
        <v>4</v>
      </c>
      <c r="L248" s="22">
        <v>0</v>
      </c>
      <c r="M248" s="22">
        <v>0</v>
      </c>
      <c r="N248" s="22">
        <v>-1</v>
      </c>
      <c r="O248" s="22">
        <v>0</v>
      </c>
      <c r="P248" s="22">
        <v>-5.721</v>
      </c>
      <c r="Q248" s="22">
        <v>0</v>
      </c>
      <c r="R248" s="22">
        <v>-1</v>
      </c>
      <c r="S248" s="23"/>
      <c r="T248" s="23"/>
      <c r="U248" s="23"/>
      <c r="V248" s="23"/>
      <c r="W248" s="23"/>
    </row>
    <row r="249" ht="16.5" spans="1:23">
      <c r="A249" s="21">
        <v>399616</v>
      </c>
      <c r="B249" s="21" t="s">
        <v>326</v>
      </c>
      <c r="C249" s="21">
        <v>6298.993</v>
      </c>
      <c r="D249" s="21">
        <v>6960.405</v>
      </c>
      <c r="E249" s="21">
        <v>0</v>
      </c>
      <c r="F249" s="21">
        <v>0</v>
      </c>
      <c r="G249" s="21">
        <v>0</v>
      </c>
      <c r="H249" s="21">
        <v>1</v>
      </c>
      <c r="I249" s="19">
        <v>2.487</v>
      </c>
      <c r="J249" s="19">
        <v>11.753</v>
      </c>
      <c r="K249" s="22">
        <v>4</v>
      </c>
      <c r="L249" s="22">
        <v>2</v>
      </c>
      <c r="M249" s="22">
        <v>0</v>
      </c>
      <c r="N249" s="22">
        <v>0</v>
      </c>
      <c r="O249" s="22">
        <v>0</v>
      </c>
      <c r="P249" s="22">
        <v>-1.81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399621</v>
      </c>
      <c r="B250" s="21" t="s">
        <v>327</v>
      </c>
      <c r="C250" s="21">
        <v>8969.149</v>
      </c>
      <c r="D250" s="21">
        <v>12583.416</v>
      </c>
      <c r="E250" s="21">
        <v>0</v>
      </c>
      <c r="F250" s="21">
        <v>0</v>
      </c>
      <c r="G250" s="21">
        <v>0</v>
      </c>
      <c r="H250" s="21">
        <v>1</v>
      </c>
      <c r="I250" s="19">
        <v>1.251</v>
      </c>
      <c r="J250" s="19">
        <v>29.614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4.897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399623</v>
      </c>
      <c r="B251" s="21" t="s">
        <v>328</v>
      </c>
      <c r="C251" s="21">
        <v>8198.542</v>
      </c>
      <c r="D251" s="21">
        <v>9326.23</v>
      </c>
      <c r="E251" s="21">
        <v>0</v>
      </c>
      <c r="F251" s="21">
        <v>0</v>
      </c>
      <c r="G251" s="21">
        <v>0</v>
      </c>
      <c r="H251" s="21">
        <v>1</v>
      </c>
      <c r="I251" s="19">
        <v>3.671</v>
      </c>
      <c r="J251" s="19">
        <v>15.318</v>
      </c>
      <c r="K251" s="22">
        <v>4</v>
      </c>
      <c r="L251" s="22">
        <v>1</v>
      </c>
      <c r="M251" s="22">
        <v>0</v>
      </c>
      <c r="N251" s="22">
        <v>0</v>
      </c>
      <c r="O251" s="22">
        <v>0</v>
      </c>
      <c r="P251" s="22">
        <v>-0.575</v>
      </c>
      <c r="Q251" s="22">
        <v>0</v>
      </c>
      <c r="R251" s="22">
        <v>1</v>
      </c>
      <c r="S251" s="23"/>
      <c r="T251" s="23"/>
      <c r="U251" s="23"/>
      <c r="V251" s="23"/>
      <c r="W251" s="23"/>
    </row>
    <row r="252" ht="16.5" spans="1:23">
      <c r="A252" s="21">
        <v>399624</v>
      </c>
      <c r="B252" s="21" t="s">
        <v>329</v>
      </c>
      <c r="C252" s="21">
        <v>2326.872</v>
      </c>
      <c r="D252" s="21">
        <v>2645.908</v>
      </c>
      <c r="E252" s="21">
        <v>0</v>
      </c>
      <c r="F252" s="21">
        <v>0</v>
      </c>
      <c r="G252" s="21">
        <v>0</v>
      </c>
      <c r="H252" s="21">
        <v>1</v>
      </c>
      <c r="I252" s="19">
        <v>6.555</v>
      </c>
      <c r="J252" s="19">
        <v>17.822</v>
      </c>
      <c r="K252" s="22">
        <v>4</v>
      </c>
      <c r="L252" s="22">
        <v>2</v>
      </c>
      <c r="M252" s="22">
        <v>0</v>
      </c>
      <c r="N252" s="22">
        <v>-1</v>
      </c>
      <c r="O252" s="22">
        <v>0</v>
      </c>
      <c r="P252" s="22">
        <v>-2.005</v>
      </c>
      <c r="Q252" s="22">
        <v>0</v>
      </c>
      <c r="R252" s="22">
        <v>-1</v>
      </c>
      <c r="S252" s="23"/>
      <c r="T252" s="23"/>
      <c r="U252" s="23"/>
      <c r="V252" s="23"/>
      <c r="W252" s="23"/>
    </row>
    <row r="253" ht="16.5" spans="1:23">
      <c r="A253" s="21">
        <v>399625</v>
      </c>
      <c r="B253" s="21" t="s">
        <v>330</v>
      </c>
      <c r="C253" s="21">
        <v>2178.098</v>
      </c>
      <c r="D253" s="21">
        <v>2519.534</v>
      </c>
      <c r="E253" s="21">
        <v>0</v>
      </c>
      <c r="F253" s="21">
        <v>0</v>
      </c>
      <c r="G253" s="21">
        <v>0</v>
      </c>
      <c r="H253" s="21">
        <v>1</v>
      </c>
      <c r="I253" s="19">
        <v>2.299</v>
      </c>
      <c r="J253" s="19">
        <v>15.539</v>
      </c>
      <c r="K253" s="22">
        <v>4</v>
      </c>
      <c r="L253" s="22">
        <v>2</v>
      </c>
      <c r="M253" s="22">
        <v>0</v>
      </c>
      <c r="N253" s="22">
        <v>0</v>
      </c>
      <c r="O253" s="22">
        <v>0</v>
      </c>
      <c r="P253" s="22">
        <v>-1.061</v>
      </c>
      <c r="Q253" s="22">
        <v>0</v>
      </c>
      <c r="R253" s="22">
        <v>1</v>
      </c>
      <c r="S253" s="23"/>
      <c r="T253" s="23"/>
      <c r="U253" s="23"/>
      <c r="V253" s="23"/>
      <c r="W253" s="23"/>
    </row>
    <row r="254" ht="16.5" spans="1:23">
      <c r="A254" s="21">
        <v>399628</v>
      </c>
      <c r="B254" s="21" t="s">
        <v>331</v>
      </c>
      <c r="C254" s="21">
        <v>2172.748</v>
      </c>
      <c r="D254" s="21">
        <v>2460.852</v>
      </c>
      <c r="E254" s="21">
        <v>0</v>
      </c>
      <c r="F254" s="21">
        <v>0</v>
      </c>
      <c r="G254" s="21">
        <v>0</v>
      </c>
      <c r="H254" s="21">
        <v>1</v>
      </c>
      <c r="I254" s="19">
        <v>6.351</v>
      </c>
      <c r="J254" s="19">
        <v>17.315</v>
      </c>
      <c r="K254" s="22">
        <v>3</v>
      </c>
      <c r="L254" s="22">
        <v>0</v>
      </c>
      <c r="M254" s="22">
        <v>0</v>
      </c>
      <c r="N254" s="22">
        <v>-1</v>
      </c>
      <c r="O254" s="22">
        <v>0</v>
      </c>
      <c r="P254" s="22">
        <v>-4.523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399629</v>
      </c>
      <c r="B255" s="21" t="s">
        <v>332</v>
      </c>
      <c r="C255" s="21">
        <v>2747.569</v>
      </c>
      <c r="D255" s="21">
        <v>2984.814</v>
      </c>
      <c r="E255" s="21">
        <v>0</v>
      </c>
      <c r="F255" s="21">
        <v>0</v>
      </c>
      <c r="G255" s="21">
        <v>0</v>
      </c>
      <c r="H255" s="21">
        <v>1</v>
      </c>
      <c r="I255" s="19">
        <v>2.814</v>
      </c>
      <c r="J255" s="19">
        <v>10.539</v>
      </c>
      <c r="K255" s="22">
        <v>2</v>
      </c>
      <c r="L255" s="22">
        <v>0</v>
      </c>
      <c r="M255" s="22">
        <v>1</v>
      </c>
      <c r="N255" s="22">
        <v>-1</v>
      </c>
      <c r="O255" s="22">
        <v>0</v>
      </c>
      <c r="P255" s="22">
        <v>-7.963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399630</v>
      </c>
      <c r="B256" s="21" t="s">
        <v>333</v>
      </c>
      <c r="C256" s="21">
        <v>1573.46</v>
      </c>
      <c r="D256" s="21">
        <v>1842.655</v>
      </c>
      <c r="E256" s="21">
        <v>0</v>
      </c>
      <c r="F256" s="21">
        <v>0</v>
      </c>
      <c r="G256" s="21">
        <v>0</v>
      </c>
      <c r="H256" s="21">
        <v>1</v>
      </c>
      <c r="I256" s="19">
        <v>1.45</v>
      </c>
      <c r="J256" s="19">
        <v>15.847</v>
      </c>
      <c r="K256" s="22">
        <v>4</v>
      </c>
      <c r="L256" s="22">
        <v>2</v>
      </c>
      <c r="M256" s="22">
        <v>0</v>
      </c>
      <c r="N256" s="22">
        <v>0</v>
      </c>
      <c r="O256" s="22">
        <v>0</v>
      </c>
      <c r="P256" s="22">
        <v>-3.469</v>
      </c>
      <c r="Q256" s="22">
        <v>0</v>
      </c>
      <c r="R256" s="22">
        <v>-1</v>
      </c>
      <c r="S256" s="23"/>
      <c r="T256" s="23"/>
      <c r="U256" s="23"/>
      <c r="V256" s="23"/>
      <c r="W256" s="23"/>
    </row>
    <row r="257" ht="16.5" spans="1:23">
      <c r="A257" s="21">
        <v>399631</v>
      </c>
      <c r="B257" s="21" t="s">
        <v>334</v>
      </c>
      <c r="C257" s="21">
        <v>2155.218</v>
      </c>
      <c r="D257" s="21">
        <v>2308.839</v>
      </c>
      <c r="E257" s="21">
        <v>0</v>
      </c>
      <c r="F257" s="21">
        <v>0</v>
      </c>
      <c r="G257" s="21">
        <v>0</v>
      </c>
      <c r="H257" s="21">
        <v>1</v>
      </c>
      <c r="I257" s="19">
        <v>1.495</v>
      </c>
      <c r="J257" s="19">
        <v>8.049</v>
      </c>
      <c r="K257" s="22">
        <v>2</v>
      </c>
      <c r="L257" s="22">
        <v>0</v>
      </c>
      <c r="M257" s="22">
        <v>0</v>
      </c>
      <c r="N257" s="22">
        <v>-1</v>
      </c>
      <c r="O257" s="22">
        <v>0</v>
      </c>
      <c r="P257" s="22">
        <v>-17.955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399633</v>
      </c>
      <c r="B258" s="21" t="s">
        <v>335</v>
      </c>
      <c r="C258" s="21">
        <v>5636.645</v>
      </c>
      <c r="D258" s="21">
        <v>6414.062</v>
      </c>
      <c r="E258" s="21">
        <v>0</v>
      </c>
      <c r="F258" s="21">
        <v>0</v>
      </c>
      <c r="G258" s="21">
        <v>0</v>
      </c>
      <c r="H258" s="21">
        <v>1</v>
      </c>
      <c r="I258" s="19">
        <v>4.704</v>
      </c>
      <c r="J258" s="19">
        <v>16.255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8.419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399634</v>
      </c>
      <c r="B259" s="21" t="s">
        <v>336</v>
      </c>
      <c r="C259" s="21">
        <v>3894.519</v>
      </c>
      <c r="D259" s="21">
        <v>4452.233</v>
      </c>
      <c r="E259" s="21">
        <v>0</v>
      </c>
      <c r="F259" s="21">
        <v>0</v>
      </c>
      <c r="G259" s="21">
        <v>0</v>
      </c>
      <c r="H259" s="21">
        <v>1</v>
      </c>
      <c r="I259" s="19">
        <v>4.684</v>
      </c>
      <c r="J259" s="19">
        <v>16.623</v>
      </c>
      <c r="K259" s="22">
        <v>2</v>
      </c>
      <c r="L259" s="22">
        <v>0</v>
      </c>
      <c r="M259" s="22">
        <v>1</v>
      </c>
      <c r="N259" s="22">
        <v>0</v>
      </c>
      <c r="O259" s="22">
        <v>0</v>
      </c>
      <c r="P259" s="22">
        <v>-3.126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399635</v>
      </c>
      <c r="B260" s="21" t="s">
        <v>337</v>
      </c>
      <c r="C260" s="21">
        <v>1907.972</v>
      </c>
      <c r="D260" s="21">
        <v>2263.052</v>
      </c>
      <c r="E260" s="21">
        <v>0</v>
      </c>
      <c r="F260" s="21">
        <v>0</v>
      </c>
      <c r="G260" s="21">
        <v>0</v>
      </c>
      <c r="H260" s="21">
        <v>1</v>
      </c>
      <c r="I260" s="19">
        <v>6.124</v>
      </c>
      <c r="J260" s="19">
        <v>20.853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-1.842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399639</v>
      </c>
      <c r="B261" s="21" t="s">
        <v>338</v>
      </c>
      <c r="C261" s="21">
        <v>1895.819</v>
      </c>
      <c r="D261" s="21">
        <v>2285.289</v>
      </c>
      <c r="E261" s="21">
        <v>0</v>
      </c>
      <c r="F261" s="21">
        <v>0</v>
      </c>
      <c r="G261" s="21">
        <v>0</v>
      </c>
      <c r="H261" s="21">
        <v>1</v>
      </c>
      <c r="I261" s="19">
        <v>8.508</v>
      </c>
      <c r="J261" s="19">
        <v>24.101</v>
      </c>
      <c r="K261" s="22">
        <v>4</v>
      </c>
      <c r="L261" s="22">
        <v>1</v>
      </c>
      <c r="M261" s="22">
        <v>0</v>
      </c>
      <c r="N261" s="22">
        <v>0</v>
      </c>
      <c r="O261" s="22">
        <v>0</v>
      </c>
      <c r="P261" s="22">
        <v>-2.217</v>
      </c>
      <c r="Q261" s="22">
        <v>0</v>
      </c>
      <c r="R261" s="22">
        <v>-1</v>
      </c>
      <c r="S261" s="23"/>
      <c r="T261" s="23"/>
      <c r="U261" s="23"/>
      <c r="V261" s="23"/>
      <c r="W261" s="23"/>
    </row>
    <row r="262" ht="16.5" spans="1:23">
      <c r="A262" s="21">
        <v>399640</v>
      </c>
      <c r="B262" s="21" t="s">
        <v>339</v>
      </c>
      <c r="C262" s="21">
        <v>2649.003</v>
      </c>
      <c r="D262" s="21">
        <v>3057.713</v>
      </c>
      <c r="E262" s="21">
        <v>0</v>
      </c>
      <c r="F262" s="21">
        <v>0</v>
      </c>
      <c r="G262" s="21">
        <v>0</v>
      </c>
      <c r="H262" s="21">
        <v>1</v>
      </c>
      <c r="I262" s="19">
        <v>1.446</v>
      </c>
      <c r="J262" s="19">
        <v>14.619</v>
      </c>
      <c r="K262" s="22">
        <v>4</v>
      </c>
      <c r="L262" s="22">
        <v>1</v>
      </c>
      <c r="M262" s="22">
        <v>0</v>
      </c>
      <c r="N262" s="22">
        <v>0</v>
      </c>
      <c r="O262" s="22">
        <v>0</v>
      </c>
      <c r="P262" s="22">
        <v>-3.109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399642</v>
      </c>
      <c r="B263" s="21" t="s">
        <v>340</v>
      </c>
      <c r="C263" s="21">
        <v>2068.508</v>
      </c>
      <c r="D263" s="21">
        <v>2461.391</v>
      </c>
      <c r="E263" s="21">
        <v>0</v>
      </c>
      <c r="F263" s="21">
        <v>0</v>
      </c>
      <c r="G263" s="21">
        <v>0</v>
      </c>
      <c r="H263" s="21">
        <v>1</v>
      </c>
      <c r="I263" s="19">
        <v>3.08</v>
      </c>
      <c r="J263" s="19">
        <v>18.55</v>
      </c>
      <c r="K263" s="22">
        <v>4</v>
      </c>
      <c r="L263" s="22">
        <v>1</v>
      </c>
      <c r="M263" s="22">
        <v>0</v>
      </c>
      <c r="N263" s="22">
        <v>1</v>
      </c>
      <c r="O263" s="22">
        <v>0</v>
      </c>
      <c r="P263" s="22">
        <v>1.962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399648</v>
      </c>
      <c r="B264" s="21" t="s">
        <v>341</v>
      </c>
      <c r="C264" s="21">
        <v>11214.691</v>
      </c>
      <c r="D264" s="21">
        <v>12254.344</v>
      </c>
      <c r="E264" s="21">
        <v>0</v>
      </c>
      <c r="F264" s="21">
        <v>0</v>
      </c>
      <c r="G264" s="21">
        <v>0</v>
      </c>
      <c r="H264" s="21">
        <v>1</v>
      </c>
      <c r="I264" s="19">
        <v>3.005</v>
      </c>
      <c r="J264" s="19">
        <v>11.234</v>
      </c>
      <c r="K264" s="22">
        <v>4</v>
      </c>
      <c r="L264" s="22">
        <v>2</v>
      </c>
      <c r="M264" s="22">
        <v>-1</v>
      </c>
      <c r="N264" s="22">
        <v>1</v>
      </c>
      <c r="O264" s="22">
        <v>0</v>
      </c>
      <c r="P264" s="22">
        <v>5.566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399649</v>
      </c>
      <c r="B265" s="21" t="s">
        <v>342</v>
      </c>
      <c r="C265" s="21">
        <v>3069.873</v>
      </c>
      <c r="D265" s="21">
        <v>3358.937</v>
      </c>
      <c r="E265" s="21">
        <v>0</v>
      </c>
      <c r="F265" s="21">
        <v>0</v>
      </c>
      <c r="G265" s="21">
        <v>0</v>
      </c>
      <c r="H265" s="21">
        <v>1</v>
      </c>
      <c r="I265" s="19">
        <v>3.648</v>
      </c>
      <c r="J265" s="19">
        <v>11.94</v>
      </c>
      <c r="K265" s="22">
        <v>4</v>
      </c>
      <c r="L265" s="22">
        <v>2</v>
      </c>
      <c r="M265" s="22">
        <v>0</v>
      </c>
      <c r="N265" s="22">
        <v>0</v>
      </c>
      <c r="O265" s="22">
        <v>0</v>
      </c>
      <c r="P265" s="22">
        <v>-2.49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399652</v>
      </c>
      <c r="B266" s="21" t="s">
        <v>343</v>
      </c>
      <c r="C266" s="21">
        <v>3397.876</v>
      </c>
      <c r="D266" s="21">
        <v>4068.769</v>
      </c>
      <c r="E266" s="21">
        <v>0</v>
      </c>
      <c r="F266" s="21">
        <v>0</v>
      </c>
      <c r="G266" s="21">
        <v>0</v>
      </c>
      <c r="H266" s="21">
        <v>1</v>
      </c>
      <c r="I266" s="19">
        <v>3.632</v>
      </c>
      <c r="J266" s="19">
        <v>19.522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1.209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399654</v>
      </c>
      <c r="B267" s="21" t="s">
        <v>344</v>
      </c>
      <c r="C267" s="21">
        <v>2730.934</v>
      </c>
      <c r="D267" s="21">
        <v>3209.131</v>
      </c>
      <c r="E267" s="21">
        <v>0</v>
      </c>
      <c r="F267" s="21">
        <v>0</v>
      </c>
      <c r="G267" s="21">
        <v>0</v>
      </c>
      <c r="H267" s="21">
        <v>1</v>
      </c>
      <c r="I267" s="19">
        <v>4.12</v>
      </c>
      <c r="J267" s="19">
        <v>18.407</v>
      </c>
      <c r="K267" s="22">
        <v>1</v>
      </c>
      <c r="L267" s="22">
        <v>2</v>
      </c>
      <c r="M267" s="22">
        <v>1</v>
      </c>
      <c r="N267" s="22">
        <v>-1</v>
      </c>
      <c r="O267" s="22">
        <v>0</v>
      </c>
      <c r="P267" s="22">
        <v>-19.426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399655</v>
      </c>
      <c r="B268" s="21" t="s">
        <v>345</v>
      </c>
      <c r="C268" s="21">
        <v>10386.394</v>
      </c>
      <c r="D268" s="21">
        <v>11126.752</v>
      </c>
      <c r="E268" s="21">
        <v>0</v>
      </c>
      <c r="F268" s="21">
        <v>0</v>
      </c>
      <c r="G268" s="21">
        <v>0</v>
      </c>
      <c r="H268" s="21">
        <v>1</v>
      </c>
      <c r="I268" s="19">
        <v>1.567</v>
      </c>
      <c r="J268" s="19">
        <v>8.116</v>
      </c>
      <c r="K268" s="22">
        <v>1</v>
      </c>
      <c r="L268" s="22">
        <v>0</v>
      </c>
      <c r="M268" s="22">
        <v>0</v>
      </c>
      <c r="N268" s="22">
        <v>-1</v>
      </c>
      <c r="O268" s="22">
        <v>0</v>
      </c>
      <c r="P268" s="22">
        <v>-19.527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399657</v>
      </c>
      <c r="B269" s="21" t="s">
        <v>346</v>
      </c>
      <c r="C269" s="21">
        <v>6583.499</v>
      </c>
      <c r="D269" s="21">
        <v>7364.871</v>
      </c>
      <c r="E269" s="21">
        <v>0</v>
      </c>
      <c r="F269" s="21">
        <v>0</v>
      </c>
      <c r="G269" s="21">
        <v>0</v>
      </c>
      <c r="H269" s="21">
        <v>1</v>
      </c>
      <c r="I269" s="19">
        <v>4.938</v>
      </c>
      <c r="J269" s="19">
        <v>15.024</v>
      </c>
      <c r="K269" s="22">
        <v>3</v>
      </c>
      <c r="L269" s="22">
        <v>1</v>
      </c>
      <c r="M269" s="22">
        <v>1</v>
      </c>
      <c r="N269" s="22">
        <v>-1</v>
      </c>
      <c r="O269" s="22">
        <v>0</v>
      </c>
      <c r="P269" s="22">
        <v>-5.621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399658</v>
      </c>
      <c r="B270" s="21" t="s">
        <v>347</v>
      </c>
      <c r="C270" s="21">
        <v>4431.285</v>
      </c>
      <c r="D270" s="21">
        <v>5023.794</v>
      </c>
      <c r="E270" s="21">
        <v>0</v>
      </c>
      <c r="F270" s="21">
        <v>0</v>
      </c>
      <c r="G270" s="21">
        <v>0</v>
      </c>
      <c r="H270" s="21">
        <v>1</v>
      </c>
      <c r="I270" s="19">
        <v>4.193</v>
      </c>
      <c r="J270" s="19">
        <v>15.493</v>
      </c>
      <c r="K270" s="22">
        <v>4</v>
      </c>
      <c r="L270" s="22">
        <v>0</v>
      </c>
      <c r="M270" s="22">
        <v>0</v>
      </c>
      <c r="N270" s="22">
        <v>0</v>
      </c>
      <c r="O270" s="22">
        <v>0</v>
      </c>
      <c r="P270" s="22">
        <v>7.834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399659</v>
      </c>
      <c r="B271" s="21" t="s">
        <v>348</v>
      </c>
      <c r="C271" s="21">
        <v>4290.291</v>
      </c>
      <c r="D271" s="21">
        <v>4819.991</v>
      </c>
      <c r="E271" s="21">
        <v>0</v>
      </c>
      <c r="F271" s="21">
        <v>0</v>
      </c>
      <c r="G271" s="21">
        <v>0</v>
      </c>
      <c r="H271" s="21">
        <v>1</v>
      </c>
      <c r="I271" s="19">
        <v>5.785</v>
      </c>
      <c r="J271" s="19">
        <v>16.139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-32.714</v>
      </c>
      <c r="Q271" s="22">
        <v>0</v>
      </c>
      <c r="R271" s="22">
        <v>-1</v>
      </c>
      <c r="S271" s="23"/>
      <c r="T271" s="23"/>
      <c r="U271" s="23"/>
      <c r="V271" s="23"/>
      <c r="W271" s="23"/>
    </row>
    <row r="272" ht="16.5" spans="1:23">
      <c r="A272" s="21">
        <v>399660</v>
      </c>
      <c r="B272" s="21" t="s">
        <v>349</v>
      </c>
      <c r="C272" s="21">
        <v>2440.737</v>
      </c>
      <c r="D272" s="21">
        <v>2872.911</v>
      </c>
      <c r="E272" s="21">
        <v>0</v>
      </c>
      <c r="F272" s="21">
        <v>0</v>
      </c>
      <c r="G272" s="21">
        <v>0</v>
      </c>
      <c r="H272" s="21">
        <v>1</v>
      </c>
      <c r="I272" s="19">
        <v>2.147</v>
      </c>
      <c r="J272" s="19">
        <v>16.867</v>
      </c>
      <c r="K272" s="22">
        <v>4</v>
      </c>
      <c r="L272" s="22">
        <v>2</v>
      </c>
      <c r="M272" s="22">
        <v>0</v>
      </c>
      <c r="N272" s="22">
        <v>1</v>
      </c>
      <c r="O272" s="22">
        <v>0</v>
      </c>
      <c r="P272" s="22">
        <v>-0.644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399661</v>
      </c>
      <c r="B273" s="21" t="s">
        <v>350</v>
      </c>
      <c r="C273" s="21">
        <v>5665.951</v>
      </c>
      <c r="D273" s="21">
        <v>6131.475</v>
      </c>
      <c r="E273" s="21">
        <v>0</v>
      </c>
      <c r="F273" s="21">
        <v>0</v>
      </c>
      <c r="G273" s="21">
        <v>0</v>
      </c>
      <c r="H273" s="21">
        <v>1</v>
      </c>
      <c r="I273" s="19">
        <v>1.074</v>
      </c>
      <c r="J273" s="19">
        <v>8.585</v>
      </c>
      <c r="K273" s="22">
        <v>4</v>
      </c>
      <c r="L273" s="22">
        <v>0</v>
      </c>
      <c r="M273" s="22">
        <v>0</v>
      </c>
      <c r="N273" s="22">
        <v>0</v>
      </c>
      <c r="O273" s="22">
        <v>0</v>
      </c>
      <c r="P273" s="22">
        <v>1.585</v>
      </c>
      <c r="Q273" s="22">
        <v>0</v>
      </c>
      <c r="R273" s="22">
        <v>-1</v>
      </c>
      <c r="S273" s="23"/>
      <c r="T273" s="23"/>
      <c r="U273" s="23"/>
      <c r="V273" s="23"/>
      <c r="W273" s="23"/>
    </row>
    <row r="274" ht="16.5" spans="1:23">
      <c r="A274" s="21">
        <v>399662</v>
      </c>
      <c r="B274" s="21" t="s">
        <v>351</v>
      </c>
      <c r="C274" s="21">
        <v>2110.64</v>
      </c>
      <c r="D274" s="21">
        <v>2544.467</v>
      </c>
      <c r="E274" s="21">
        <v>0</v>
      </c>
      <c r="F274" s="21">
        <v>0</v>
      </c>
      <c r="G274" s="21">
        <v>0</v>
      </c>
      <c r="H274" s="21">
        <v>1</v>
      </c>
      <c r="I274" s="19">
        <v>4.129</v>
      </c>
      <c r="J274" s="19">
        <v>20.475</v>
      </c>
      <c r="K274" s="22">
        <v>4</v>
      </c>
      <c r="L274" s="22">
        <v>1</v>
      </c>
      <c r="M274" s="22">
        <v>0</v>
      </c>
      <c r="N274" s="22">
        <v>0</v>
      </c>
      <c r="O274" s="22">
        <v>0</v>
      </c>
      <c r="P274" s="22">
        <v>-7.37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399663</v>
      </c>
      <c r="B275" s="21" t="s">
        <v>352</v>
      </c>
      <c r="C275" s="21">
        <v>1891.897</v>
      </c>
      <c r="D275" s="21">
        <v>2041.982</v>
      </c>
      <c r="E275" s="21">
        <v>0</v>
      </c>
      <c r="F275" s="21">
        <v>0</v>
      </c>
      <c r="G275" s="21">
        <v>0</v>
      </c>
      <c r="H275" s="21">
        <v>1</v>
      </c>
      <c r="I275" s="19">
        <v>0.1</v>
      </c>
      <c r="J275" s="19">
        <v>7.443</v>
      </c>
      <c r="K275" s="22">
        <v>4</v>
      </c>
      <c r="L275" s="22">
        <v>1</v>
      </c>
      <c r="M275" s="22">
        <v>0</v>
      </c>
      <c r="N275" s="22">
        <v>0</v>
      </c>
      <c r="O275" s="22">
        <v>0</v>
      </c>
      <c r="P275" s="22">
        <v>-9.896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399664</v>
      </c>
      <c r="B276" s="21" t="s">
        <v>353</v>
      </c>
      <c r="C276" s="21">
        <v>1338.764</v>
      </c>
      <c r="D276" s="21">
        <v>1561.771</v>
      </c>
      <c r="E276" s="21">
        <v>0</v>
      </c>
      <c r="F276" s="21">
        <v>0</v>
      </c>
      <c r="G276" s="21">
        <v>0</v>
      </c>
      <c r="H276" s="21">
        <v>1</v>
      </c>
      <c r="I276" s="19">
        <v>3.731</v>
      </c>
      <c r="J276" s="19">
        <v>17.478</v>
      </c>
      <c r="K276" s="22">
        <v>0</v>
      </c>
      <c r="L276" s="22">
        <v>0</v>
      </c>
      <c r="M276" s="22">
        <v>1</v>
      </c>
      <c r="N276" s="22">
        <v>-1</v>
      </c>
      <c r="O276" s="22">
        <v>0</v>
      </c>
      <c r="P276" s="22">
        <v>-9.438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399665</v>
      </c>
      <c r="B277" s="21" t="s">
        <v>354</v>
      </c>
      <c r="C277" s="21">
        <v>2209.281</v>
      </c>
      <c r="D277" s="21">
        <v>2426.4</v>
      </c>
      <c r="E277" s="21">
        <v>0</v>
      </c>
      <c r="F277" s="21">
        <v>0</v>
      </c>
      <c r="G277" s="21">
        <v>0</v>
      </c>
      <c r="H277" s="21">
        <v>1</v>
      </c>
      <c r="I277" s="19">
        <v>3.182</v>
      </c>
      <c r="J277" s="19">
        <v>11.845</v>
      </c>
      <c r="K277" s="22">
        <v>3</v>
      </c>
      <c r="L277" s="22">
        <v>0</v>
      </c>
      <c r="M277" s="22">
        <v>0</v>
      </c>
      <c r="N277" s="22">
        <v>0</v>
      </c>
      <c r="O277" s="22">
        <v>0</v>
      </c>
      <c r="P277" s="22">
        <v>-6.454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399666</v>
      </c>
      <c r="B278" s="21" t="s">
        <v>355</v>
      </c>
      <c r="C278" s="21">
        <v>1825.392</v>
      </c>
      <c r="D278" s="21">
        <v>2140.265</v>
      </c>
      <c r="E278" s="21">
        <v>0</v>
      </c>
      <c r="F278" s="21">
        <v>0</v>
      </c>
      <c r="G278" s="21">
        <v>0</v>
      </c>
      <c r="H278" s="21">
        <v>1</v>
      </c>
      <c r="I278" s="19">
        <v>7.149</v>
      </c>
      <c r="J278" s="19">
        <v>20.809</v>
      </c>
      <c r="K278" s="22">
        <v>4</v>
      </c>
      <c r="L278" s="22">
        <v>1</v>
      </c>
      <c r="M278" s="22">
        <v>0</v>
      </c>
      <c r="N278" s="22">
        <v>0</v>
      </c>
      <c r="O278" s="22">
        <v>0</v>
      </c>
      <c r="P278" s="22">
        <v>-0.231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399678</v>
      </c>
      <c r="B279" s="21" t="s">
        <v>356</v>
      </c>
      <c r="C279" s="21">
        <v>540.747</v>
      </c>
      <c r="D279" s="21">
        <v>630.791</v>
      </c>
      <c r="E279" s="21">
        <v>0</v>
      </c>
      <c r="F279" s="21">
        <v>0</v>
      </c>
      <c r="G279" s="21">
        <v>0</v>
      </c>
      <c r="H279" s="21">
        <v>1</v>
      </c>
      <c r="I279" s="19">
        <v>5.779</v>
      </c>
      <c r="J279" s="19">
        <v>19.229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-6.046</v>
      </c>
      <c r="Q279" s="22">
        <v>0</v>
      </c>
      <c r="R279" s="22">
        <v>-1</v>
      </c>
      <c r="S279" s="23"/>
      <c r="T279" s="23"/>
      <c r="U279" s="23"/>
      <c r="V279" s="23"/>
      <c r="W279" s="23"/>
    </row>
    <row r="280" ht="16.5" spans="1:23">
      <c r="A280" s="21">
        <v>399679</v>
      </c>
      <c r="B280" s="21" t="s">
        <v>357</v>
      </c>
      <c r="C280" s="21">
        <v>5601.535</v>
      </c>
      <c r="D280" s="21">
        <v>6535.86</v>
      </c>
      <c r="E280" s="21">
        <v>0</v>
      </c>
      <c r="F280" s="21">
        <v>0</v>
      </c>
      <c r="G280" s="21">
        <v>0</v>
      </c>
      <c r="H280" s="21">
        <v>1</v>
      </c>
      <c r="I280" s="19">
        <v>8.067</v>
      </c>
      <c r="J280" s="19">
        <v>21.209</v>
      </c>
      <c r="K280" s="22">
        <v>4</v>
      </c>
      <c r="L280" s="22">
        <v>1</v>
      </c>
      <c r="M280" s="22">
        <v>0</v>
      </c>
      <c r="N280" s="22">
        <v>0</v>
      </c>
      <c r="O280" s="22">
        <v>0</v>
      </c>
      <c r="P280" s="22">
        <v>-2.637</v>
      </c>
      <c r="Q280" s="22">
        <v>0</v>
      </c>
      <c r="R280" s="22">
        <v>-1</v>
      </c>
      <c r="S280" s="23"/>
      <c r="T280" s="23"/>
      <c r="U280" s="23"/>
      <c r="V280" s="23"/>
      <c r="W280" s="23"/>
    </row>
    <row r="281" ht="16.5" spans="1:23">
      <c r="A281" s="21">
        <v>399680</v>
      </c>
      <c r="B281" s="21" t="s">
        <v>358</v>
      </c>
      <c r="C281" s="21">
        <v>657.381</v>
      </c>
      <c r="D281" s="21">
        <v>783.156</v>
      </c>
      <c r="E281" s="21">
        <v>0</v>
      </c>
      <c r="F281" s="21">
        <v>0</v>
      </c>
      <c r="G281" s="21">
        <v>0</v>
      </c>
      <c r="H281" s="21">
        <v>1</v>
      </c>
      <c r="I281" s="19">
        <v>9.215</v>
      </c>
      <c r="J281" s="19">
        <v>23.795</v>
      </c>
      <c r="K281" s="22">
        <v>4</v>
      </c>
      <c r="L281" s="22">
        <v>1</v>
      </c>
      <c r="M281" s="22">
        <v>0</v>
      </c>
      <c r="N281" s="22">
        <v>0</v>
      </c>
      <c r="O281" s="22">
        <v>0</v>
      </c>
      <c r="P281" s="22">
        <v>0.08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399681</v>
      </c>
      <c r="B282" s="21" t="s">
        <v>359</v>
      </c>
      <c r="C282" s="21">
        <v>1050.302</v>
      </c>
      <c r="D282" s="21">
        <v>1305.414</v>
      </c>
      <c r="E282" s="21">
        <v>0</v>
      </c>
      <c r="F282" s="21">
        <v>0</v>
      </c>
      <c r="G282" s="21">
        <v>0</v>
      </c>
      <c r="H282" s="21">
        <v>1</v>
      </c>
      <c r="I282" s="19">
        <v>11.83</v>
      </c>
      <c r="J282" s="19">
        <v>29.061</v>
      </c>
      <c r="K282" s="22">
        <v>4</v>
      </c>
      <c r="L282" s="22">
        <v>1</v>
      </c>
      <c r="M282" s="22">
        <v>-1</v>
      </c>
      <c r="N282" s="22">
        <v>0</v>
      </c>
      <c r="O282" s="22">
        <v>0</v>
      </c>
      <c r="P282" s="22">
        <v>0.771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399683</v>
      </c>
      <c r="B283" s="21" t="s">
        <v>360</v>
      </c>
      <c r="C283" s="21">
        <v>1838.055</v>
      </c>
      <c r="D283" s="21">
        <v>2008.267</v>
      </c>
      <c r="E283" s="21">
        <v>0</v>
      </c>
      <c r="F283" s="21">
        <v>0</v>
      </c>
      <c r="G283" s="21">
        <v>0</v>
      </c>
      <c r="H283" s="21">
        <v>1</v>
      </c>
      <c r="I283" s="19">
        <v>1.664</v>
      </c>
      <c r="J283" s="19">
        <v>9.998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-12.148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399692</v>
      </c>
      <c r="B284" s="21" t="s">
        <v>361</v>
      </c>
      <c r="C284" s="21">
        <v>3727.784</v>
      </c>
      <c r="D284" s="21">
        <v>4105.337</v>
      </c>
      <c r="E284" s="21">
        <v>0</v>
      </c>
      <c r="F284" s="21">
        <v>0</v>
      </c>
      <c r="G284" s="21">
        <v>0</v>
      </c>
      <c r="H284" s="21">
        <v>1</v>
      </c>
      <c r="I284" s="19">
        <v>1.836</v>
      </c>
      <c r="J284" s="19">
        <v>10.864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-4.878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399694</v>
      </c>
      <c r="B285" s="21" t="s">
        <v>362</v>
      </c>
      <c r="C285" s="21">
        <v>3784.523</v>
      </c>
      <c r="D285" s="21">
        <v>4471.372</v>
      </c>
      <c r="E285" s="21">
        <v>0</v>
      </c>
      <c r="F285" s="21">
        <v>0</v>
      </c>
      <c r="G285" s="21">
        <v>0</v>
      </c>
      <c r="H285" s="21">
        <v>1</v>
      </c>
      <c r="I285" s="19">
        <v>5.092</v>
      </c>
      <c r="J285" s="19">
        <v>19.671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-9.611</v>
      </c>
      <c r="Q285" s="22">
        <v>0</v>
      </c>
      <c r="R285" s="22">
        <v>-1</v>
      </c>
      <c r="S285" s="23"/>
      <c r="T285" s="23"/>
      <c r="U285" s="23"/>
      <c r="V285" s="23"/>
      <c r="W285" s="23"/>
    </row>
    <row r="286" ht="16.5" spans="1:23">
      <c r="A286" s="21">
        <v>399696</v>
      </c>
      <c r="B286" s="21" t="s">
        <v>363</v>
      </c>
      <c r="C286" s="21">
        <v>3607.764</v>
      </c>
      <c r="D286" s="21">
        <v>4390.619</v>
      </c>
      <c r="E286" s="21">
        <v>0</v>
      </c>
      <c r="F286" s="21">
        <v>0</v>
      </c>
      <c r="G286" s="21">
        <v>0</v>
      </c>
      <c r="H286" s="21">
        <v>1</v>
      </c>
      <c r="I286" s="19">
        <v>6.007</v>
      </c>
      <c r="J286" s="19">
        <v>22.766</v>
      </c>
      <c r="K286" s="22">
        <v>4</v>
      </c>
      <c r="L286" s="22">
        <v>1</v>
      </c>
      <c r="M286" s="22">
        <v>-1</v>
      </c>
      <c r="N286" s="22">
        <v>0</v>
      </c>
      <c r="O286" s="22">
        <v>0</v>
      </c>
      <c r="P286" s="22">
        <v>1.677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399697</v>
      </c>
      <c r="B287" s="21" t="s">
        <v>364</v>
      </c>
      <c r="C287" s="21">
        <v>3446.161</v>
      </c>
      <c r="D287" s="21">
        <v>3986.826</v>
      </c>
      <c r="E287" s="21">
        <v>0</v>
      </c>
      <c r="F287" s="21">
        <v>0</v>
      </c>
      <c r="G287" s="21">
        <v>0</v>
      </c>
      <c r="H287" s="21">
        <v>1</v>
      </c>
      <c r="I287" s="19">
        <v>5.938</v>
      </c>
      <c r="J287" s="19">
        <v>18.694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-4.927</v>
      </c>
      <c r="Q287" s="22">
        <v>0</v>
      </c>
      <c r="R287" s="22">
        <v>-1</v>
      </c>
      <c r="S287" s="23"/>
      <c r="T287" s="23"/>
      <c r="U287" s="23"/>
      <c r="V287" s="23"/>
      <c r="W287" s="23"/>
    </row>
    <row r="288" ht="16.5" spans="1:23">
      <c r="A288" s="21">
        <v>399698</v>
      </c>
      <c r="B288" s="21" t="s">
        <v>365</v>
      </c>
      <c r="C288" s="21">
        <v>49158.367</v>
      </c>
      <c r="D288" s="21">
        <v>54579.117</v>
      </c>
      <c r="E288" s="21">
        <v>0</v>
      </c>
      <c r="F288" s="21">
        <v>0</v>
      </c>
      <c r="G288" s="21">
        <v>0</v>
      </c>
      <c r="H288" s="21">
        <v>1</v>
      </c>
      <c r="I288" s="19">
        <v>2.876</v>
      </c>
      <c r="J288" s="19">
        <v>12.522</v>
      </c>
      <c r="K288" s="22">
        <v>4</v>
      </c>
      <c r="L288" s="22">
        <v>1</v>
      </c>
      <c r="M288" s="22">
        <v>0</v>
      </c>
      <c r="N288" s="22">
        <v>0</v>
      </c>
      <c r="O288" s="22">
        <v>0</v>
      </c>
      <c r="P288" s="22">
        <v>-6.694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399703</v>
      </c>
      <c r="B289" s="21" t="s">
        <v>366</v>
      </c>
      <c r="C289" s="21">
        <v>7136.927</v>
      </c>
      <c r="D289" s="21">
        <v>7806.283</v>
      </c>
      <c r="E289" s="21">
        <v>0</v>
      </c>
      <c r="F289" s="21">
        <v>0</v>
      </c>
      <c r="G289" s="21">
        <v>0</v>
      </c>
      <c r="H289" s="21">
        <v>1</v>
      </c>
      <c r="I289" s="19">
        <v>1.016</v>
      </c>
      <c r="J289" s="19">
        <v>9.503</v>
      </c>
      <c r="K289" s="22">
        <v>4</v>
      </c>
      <c r="L289" s="22">
        <v>1</v>
      </c>
      <c r="M289" s="22">
        <v>0</v>
      </c>
      <c r="N289" s="22">
        <v>0</v>
      </c>
      <c r="O289" s="22">
        <v>0</v>
      </c>
      <c r="P289" s="22">
        <v>1.119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399704</v>
      </c>
      <c r="B290" s="21" t="s">
        <v>367</v>
      </c>
      <c r="C290" s="21">
        <v>5340.429</v>
      </c>
      <c r="D290" s="21">
        <v>6747.323</v>
      </c>
      <c r="E290" s="21">
        <v>0</v>
      </c>
      <c r="F290" s="21">
        <v>0</v>
      </c>
      <c r="G290" s="21">
        <v>0</v>
      </c>
      <c r="H290" s="21">
        <v>1</v>
      </c>
      <c r="I290" s="19">
        <v>14.037</v>
      </c>
      <c r="J290" s="19">
        <v>31.961</v>
      </c>
      <c r="K290" s="22">
        <v>4</v>
      </c>
      <c r="L290" s="22">
        <v>1</v>
      </c>
      <c r="M290" s="22">
        <v>0</v>
      </c>
      <c r="N290" s="22">
        <v>0</v>
      </c>
      <c r="O290" s="22">
        <v>0</v>
      </c>
      <c r="P290" s="22">
        <v>-12.627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399705</v>
      </c>
      <c r="B291" s="21" t="s">
        <v>368</v>
      </c>
      <c r="C291" s="21">
        <v>3676.384</v>
      </c>
      <c r="D291" s="21">
        <v>4461.447</v>
      </c>
      <c r="E291" s="21">
        <v>0</v>
      </c>
      <c r="F291" s="21">
        <v>0</v>
      </c>
      <c r="G291" s="21">
        <v>0</v>
      </c>
      <c r="H291" s="21">
        <v>1</v>
      </c>
      <c r="I291" s="19">
        <v>1.611</v>
      </c>
      <c r="J291" s="19">
        <v>18.924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-13.597</v>
      </c>
      <c r="Q291" s="22">
        <v>0</v>
      </c>
      <c r="R291" s="22">
        <v>-1</v>
      </c>
      <c r="S291" s="23"/>
      <c r="T291" s="23"/>
      <c r="U291" s="23"/>
      <c r="V291" s="23"/>
      <c r="W291" s="23"/>
    </row>
    <row r="292" ht="16.5" spans="1:23">
      <c r="A292" s="21">
        <v>399802</v>
      </c>
      <c r="B292" s="21" t="s">
        <v>369</v>
      </c>
      <c r="C292" s="21">
        <v>6149.837</v>
      </c>
      <c r="D292" s="21">
        <v>7151.259</v>
      </c>
      <c r="E292" s="21">
        <v>0</v>
      </c>
      <c r="F292" s="21">
        <v>0</v>
      </c>
      <c r="G292" s="21">
        <v>0</v>
      </c>
      <c r="H292" s="21">
        <v>1</v>
      </c>
      <c r="I292" s="19">
        <v>9.058</v>
      </c>
      <c r="J292" s="19">
        <v>21.793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-3.234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399809</v>
      </c>
      <c r="B293" s="21" t="s">
        <v>370</v>
      </c>
      <c r="C293" s="21">
        <v>2281.241</v>
      </c>
      <c r="D293" s="21">
        <v>2686.731</v>
      </c>
      <c r="E293" s="21">
        <v>0</v>
      </c>
      <c r="F293" s="21">
        <v>0</v>
      </c>
      <c r="G293" s="21">
        <v>0</v>
      </c>
      <c r="H293" s="21">
        <v>1</v>
      </c>
      <c r="I293" s="19">
        <v>0.347</v>
      </c>
      <c r="J293" s="19">
        <v>15.387</v>
      </c>
      <c r="K293" s="22">
        <v>2</v>
      </c>
      <c r="L293" s="22">
        <v>1</v>
      </c>
      <c r="M293" s="22">
        <v>0</v>
      </c>
      <c r="N293" s="22">
        <v>-1</v>
      </c>
      <c r="O293" s="22">
        <v>0</v>
      </c>
      <c r="P293" s="22">
        <v>-5.484</v>
      </c>
      <c r="Q293" s="22">
        <v>0</v>
      </c>
      <c r="R293" s="22">
        <v>-1</v>
      </c>
      <c r="S293" s="23"/>
      <c r="T293" s="23"/>
      <c r="U293" s="23"/>
      <c r="V293" s="23"/>
      <c r="W293" s="23"/>
    </row>
    <row r="294" ht="16.5" spans="1:23">
      <c r="A294" s="21">
        <v>399810</v>
      </c>
      <c r="B294" s="21" t="s">
        <v>371</v>
      </c>
      <c r="C294" s="21">
        <v>2913.103</v>
      </c>
      <c r="D294" s="21">
        <v>3436.051</v>
      </c>
      <c r="E294" s="21">
        <v>0</v>
      </c>
      <c r="F294" s="21">
        <v>0</v>
      </c>
      <c r="G294" s="21">
        <v>0</v>
      </c>
      <c r="H294" s="21">
        <v>1</v>
      </c>
      <c r="I294" s="19">
        <v>2.64</v>
      </c>
      <c r="J294" s="19">
        <v>17.457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-0.16</v>
      </c>
      <c r="Q294" s="22">
        <v>0</v>
      </c>
      <c r="R294" s="22">
        <v>-1</v>
      </c>
      <c r="S294" s="23"/>
      <c r="T294" s="23"/>
      <c r="U294" s="23"/>
      <c r="V294" s="23"/>
      <c r="W294" s="23"/>
    </row>
    <row r="295" ht="16.5" spans="1:23">
      <c r="A295" s="21">
        <v>399813</v>
      </c>
      <c r="B295" s="21" t="s">
        <v>372</v>
      </c>
      <c r="C295" s="21">
        <v>7042.917</v>
      </c>
      <c r="D295" s="21">
        <v>8213.594</v>
      </c>
      <c r="E295" s="21">
        <v>0</v>
      </c>
      <c r="F295" s="21">
        <v>0</v>
      </c>
      <c r="G295" s="21">
        <v>0</v>
      </c>
      <c r="H295" s="21">
        <v>1</v>
      </c>
      <c r="I295" s="19">
        <v>5.812</v>
      </c>
      <c r="J295" s="19">
        <v>19.237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-0.365</v>
      </c>
      <c r="Q295" s="22">
        <v>0</v>
      </c>
      <c r="R295" s="22">
        <v>-1</v>
      </c>
      <c r="S295" s="23"/>
      <c r="T295" s="23"/>
      <c r="U295" s="23"/>
      <c r="V295" s="23"/>
      <c r="W295" s="23"/>
    </row>
    <row r="296" ht="16.5" spans="1:23">
      <c r="A296" s="21">
        <v>399814</v>
      </c>
      <c r="B296" s="21" t="s">
        <v>373</v>
      </c>
      <c r="C296" s="21">
        <v>1118.499</v>
      </c>
      <c r="D296" s="21">
        <v>1225.382</v>
      </c>
      <c r="E296" s="21">
        <v>0</v>
      </c>
      <c r="F296" s="21">
        <v>0</v>
      </c>
      <c r="G296" s="21">
        <v>0</v>
      </c>
      <c r="H296" s="21">
        <v>1</v>
      </c>
      <c r="I296" s="19">
        <v>1.032</v>
      </c>
      <c r="J296" s="19">
        <v>9.664</v>
      </c>
      <c r="K296" s="22">
        <v>4</v>
      </c>
      <c r="L296" s="22">
        <v>0</v>
      </c>
      <c r="M296" s="22">
        <v>0</v>
      </c>
      <c r="N296" s="22">
        <v>-1</v>
      </c>
      <c r="O296" s="22">
        <v>0</v>
      </c>
      <c r="P296" s="22">
        <v>-5.793</v>
      </c>
      <c r="Q296" s="22">
        <v>0</v>
      </c>
      <c r="R296" s="22">
        <v>-1</v>
      </c>
      <c r="S296" s="23"/>
      <c r="T296" s="23"/>
      <c r="U296" s="23"/>
      <c r="V296" s="23"/>
      <c r="W296" s="23"/>
    </row>
    <row r="297" ht="16.5" spans="1:23">
      <c r="A297" s="21">
        <v>399852</v>
      </c>
      <c r="B297" s="21" t="s">
        <v>201</v>
      </c>
      <c r="C297" s="21">
        <v>7022.047</v>
      </c>
      <c r="D297" s="21">
        <v>7799.305</v>
      </c>
      <c r="E297" s="21">
        <v>0</v>
      </c>
      <c r="F297" s="21">
        <v>0</v>
      </c>
      <c r="G297" s="21">
        <v>0</v>
      </c>
      <c r="H297" s="21">
        <v>1</v>
      </c>
      <c r="I297" s="19">
        <v>5.436</v>
      </c>
      <c r="J297" s="19">
        <v>14.86</v>
      </c>
      <c r="K297" s="22">
        <v>4</v>
      </c>
      <c r="L297" s="22">
        <v>1</v>
      </c>
      <c r="M297" s="22">
        <v>0</v>
      </c>
      <c r="N297" s="22">
        <v>0</v>
      </c>
      <c r="O297" s="22">
        <v>0</v>
      </c>
      <c r="P297" s="22">
        <v>-6.998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399905</v>
      </c>
      <c r="B298" s="21" t="s">
        <v>374</v>
      </c>
      <c r="C298" s="21">
        <v>6717.366</v>
      </c>
      <c r="D298" s="21">
        <v>7696.041</v>
      </c>
      <c r="E298" s="21">
        <v>0</v>
      </c>
      <c r="F298" s="21">
        <v>0</v>
      </c>
      <c r="G298" s="21">
        <v>0</v>
      </c>
      <c r="H298" s="21">
        <v>1</v>
      </c>
      <c r="I298" s="19">
        <v>7.723</v>
      </c>
      <c r="J298" s="19">
        <v>19.457</v>
      </c>
      <c r="K298" s="22">
        <v>4</v>
      </c>
      <c r="L298" s="22">
        <v>1</v>
      </c>
      <c r="M298" s="22">
        <v>-1</v>
      </c>
      <c r="N298" s="22">
        <v>0</v>
      </c>
      <c r="O298" s="22">
        <v>0</v>
      </c>
      <c r="P298" s="22">
        <v>-0.965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399959</v>
      </c>
      <c r="B299" s="21" t="s">
        <v>375</v>
      </c>
      <c r="C299" s="21">
        <v>1522.432</v>
      </c>
      <c r="D299" s="21">
        <v>1828.946</v>
      </c>
      <c r="E299" s="21">
        <v>0</v>
      </c>
      <c r="F299" s="21">
        <v>0</v>
      </c>
      <c r="G299" s="21">
        <v>0</v>
      </c>
      <c r="H299" s="21">
        <v>1</v>
      </c>
      <c r="I299" s="19">
        <v>9.572</v>
      </c>
      <c r="J299" s="19">
        <v>24.727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-6.817</v>
      </c>
      <c r="Q299" s="22">
        <v>0</v>
      </c>
      <c r="R299" s="22">
        <v>-1</v>
      </c>
      <c r="S299" s="23"/>
      <c r="T299" s="23"/>
      <c r="U299" s="23"/>
      <c r="V299" s="23"/>
      <c r="W299" s="23"/>
    </row>
    <row r="300" ht="16.5" spans="1:23">
      <c r="A300" s="21">
        <v>399967</v>
      </c>
      <c r="B300" s="21" t="s">
        <v>376</v>
      </c>
      <c r="C300" s="21">
        <v>11644.836</v>
      </c>
      <c r="D300" s="21">
        <v>13921.419</v>
      </c>
      <c r="E300" s="21">
        <v>0</v>
      </c>
      <c r="F300" s="21">
        <v>0</v>
      </c>
      <c r="G300" s="21">
        <v>0</v>
      </c>
      <c r="H300" s="21">
        <v>1</v>
      </c>
      <c r="I300" s="19">
        <v>7.87</v>
      </c>
      <c r="J300" s="19">
        <v>22.936</v>
      </c>
      <c r="K300" s="22">
        <v>4</v>
      </c>
      <c r="L300" s="22">
        <v>1</v>
      </c>
      <c r="M300" s="22">
        <v>0</v>
      </c>
      <c r="N300" s="22">
        <v>0</v>
      </c>
      <c r="O300" s="22">
        <v>0</v>
      </c>
      <c r="P300" s="22">
        <v>-3.488</v>
      </c>
      <c r="Q300" s="22">
        <v>0</v>
      </c>
      <c r="R300" s="22">
        <v>-1</v>
      </c>
      <c r="S300" s="23"/>
      <c r="T300" s="23"/>
      <c r="U300" s="23"/>
      <c r="V300" s="23"/>
      <c r="W300" s="23"/>
    </row>
    <row r="301" ht="16.5" spans="1:23">
      <c r="A301" s="21">
        <v>399971</v>
      </c>
      <c r="B301" s="21" t="s">
        <v>377</v>
      </c>
      <c r="C301" s="21">
        <v>1375.198</v>
      </c>
      <c r="D301" s="21">
        <v>1660.3</v>
      </c>
      <c r="E301" s="21">
        <v>0</v>
      </c>
      <c r="F301" s="21">
        <v>0</v>
      </c>
      <c r="G301" s="21">
        <v>0</v>
      </c>
      <c r="H301" s="21">
        <v>1</v>
      </c>
      <c r="I301" s="19">
        <v>4.987</v>
      </c>
      <c r="J301" s="19">
        <v>21.302</v>
      </c>
      <c r="K301" s="22">
        <v>4</v>
      </c>
      <c r="L301" s="22">
        <v>1</v>
      </c>
      <c r="M301" s="22">
        <v>0</v>
      </c>
      <c r="N301" s="22">
        <v>0</v>
      </c>
      <c r="O301" s="22">
        <v>0</v>
      </c>
      <c r="P301" s="22">
        <v>-1.553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399973</v>
      </c>
      <c r="B302" s="21" t="s">
        <v>378</v>
      </c>
      <c r="C302" s="21">
        <v>1557.29</v>
      </c>
      <c r="D302" s="21">
        <v>1877.314</v>
      </c>
      <c r="E302" s="21">
        <v>0</v>
      </c>
      <c r="F302" s="21">
        <v>0</v>
      </c>
      <c r="G302" s="21">
        <v>0</v>
      </c>
      <c r="H302" s="21">
        <v>1</v>
      </c>
      <c r="I302" s="19">
        <v>8.876</v>
      </c>
      <c r="J302" s="19">
        <v>24.409</v>
      </c>
      <c r="K302" s="22">
        <v>4</v>
      </c>
      <c r="L302" s="22">
        <v>1</v>
      </c>
      <c r="M302" s="22">
        <v>0</v>
      </c>
      <c r="N302" s="22">
        <v>0</v>
      </c>
      <c r="O302" s="22">
        <v>0</v>
      </c>
      <c r="P302" s="22">
        <v>-1.624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399974</v>
      </c>
      <c r="B303" s="21" t="s">
        <v>379</v>
      </c>
      <c r="C303" s="21">
        <v>1803.244</v>
      </c>
      <c r="D303" s="21">
        <v>1968.741</v>
      </c>
      <c r="E303" s="21">
        <v>0</v>
      </c>
      <c r="F303" s="21">
        <v>0</v>
      </c>
      <c r="G303" s="21">
        <v>0</v>
      </c>
      <c r="H303" s="21">
        <v>1</v>
      </c>
      <c r="I303" s="19">
        <v>1.57</v>
      </c>
      <c r="J303" s="19">
        <v>9.844</v>
      </c>
      <c r="K303" s="22">
        <v>1</v>
      </c>
      <c r="L303" s="22">
        <v>0</v>
      </c>
      <c r="M303" s="22">
        <v>1</v>
      </c>
      <c r="N303" s="22">
        <v>-1</v>
      </c>
      <c r="O303" s="22">
        <v>0</v>
      </c>
      <c r="P303" s="22">
        <v>-1.104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399982</v>
      </c>
      <c r="B304" s="21" t="s">
        <v>226</v>
      </c>
      <c r="C304" s="21">
        <v>8249.867</v>
      </c>
      <c r="D304" s="21">
        <v>9269.02</v>
      </c>
      <c r="E304" s="21">
        <v>0</v>
      </c>
      <c r="F304" s="21">
        <v>0</v>
      </c>
      <c r="G304" s="21">
        <v>0</v>
      </c>
      <c r="H304" s="21">
        <v>1</v>
      </c>
      <c r="I304" s="19">
        <v>6.858</v>
      </c>
      <c r="J304" s="19">
        <v>17.099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399991</v>
      </c>
      <c r="B305" s="21" t="s">
        <v>380</v>
      </c>
      <c r="C305" s="21">
        <v>2550.404</v>
      </c>
      <c r="D305" s="21">
        <v>2962.689</v>
      </c>
      <c r="E305" s="21">
        <v>0</v>
      </c>
      <c r="F305" s="21">
        <v>0</v>
      </c>
      <c r="G305" s="21">
        <v>0</v>
      </c>
      <c r="H305" s="21">
        <v>1</v>
      </c>
      <c r="I305" s="19">
        <v>7.184</v>
      </c>
      <c r="J305" s="19">
        <v>20.1</v>
      </c>
      <c r="K305" s="22">
        <v>4</v>
      </c>
      <c r="L305" s="22">
        <v>0</v>
      </c>
      <c r="M305" s="22">
        <v>-1</v>
      </c>
      <c r="N305" s="22">
        <v>1</v>
      </c>
      <c r="O305" s="22">
        <v>0</v>
      </c>
      <c r="P305" s="22">
        <v>19.177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399992</v>
      </c>
      <c r="B306" s="21" t="s">
        <v>381</v>
      </c>
      <c r="C306" s="21">
        <v>1957.772</v>
      </c>
      <c r="D306" s="21">
        <v>2215.19</v>
      </c>
      <c r="E306" s="21">
        <v>0</v>
      </c>
      <c r="F306" s="21">
        <v>0</v>
      </c>
      <c r="G306" s="21">
        <v>0</v>
      </c>
      <c r="H306" s="21">
        <v>1</v>
      </c>
      <c r="I306" s="19">
        <v>4.991</v>
      </c>
      <c r="J306" s="19">
        <v>16.032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399995</v>
      </c>
      <c r="B307" s="21" t="s">
        <v>382</v>
      </c>
      <c r="C307" s="21">
        <v>3752.918</v>
      </c>
      <c r="D307" s="21">
        <v>4101.083</v>
      </c>
      <c r="E307" s="21">
        <v>0</v>
      </c>
      <c r="F307" s="21">
        <v>0</v>
      </c>
      <c r="G307" s="21">
        <v>0</v>
      </c>
      <c r="H307" s="21">
        <v>1</v>
      </c>
      <c r="I307" s="19">
        <v>1.3</v>
      </c>
      <c r="J307" s="19">
        <v>9.679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399996</v>
      </c>
      <c r="B308" s="21" t="s">
        <v>383</v>
      </c>
      <c r="C308" s="21">
        <v>4075.563</v>
      </c>
      <c r="D308" s="21">
        <v>4841.908</v>
      </c>
      <c r="E308" s="21">
        <v>0</v>
      </c>
      <c r="F308" s="21">
        <v>0</v>
      </c>
      <c r="G308" s="21">
        <v>0</v>
      </c>
      <c r="H308" s="21">
        <v>1</v>
      </c>
      <c r="I308" s="19">
        <v>2.078</v>
      </c>
      <c r="J308" s="19">
        <v>17.576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980018</v>
      </c>
      <c r="B309" s="21" t="s">
        <v>384</v>
      </c>
      <c r="C309" s="21">
        <v>3460.64</v>
      </c>
      <c r="D309" s="21">
        <v>4806.385</v>
      </c>
      <c r="E309" s="21">
        <v>0</v>
      </c>
      <c r="F309" s="21">
        <v>0</v>
      </c>
      <c r="G309" s="21">
        <v>0</v>
      </c>
      <c r="H309" s="21">
        <v>1</v>
      </c>
      <c r="I309" s="19">
        <v>19.363</v>
      </c>
      <c r="J309" s="19">
        <v>41.941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980028</v>
      </c>
      <c r="B310" s="21" t="s">
        <v>385</v>
      </c>
      <c r="C310" s="21">
        <v>11794.638</v>
      </c>
      <c r="D310" s="21">
        <v>12747.413</v>
      </c>
      <c r="E310" s="21">
        <v>0</v>
      </c>
      <c r="F310" s="21">
        <v>0</v>
      </c>
      <c r="G310" s="21">
        <v>0</v>
      </c>
      <c r="H310" s="21">
        <v>1</v>
      </c>
      <c r="I310" s="19">
        <v>1.248</v>
      </c>
      <c r="J310" s="19">
        <v>8.629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980035</v>
      </c>
      <c r="B311" s="21" t="s">
        <v>386</v>
      </c>
      <c r="C311" s="21">
        <v>1913.499</v>
      </c>
      <c r="D311" s="21">
        <v>2324.845</v>
      </c>
      <c r="E311" s="21">
        <v>0</v>
      </c>
      <c r="F311" s="21">
        <v>0</v>
      </c>
      <c r="G311" s="21">
        <v>0</v>
      </c>
      <c r="H311" s="21">
        <v>1</v>
      </c>
      <c r="I311" s="19">
        <v>9.34</v>
      </c>
      <c r="J311" s="19">
        <v>25.381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-3.875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980068</v>
      </c>
      <c r="B312" s="21" t="s">
        <v>387</v>
      </c>
      <c r="C312" s="21">
        <v>3391.496</v>
      </c>
      <c r="D312" s="21">
        <v>3777.475</v>
      </c>
      <c r="E312" s="21">
        <v>0</v>
      </c>
      <c r="F312" s="21">
        <v>0</v>
      </c>
      <c r="G312" s="21">
        <v>0</v>
      </c>
      <c r="H312" s="21">
        <v>1</v>
      </c>
      <c r="I312" s="19">
        <v>4.512</v>
      </c>
      <c r="J312" s="19">
        <v>14.269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980076</v>
      </c>
      <c r="B313" s="21" t="s">
        <v>388</v>
      </c>
      <c r="C313" s="21">
        <v>3082.448</v>
      </c>
      <c r="D313" s="21">
        <v>3710.613</v>
      </c>
      <c r="E313" s="21">
        <v>0</v>
      </c>
      <c r="F313" s="21">
        <v>0</v>
      </c>
      <c r="G313" s="21">
        <v>0</v>
      </c>
      <c r="H313" s="21">
        <v>1</v>
      </c>
      <c r="I313" s="19">
        <v>7.313</v>
      </c>
      <c r="J313" s="19">
        <v>23.004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980092</v>
      </c>
      <c r="B314" s="21" t="s">
        <v>389</v>
      </c>
      <c r="C314" s="21">
        <v>4944.034</v>
      </c>
      <c r="D314" s="21">
        <v>5495.445</v>
      </c>
      <c r="E314" s="21">
        <v>0</v>
      </c>
      <c r="F314" s="21">
        <v>0</v>
      </c>
      <c r="G314" s="21">
        <v>0</v>
      </c>
      <c r="H314" s="21">
        <v>1</v>
      </c>
      <c r="I314" s="19">
        <v>3.634</v>
      </c>
      <c r="J314" s="19">
        <v>13.304</v>
      </c>
      <c r="K314" s="22">
        <v>3</v>
      </c>
      <c r="L314" s="22">
        <v>2</v>
      </c>
      <c r="M314" s="22">
        <v>0</v>
      </c>
      <c r="N314" s="22">
        <v>1</v>
      </c>
      <c r="O314" s="22">
        <v>0</v>
      </c>
      <c r="P314" s="22">
        <v>3.022</v>
      </c>
      <c r="Q314" s="22">
        <v>0</v>
      </c>
      <c r="R314" s="22">
        <v>1</v>
      </c>
      <c r="S314" s="23"/>
      <c r="T314" s="23"/>
      <c r="U314" s="23"/>
      <c r="V314" s="23"/>
      <c r="W314" s="23"/>
    </row>
    <row r="315" ht="16.5" spans="1:23">
      <c r="A315" s="24">
        <v>25</v>
      </c>
      <c r="B315" s="24" t="s">
        <v>390</v>
      </c>
      <c r="C315" s="24">
        <v>1764.238</v>
      </c>
      <c r="D315" s="24">
        <v>1876.025</v>
      </c>
      <c r="E315" s="24">
        <v>0</v>
      </c>
      <c r="F315" s="24">
        <v>0</v>
      </c>
      <c r="G315" s="24">
        <v>1</v>
      </c>
      <c r="H315" s="19">
        <v>0</v>
      </c>
      <c r="I315" s="19">
        <v>0</v>
      </c>
      <c r="J315" s="19">
        <v>0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-5.733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4">
        <v>36</v>
      </c>
      <c r="B316" s="24" t="s">
        <v>391</v>
      </c>
      <c r="C316" s="24">
        <v>10881.891</v>
      </c>
      <c r="D316" s="24">
        <v>11785.535</v>
      </c>
      <c r="E316" s="24">
        <v>0</v>
      </c>
      <c r="F316" s="24">
        <v>0</v>
      </c>
      <c r="G316" s="24">
        <v>1</v>
      </c>
      <c r="H316" s="19">
        <v>0</v>
      </c>
      <c r="I316" s="19">
        <v>0</v>
      </c>
      <c r="J316" s="19">
        <v>0</v>
      </c>
      <c r="K316" s="22">
        <v>4</v>
      </c>
      <c r="L316" s="22">
        <v>2</v>
      </c>
      <c r="M316" s="22">
        <v>0</v>
      </c>
      <c r="N316" s="22">
        <v>0</v>
      </c>
      <c r="O316" s="22">
        <v>0</v>
      </c>
      <c r="P316" s="22">
        <v>-3.514</v>
      </c>
      <c r="Q316" s="22">
        <v>0</v>
      </c>
      <c r="R316" s="22">
        <v>-1</v>
      </c>
      <c r="S316" s="23"/>
      <c r="T316" s="23"/>
      <c r="U316" s="23"/>
      <c r="V316" s="23"/>
      <c r="W316" s="23"/>
    </row>
    <row r="317" ht="16.5" spans="1:23">
      <c r="A317" s="24">
        <v>134</v>
      </c>
      <c r="B317" s="24" t="s">
        <v>392</v>
      </c>
      <c r="C317" s="24">
        <v>981.778</v>
      </c>
      <c r="D317" s="24">
        <v>1090.301</v>
      </c>
      <c r="E317" s="24">
        <v>0</v>
      </c>
      <c r="F317" s="24">
        <v>0</v>
      </c>
      <c r="G317" s="24">
        <v>1</v>
      </c>
      <c r="H317" s="19">
        <v>0</v>
      </c>
      <c r="I317" s="19">
        <v>0</v>
      </c>
      <c r="J317" s="19">
        <v>0</v>
      </c>
      <c r="K317" s="22">
        <v>4</v>
      </c>
      <c r="L317" s="22">
        <v>0</v>
      </c>
      <c r="M317" s="22">
        <v>-1</v>
      </c>
      <c r="N317" s="22">
        <v>1</v>
      </c>
      <c r="O317" s="22">
        <v>0</v>
      </c>
      <c r="P317" s="22">
        <v>0.623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4">
        <v>147</v>
      </c>
      <c r="B318" s="24" t="s">
        <v>393</v>
      </c>
      <c r="C318" s="24">
        <v>6795.748</v>
      </c>
      <c r="D318" s="24">
        <v>7474.602</v>
      </c>
      <c r="E318" s="24">
        <v>0</v>
      </c>
      <c r="F318" s="24">
        <v>0</v>
      </c>
      <c r="G318" s="24">
        <v>1</v>
      </c>
      <c r="H318" s="19">
        <v>0</v>
      </c>
      <c r="I318" s="19">
        <v>0</v>
      </c>
      <c r="J318" s="19">
        <v>0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-4.9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4">
        <v>807</v>
      </c>
      <c r="B319" s="24" t="s">
        <v>34</v>
      </c>
      <c r="C319" s="24">
        <v>18599.975</v>
      </c>
      <c r="D319" s="24">
        <v>20297.959</v>
      </c>
      <c r="E319" s="24">
        <v>0</v>
      </c>
      <c r="F319" s="24">
        <v>0</v>
      </c>
      <c r="G319" s="24">
        <v>1</v>
      </c>
      <c r="H319" s="19">
        <v>0</v>
      </c>
      <c r="I319" s="19">
        <v>0</v>
      </c>
      <c r="J319" s="19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4">
        <v>815</v>
      </c>
      <c r="B320" s="24" t="s">
        <v>394</v>
      </c>
      <c r="C320" s="24">
        <v>19082.18</v>
      </c>
      <c r="D320" s="24">
        <v>20942.314</v>
      </c>
      <c r="E320" s="24">
        <v>0</v>
      </c>
      <c r="F320" s="24">
        <v>0</v>
      </c>
      <c r="G320" s="24">
        <v>1</v>
      </c>
      <c r="H320" s="19">
        <v>0</v>
      </c>
      <c r="I320" s="19">
        <v>0</v>
      </c>
      <c r="J320" s="19">
        <v>0</v>
      </c>
      <c r="K320" s="22">
        <v>4</v>
      </c>
      <c r="L320" s="22">
        <v>1</v>
      </c>
      <c r="M320" s="22">
        <v>0</v>
      </c>
      <c r="N320" s="22">
        <v>0</v>
      </c>
      <c r="O320" s="22">
        <v>-1</v>
      </c>
      <c r="P320" s="22">
        <v>-1.752</v>
      </c>
      <c r="Q320" s="22">
        <v>0</v>
      </c>
      <c r="R320" s="22">
        <v>-1</v>
      </c>
      <c r="S320" s="23"/>
      <c r="T320" s="23"/>
      <c r="U320" s="23"/>
      <c r="V320" s="23"/>
      <c r="W320" s="23"/>
    </row>
    <row r="321" ht="16.5" spans="1:23">
      <c r="A321" s="24">
        <v>912</v>
      </c>
      <c r="B321" s="24" t="s">
        <v>395</v>
      </c>
      <c r="C321" s="24">
        <v>21070.07</v>
      </c>
      <c r="D321" s="24">
        <v>23073.221</v>
      </c>
      <c r="E321" s="24">
        <v>0</v>
      </c>
      <c r="F321" s="24">
        <v>0</v>
      </c>
      <c r="G321" s="24">
        <v>1</v>
      </c>
      <c r="H321" s="19">
        <v>0</v>
      </c>
      <c r="I321" s="19">
        <v>0</v>
      </c>
      <c r="J321" s="19">
        <v>0</v>
      </c>
      <c r="K321" s="22">
        <v>3</v>
      </c>
      <c r="L321" s="22">
        <v>1</v>
      </c>
      <c r="M321" s="22">
        <v>0</v>
      </c>
      <c r="N321" s="22">
        <v>-1</v>
      </c>
      <c r="O321" s="22">
        <v>0</v>
      </c>
      <c r="P321" s="22">
        <v>-6.508</v>
      </c>
      <c r="Q321" s="22">
        <v>0</v>
      </c>
      <c r="R321" s="22">
        <v>-1</v>
      </c>
      <c r="S321" s="23"/>
      <c r="T321" s="23"/>
      <c r="U321" s="23"/>
      <c r="V321" s="23"/>
      <c r="W321" s="23"/>
    </row>
    <row r="322" ht="16.5" spans="1:23">
      <c r="A322" s="24">
        <v>917</v>
      </c>
      <c r="B322" s="24" t="s">
        <v>396</v>
      </c>
      <c r="C322" s="24">
        <v>2447.221</v>
      </c>
      <c r="D322" s="24">
        <v>2635.911</v>
      </c>
      <c r="E322" s="24">
        <v>0</v>
      </c>
      <c r="F322" s="24">
        <v>0</v>
      </c>
      <c r="G322" s="24">
        <v>1</v>
      </c>
      <c r="H322" s="19">
        <v>0</v>
      </c>
      <c r="I322" s="19">
        <v>0</v>
      </c>
      <c r="J322" s="19">
        <v>0</v>
      </c>
      <c r="K322" s="22">
        <v>3</v>
      </c>
      <c r="L322" s="22">
        <v>0</v>
      </c>
      <c r="M322" s="22">
        <v>0</v>
      </c>
      <c r="N322" s="22">
        <v>0</v>
      </c>
      <c r="O322" s="22">
        <v>0</v>
      </c>
      <c r="P322" s="22">
        <v>-1.523</v>
      </c>
      <c r="Q322" s="22">
        <v>0</v>
      </c>
      <c r="R322" s="22">
        <v>-1</v>
      </c>
      <c r="S322" s="23"/>
      <c r="T322" s="23"/>
      <c r="U322" s="23"/>
      <c r="V322" s="23"/>
      <c r="W322" s="23"/>
    </row>
    <row r="323" ht="16.5" spans="1:23">
      <c r="A323" s="24">
        <v>925</v>
      </c>
      <c r="B323" s="24" t="s">
        <v>397</v>
      </c>
      <c r="C323" s="24">
        <v>4509.412</v>
      </c>
      <c r="D323" s="24">
        <v>4807.254</v>
      </c>
      <c r="E323" s="24">
        <v>0</v>
      </c>
      <c r="F323" s="24">
        <v>0</v>
      </c>
      <c r="G323" s="24">
        <v>1</v>
      </c>
      <c r="H323" s="19">
        <v>0</v>
      </c>
      <c r="I323" s="19">
        <v>0</v>
      </c>
      <c r="J323" s="19">
        <v>0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-6.485</v>
      </c>
      <c r="Q323" s="22">
        <v>0</v>
      </c>
      <c r="R323" s="22">
        <v>-1</v>
      </c>
      <c r="S323" s="23"/>
      <c r="T323" s="23"/>
      <c r="U323" s="23"/>
      <c r="V323" s="23"/>
      <c r="W323" s="23"/>
    </row>
    <row r="324" ht="16.5" spans="1:23">
      <c r="A324" s="24">
        <v>932</v>
      </c>
      <c r="B324" s="24" t="s">
        <v>398</v>
      </c>
      <c r="C324" s="24">
        <v>15467.644</v>
      </c>
      <c r="D324" s="24">
        <v>17007.83</v>
      </c>
      <c r="E324" s="24">
        <v>0</v>
      </c>
      <c r="F324" s="24">
        <v>0</v>
      </c>
      <c r="G324" s="24">
        <v>1</v>
      </c>
      <c r="H324" s="19">
        <v>0</v>
      </c>
      <c r="I324" s="19">
        <v>0</v>
      </c>
      <c r="J324" s="19">
        <v>0</v>
      </c>
      <c r="K324" s="22">
        <v>4</v>
      </c>
      <c r="L324" s="22">
        <v>1</v>
      </c>
      <c r="M324" s="22">
        <v>0</v>
      </c>
      <c r="N324" s="22">
        <v>0</v>
      </c>
      <c r="O324" s="22">
        <v>0</v>
      </c>
      <c r="P324" s="22">
        <v>-2.946</v>
      </c>
      <c r="Q324" s="22">
        <v>0</v>
      </c>
      <c r="R324" s="22">
        <v>-1</v>
      </c>
      <c r="S324" s="23"/>
      <c r="T324" s="23"/>
      <c r="U324" s="23"/>
      <c r="V324" s="23"/>
      <c r="W324" s="23"/>
    </row>
    <row r="325" ht="16.5" spans="1:23">
      <c r="A325" s="24">
        <v>942</v>
      </c>
      <c r="B325" s="24" t="s">
        <v>399</v>
      </c>
      <c r="C325" s="24">
        <v>10176.766</v>
      </c>
      <c r="D325" s="24">
        <v>10885.583</v>
      </c>
      <c r="E325" s="24">
        <v>0</v>
      </c>
      <c r="F325" s="24">
        <v>0</v>
      </c>
      <c r="G325" s="24">
        <v>1</v>
      </c>
      <c r="H325" s="19">
        <v>0</v>
      </c>
      <c r="I325" s="19">
        <v>0</v>
      </c>
      <c r="J325" s="19">
        <v>0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-8.739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4">
        <v>990</v>
      </c>
      <c r="B326" s="24" t="s">
        <v>400</v>
      </c>
      <c r="C326" s="24">
        <v>12916.592</v>
      </c>
      <c r="D326" s="24">
        <v>14197.421</v>
      </c>
      <c r="E326" s="24">
        <v>0</v>
      </c>
      <c r="F326" s="24">
        <v>0</v>
      </c>
      <c r="G326" s="24">
        <v>1</v>
      </c>
      <c r="H326" s="19">
        <v>0</v>
      </c>
      <c r="I326" s="19">
        <v>0</v>
      </c>
      <c r="J326" s="19">
        <v>0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-11.547</v>
      </c>
      <c r="Q326" s="22">
        <v>0</v>
      </c>
      <c r="R326" s="22">
        <v>-1</v>
      </c>
      <c r="S326" s="23"/>
      <c r="T326" s="23"/>
      <c r="U326" s="23"/>
      <c r="V326" s="23"/>
      <c r="W326" s="23"/>
    </row>
    <row r="327" ht="16.5" spans="1:23">
      <c r="A327" s="24">
        <v>399003</v>
      </c>
      <c r="B327" s="24" t="s">
        <v>21</v>
      </c>
      <c r="C327" s="24">
        <v>8333.627</v>
      </c>
      <c r="D327" s="24">
        <v>9057.122</v>
      </c>
      <c r="E327" s="24">
        <v>0</v>
      </c>
      <c r="F327" s="24">
        <v>0</v>
      </c>
      <c r="G327" s="24">
        <v>1</v>
      </c>
      <c r="H327" s="19">
        <v>0</v>
      </c>
      <c r="I327" s="19">
        <v>0</v>
      </c>
      <c r="J327" s="19">
        <v>0</v>
      </c>
      <c r="K327" s="22">
        <v>2</v>
      </c>
      <c r="L327" s="22">
        <v>0</v>
      </c>
      <c r="M327" s="22">
        <v>0</v>
      </c>
      <c r="N327" s="22">
        <v>-1</v>
      </c>
      <c r="O327" s="22">
        <v>0</v>
      </c>
      <c r="P327" s="22">
        <v>-3.062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4">
        <v>399108</v>
      </c>
      <c r="B328" s="24" t="s">
        <v>401</v>
      </c>
      <c r="C328" s="24">
        <v>1269.442</v>
      </c>
      <c r="D328" s="24">
        <v>1362.101</v>
      </c>
      <c r="E328" s="24">
        <v>0</v>
      </c>
      <c r="F328" s="24">
        <v>0</v>
      </c>
      <c r="G328" s="24">
        <v>1</v>
      </c>
      <c r="H328" s="19">
        <v>0</v>
      </c>
      <c r="I328" s="19">
        <v>0</v>
      </c>
      <c r="J328" s="19">
        <v>0</v>
      </c>
      <c r="K328" s="22">
        <v>4</v>
      </c>
      <c r="L328" s="22">
        <v>1</v>
      </c>
      <c r="M328" s="22">
        <v>0</v>
      </c>
      <c r="N328" s="22">
        <v>0</v>
      </c>
      <c r="O328" s="22">
        <v>0</v>
      </c>
      <c r="P328" s="22">
        <v>-3.945</v>
      </c>
      <c r="Q328" s="22">
        <v>0</v>
      </c>
      <c r="R328" s="22">
        <v>-1</v>
      </c>
      <c r="S328" s="23"/>
      <c r="T328" s="23"/>
      <c r="U328" s="23"/>
      <c r="V328" s="23"/>
      <c r="W328" s="23"/>
    </row>
    <row r="329" ht="16.5" spans="1:23">
      <c r="A329" s="24">
        <v>399231</v>
      </c>
      <c r="B329" s="24" t="s">
        <v>402</v>
      </c>
      <c r="C329" s="24">
        <v>1356.959</v>
      </c>
      <c r="D329" s="24">
        <v>1501.837</v>
      </c>
      <c r="E329" s="24">
        <v>0</v>
      </c>
      <c r="F329" s="24">
        <v>0</v>
      </c>
      <c r="G329" s="24">
        <v>1</v>
      </c>
      <c r="H329" s="19">
        <v>0</v>
      </c>
      <c r="I329" s="19">
        <v>0</v>
      </c>
      <c r="J329" s="19">
        <v>0</v>
      </c>
      <c r="K329" s="22">
        <v>3</v>
      </c>
      <c r="L329" s="22">
        <v>0</v>
      </c>
      <c r="M329" s="22">
        <v>-1</v>
      </c>
      <c r="N329" s="22">
        <v>0</v>
      </c>
      <c r="O329" s="22">
        <v>0</v>
      </c>
      <c r="P329" s="22">
        <v>1.508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4">
        <v>399359</v>
      </c>
      <c r="B330" s="24" t="s">
        <v>33</v>
      </c>
      <c r="C330" s="24">
        <v>2621.719</v>
      </c>
      <c r="D330" s="24">
        <v>2784.28</v>
      </c>
      <c r="E330" s="24">
        <v>0</v>
      </c>
      <c r="F330" s="24">
        <v>0</v>
      </c>
      <c r="G330" s="24">
        <v>1</v>
      </c>
      <c r="H330" s="19">
        <v>0</v>
      </c>
      <c r="I330" s="19">
        <v>0</v>
      </c>
      <c r="J330" s="19">
        <v>0</v>
      </c>
      <c r="K330" s="22">
        <v>3</v>
      </c>
      <c r="L330" s="22">
        <v>0</v>
      </c>
      <c r="M330" s="22">
        <v>-1</v>
      </c>
      <c r="N330" s="22">
        <v>0</v>
      </c>
      <c r="O330" s="22">
        <v>0</v>
      </c>
      <c r="P330" s="22">
        <v>2.089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4">
        <v>399385</v>
      </c>
      <c r="B331" s="24" t="s">
        <v>403</v>
      </c>
      <c r="C331" s="24">
        <v>9435.091</v>
      </c>
      <c r="D331" s="24">
        <v>10349.913</v>
      </c>
      <c r="E331" s="24">
        <v>0</v>
      </c>
      <c r="F331" s="24">
        <v>0</v>
      </c>
      <c r="G331" s="24">
        <v>1</v>
      </c>
      <c r="H331" s="19">
        <v>0</v>
      </c>
      <c r="I331" s="19">
        <v>0</v>
      </c>
      <c r="J331" s="19">
        <v>0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-11.104</v>
      </c>
      <c r="Q331" s="22">
        <v>0</v>
      </c>
      <c r="R331" s="22">
        <v>-1</v>
      </c>
      <c r="S331" s="23"/>
      <c r="T331" s="23"/>
      <c r="U331" s="23"/>
      <c r="V331" s="23"/>
      <c r="W331" s="23"/>
    </row>
    <row r="332" ht="16.5" spans="1:23">
      <c r="A332" s="24">
        <v>399396</v>
      </c>
      <c r="B332" s="24" t="s">
        <v>404</v>
      </c>
      <c r="C332" s="24">
        <v>17776.443</v>
      </c>
      <c r="D332" s="24">
        <v>19485.18</v>
      </c>
      <c r="E332" s="24">
        <v>0</v>
      </c>
      <c r="F332" s="24">
        <v>0</v>
      </c>
      <c r="G332" s="24">
        <v>1</v>
      </c>
      <c r="H332" s="19">
        <v>0</v>
      </c>
      <c r="I332" s="19">
        <v>0</v>
      </c>
      <c r="J332" s="19">
        <v>0</v>
      </c>
      <c r="K332" s="22">
        <v>4</v>
      </c>
      <c r="L332" s="22">
        <v>1</v>
      </c>
      <c r="M332" s="22">
        <v>0</v>
      </c>
      <c r="N332" s="22">
        <v>0</v>
      </c>
      <c r="O332" s="22">
        <v>0</v>
      </c>
      <c r="P332" s="22">
        <v>-5.62</v>
      </c>
      <c r="Q332" s="22">
        <v>0</v>
      </c>
      <c r="R332" s="22">
        <v>-1</v>
      </c>
      <c r="S332" s="23"/>
      <c r="T332" s="23"/>
      <c r="U332" s="23"/>
      <c r="V332" s="23"/>
      <c r="W332" s="23"/>
    </row>
    <row r="333" ht="16.5" spans="1:23">
      <c r="A333" s="24">
        <v>399431</v>
      </c>
      <c r="B333" s="24" t="s">
        <v>405</v>
      </c>
      <c r="C333" s="24">
        <v>7569.656</v>
      </c>
      <c r="D333" s="24">
        <v>8379.905</v>
      </c>
      <c r="E333" s="24">
        <v>0</v>
      </c>
      <c r="F333" s="24">
        <v>0</v>
      </c>
      <c r="G333" s="24">
        <v>1</v>
      </c>
      <c r="H333" s="19">
        <v>0</v>
      </c>
      <c r="I333" s="19">
        <v>0</v>
      </c>
      <c r="J333" s="19">
        <v>0</v>
      </c>
      <c r="K333" s="22">
        <v>2</v>
      </c>
      <c r="L333" s="22">
        <v>0</v>
      </c>
      <c r="M333" s="22">
        <v>0</v>
      </c>
      <c r="N333" s="22">
        <v>-1</v>
      </c>
      <c r="O333" s="22">
        <v>0</v>
      </c>
      <c r="P333" s="22">
        <v>-7.285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4">
        <v>399481</v>
      </c>
      <c r="B334" s="24" t="s">
        <v>129</v>
      </c>
      <c r="C334" s="24">
        <v>127.746</v>
      </c>
      <c r="D334" s="24">
        <v>127.933</v>
      </c>
      <c r="E334" s="24">
        <v>0</v>
      </c>
      <c r="F334" s="24">
        <v>0</v>
      </c>
      <c r="G334" s="24">
        <v>1</v>
      </c>
      <c r="H334" s="19">
        <v>0</v>
      </c>
      <c r="I334" s="19">
        <v>0</v>
      </c>
      <c r="J334" s="19">
        <v>0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-25.348</v>
      </c>
      <c r="Q334" s="22">
        <v>0</v>
      </c>
      <c r="R334" s="22">
        <v>-1</v>
      </c>
      <c r="S334" s="23"/>
      <c r="T334" s="23"/>
      <c r="U334" s="23"/>
      <c r="V334" s="23"/>
      <c r="W334" s="23"/>
    </row>
    <row r="335" ht="16.5" spans="1:23">
      <c r="A335" s="24">
        <v>399617</v>
      </c>
      <c r="B335" s="24" t="s">
        <v>406</v>
      </c>
      <c r="C335" s="24">
        <v>9371.673</v>
      </c>
      <c r="D335" s="24">
        <v>10526.729</v>
      </c>
      <c r="E335" s="24">
        <v>0</v>
      </c>
      <c r="F335" s="24">
        <v>0</v>
      </c>
      <c r="G335" s="24">
        <v>1</v>
      </c>
      <c r="H335" s="19">
        <v>0</v>
      </c>
      <c r="I335" s="19">
        <v>0</v>
      </c>
      <c r="J335" s="19">
        <v>0</v>
      </c>
      <c r="K335" s="22">
        <v>4</v>
      </c>
      <c r="L335" s="22">
        <v>0</v>
      </c>
      <c r="M335" s="22">
        <v>0</v>
      </c>
      <c r="N335" s="22">
        <v>-1</v>
      </c>
      <c r="O335" s="22">
        <v>0</v>
      </c>
      <c r="P335" s="22">
        <v>-5.828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4">
        <v>399684</v>
      </c>
      <c r="B336" s="24" t="s">
        <v>407</v>
      </c>
      <c r="C336" s="24">
        <v>1827.242</v>
      </c>
      <c r="D336" s="24">
        <v>2047.854</v>
      </c>
      <c r="E336" s="24">
        <v>0</v>
      </c>
      <c r="F336" s="24">
        <v>0</v>
      </c>
      <c r="G336" s="24">
        <v>1</v>
      </c>
      <c r="H336" s="19">
        <v>0</v>
      </c>
      <c r="I336" s="19">
        <v>0</v>
      </c>
      <c r="J336" s="19">
        <v>0</v>
      </c>
      <c r="K336" s="22">
        <v>4</v>
      </c>
      <c r="L336" s="22">
        <v>1</v>
      </c>
      <c r="M336" s="22">
        <v>0</v>
      </c>
      <c r="N336" s="22">
        <v>0</v>
      </c>
      <c r="O336" s="22">
        <v>0</v>
      </c>
      <c r="P336" s="22">
        <v>-1.928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4">
        <v>399932</v>
      </c>
      <c r="B337" s="24" t="s">
        <v>398</v>
      </c>
      <c r="C337" s="24">
        <v>15467.643</v>
      </c>
      <c r="D337" s="24">
        <v>17007.83</v>
      </c>
      <c r="E337" s="24">
        <v>0</v>
      </c>
      <c r="F337" s="24">
        <v>0</v>
      </c>
      <c r="G337" s="24">
        <v>1</v>
      </c>
      <c r="H337" s="19">
        <v>0</v>
      </c>
      <c r="I337" s="19">
        <v>0</v>
      </c>
      <c r="J337" s="19">
        <v>0</v>
      </c>
      <c r="K337" s="22">
        <v>4</v>
      </c>
      <c r="L337" s="22">
        <v>1</v>
      </c>
      <c r="M337" s="22">
        <v>0</v>
      </c>
      <c r="N337" s="22">
        <v>0</v>
      </c>
      <c r="O337" s="22">
        <v>-1</v>
      </c>
      <c r="P337" s="22">
        <v>-8.9</v>
      </c>
      <c r="Q337" s="22">
        <v>0</v>
      </c>
      <c r="R337" s="22">
        <v>-1</v>
      </c>
      <c r="S337" s="23"/>
      <c r="T337" s="23"/>
      <c r="U337" s="23"/>
      <c r="V337" s="23"/>
      <c r="W337" s="23"/>
    </row>
    <row r="338" ht="16.5" spans="1:23">
      <c r="A338" s="24">
        <v>399986</v>
      </c>
      <c r="B338" s="24" t="s">
        <v>29</v>
      </c>
      <c r="C338" s="24">
        <v>7199.756</v>
      </c>
      <c r="D338" s="24">
        <v>7962.577</v>
      </c>
      <c r="E338" s="24">
        <v>0</v>
      </c>
      <c r="F338" s="24">
        <v>0</v>
      </c>
      <c r="G338" s="24">
        <v>1</v>
      </c>
      <c r="H338" s="19">
        <v>0</v>
      </c>
      <c r="I338" s="19">
        <v>0</v>
      </c>
      <c r="J338" s="19">
        <v>0</v>
      </c>
      <c r="K338" s="22">
        <v>1</v>
      </c>
      <c r="L338" s="22">
        <v>0</v>
      </c>
      <c r="M338" s="22">
        <v>0</v>
      </c>
      <c r="N338" s="22">
        <v>-1</v>
      </c>
      <c r="O338" s="22">
        <v>0</v>
      </c>
      <c r="P338" s="22">
        <v>-4.198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4">
        <v>399987</v>
      </c>
      <c r="B339" s="24" t="s">
        <v>408</v>
      </c>
      <c r="C339" s="24">
        <v>5193.473</v>
      </c>
      <c r="D339" s="24">
        <v>5867.665</v>
      </c>
      <c r="E339" s="24">
        <v>0</v>
      </c>
      <c r="F339" s="24">
        <v>0</v>
      </c>
      <c r="G339" s="24">
        <v>1</v>
      </c>
      <c r="H339" s="19">
        <v>0</v>
      </c>
      <c r="I339" s="19">
        <v>0</v>
      </c>
      <c r="J339" s="19">
        <v>0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-3.463</v>
      </c>
      <c r="Q339" s="22">
        <v>0</v>
      </c>
      <c r="R339" s="22">
        <v>-1</v>
      </c>
      <c r="S339" s="23"/>
      <c r="T339" s="23"/>
      <c r="U339" s="23"/>
      <c r="V339" s="23"/>
      <c r="W339" s="23"/>
    </row>
    <row r="340" ht="16.5" spans="1:23">
      <c r="A340" s="24">
        <v>399997</v>
      </c>
      <c r="B340" s="24" t="s">
        <v>409</v>
      </c>
      <c r="C340" s="24">
        <v>9112.751</v>
      </c>
      <c r="D340" s="24">
        <v>10405.101</v>
      </c>
      <c r="E340" s="24">
        <v>0</v>
      </c>
      <c r="F340" s="24">
        <v>0</v>
      </c>
      <c r="G340" s="24">
        <v>1</v>
      </c>
      <c r="H340" s="19">
        <v>0</v>
      </c>
      <c r="I340" s="19">
        <v>0</v>
      </c>
      <c r="J340" s="19">
        <v>0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-29.775</v>
      </c>
      <c r="Q340" s="22">
        <v>0</v>
      </c>
      <c r="R340" s="22">
        <v>-1</v>
      </c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11" t="s">
        <v>410</v>
      </c>
      <c r="L1" s="12"/>
      <c r="M1" s="12"/>
      <c r="N1" s="12"/>
      <c r="O1" s="12"/>
      <c r="P1" s="12"/>
      <c r="Q1" s="12"/>
      <c r="R1" s="16"/>
    </row>
    <row r="2" ht="45" spans="1:18">
      <c r="A2" s="3" t="s">
        <v>63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71</v>
      </c>
      <c r="J2" s="4" t="s">
        <v>72</v>
      </c>
      <c r="K2" s="13" t="s">
        <v>73</v>
      </c>
      <c r="L2" s="13" t="s">
        <v>74</v>
      </c>
      <c r="M2" s="13" t="s">
        <v>75</v>
      </c>
      <c r="N2" s="13" t="s">
        <v>76</v>
      </c>
      <c r="O2" s="13" t="s">
        <v>77</v>
      </c>
      <c r="P2" s="13" t="s">
        <v>78</v>
      </c>
      <c r="Q2" s="13" t="s">
        <v>79</v>
      </c>
      <c r="R2" s="13" t="s">
        <v>80</v>
      </c>
    </row>
    <row r="3" ht="20.25" spans="1:18">
      <c r="A3" s="5" t="s">
        <v>411</v>
      </c>
      <c r="B3" s="5" t="s">
        <v>412</v>
      </c>
      <c r="C3" s="5">
        <v>5590.188</v>
      </c>
      <c r="D3" s="5">
        <v>6082.869</v>
      </c>
      <c r="E3" s="5">
        <v>1</v>
      </c>
      <c r="F3" s="6">
        <v>0</v>
      </c>
      <c r="G3" s="6">
        <v>0</v>
      </c>
      <c r="H3" s="6">
        <v>1</v>
      </c>
      <c r="I3" s="6">
        <v>0.084</v>
      </c>
      <c r="J3" s="6">
        <v>8.177</v>
      </c>
      <c r="K3" s="14">
        <v>3</v>
      </c>
      <c r="L3" s="14">
        <v>1</v>
      </c>
      <c r="M3" s="14">
        <v>0</v>
      </c>
      <c r="N3" s="14">
        <v>0</v>
      </c>
      <c r="O3" s="14">
        <v>0</v>
      </c>
      <c r="P3" s="14">
        <v>4.148</v>
      </c>
      <c r="Q3" s="14">
        <v>0</v>
      </c>
      <c r="R3" s="14">
        <v>0</v>
      </c>
    </row>
    <row r="4" ht="20.25" spans="1:18">
      <c r="A4" s="5" t="s">
        <v>413</v>
      </c>
      <c r="B4" s="5" t="s">
        <v>414</v>
      </c>
      <c r="C4" s="5">
        <v>4294.15</v>
      </c>
      <c r="D4" s="5">
        <v>4720.05</v>
      </c>
      <c r="E4" s="5">
        <v>1</v>
      </c>
      <c r="F4" s="6">
        <v>0</v>
      </c>
      <c r="G4" s="6">
        <v>0</v>
      </c>
      <c r="H4" s="6">
        <v>1</v>
      </c>
      <c r="I4" s="6">
        <v>0.058</v>
      </c>
      <c r="J4" s="6">
        <v>9.076</v>
      </c>
      <c r="K4" s="14">
        <v>3</v>
      </c>
      <c r="L4" s="14">
        <v>1</v>
      </c>
      <c r="M4" s="14">
        <v>0</v>
      </c>
      <c r="N4" s="14">
        <v>0</v>
      </c>
      <c r="O4" s="14">
        <v>0</v>
      </c>
      <c r="P4" s="14">
        <v>-0.612</v>
      </c>
      <c r="Q4" s="14">
        <v>0</v>
      </c>
      <c r="R4" s="14">
        <v>0</v>
      </c>
    </row>
    <row r="5" ht="20.25" spans="1:18">
      <c r="A5" s="7" t="s">
        <v>415</v>
      </c>
      <c r="B5" s="7" t="s">
        <v>416</v>
      </c>
      <c r="C5" s="7">
        <v>2672.94</v>
      </c>
      <c r="D5" s="7">
        <v>3141.925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0.077</v>
      </c>
      <c r="K5" s="14">
        <v>0</v>
      </c>
      <c r="L5" s="14">
        <v>0</v>
      </c>
      <c r="M5" s="14">
        <v>1</v>
      </c>
      <c r="N5" s="14">
        <v>-1</v>
      </c>
      <c r="O5" s="14">
        <v>0</v>
      </c>
      <c r="P5" s="14">
        <v>-5.507</v>
      </c>
      <c r="Q5" s="14">
        <v>0</v>
      </c>
      <c r="R5" s="14">
        <v>0</v>
      </c>
    </row>
    <row r="6" ht="20.25" spans="1:18">
      <c r="A6" s="7" t="s">
        <v>417</v>
      </c>
      <c r="B6" s="7" t="s">
        <v>418</v>
      </c>
      <c r="C6" s="7">
        <v>761.617</v>
      </c>
      <c r="D6" s="7">
        <v>858.398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0.312</v>
      </c>
      <c r="K6" s="14">
        <v>0</v>
      </c>
      <c r="L6" s="14">
        <v>2</v>
      </c>
      <c r="M6" s="14">
        <v>0</v>
      </c>
      <c r="N6" s="14">
        <v>-1</v>
      </c>
      <c r="O6" s="14">
        <v>0</v>
      </c>
      <c r="P6" s="14">
        <v>0.375</v>
      </c>
      <c r="Q6" s="14">
        <v>0</v>
      </c>
      <c r="R6" s="14">
        <v>0</v>
      </c>
    </row>
    <row r="7" ht="20.25" spans="1:18">
      <c r="A7" s="7" t="s">
        <v>419</v>
      </c>
      <c r="B7" s="7" t="s">
        <v>420</v>
      </c>
      <c r="C7" s="7">
        <v>111.904</v>
      </c>
      <c r="D7" s="7">
        <v>116.966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0.308</v>
      </c>
      <c r="K7" s="14">
        <v>0</v>
      </c>
      <c r="L7" s="14">
        <v>2</v>
      </c>
      <c r="M7" s="14">
        <v>0</v>
      </c>
      <c r="N7" s="14">
        <v>1</v>
      </c>
      <c r="O7" s="14">
        <v>0</v>
      </c>
      <c r="P7" s="14">
        <v>0.101</v>
      </c>
      <c r="Q7" s="14">
        <v>0</v>
      </c>
      <c r="R7" s="14">
        <v>1</v>
      </c>
    </row>
    <row r="8" ht="20.25" spans="1:18">
      <c r="A8" s="9" t="s">
        <v>421</v>
      </c>
      <c r="B8" s="9" t="s">
        <v>422</v>
      </c>
      <c r="C8" s="9">
        <v>19935.105</v>
      </c>
      <c r="D8" s="9">
        <v>22049.484</v>
      </c>
      <c r="E8" s="9">
        <v>0</v>
      </c>
      <c r="F8" s="9">
        <v>0</v>
      </c>
      <c r="G8" s="9">
        <v>0</v>
      </c>
      <c r="H8" s="9">
        <v>1</v>
      </c>
      <c r="I8" s="8">
        <v>3.419</v>
      </c>
      <c r="J8" s="8">
        <v>12.68</v>
      </c>
      <c r="K8" s="14">
        <v>3</v>
      </c>
      <c r="L8" s="14">
        <v>1</v>
      </c>
      <c r="M8" s="14">
        <v>0</v>
      </c>
      <c r="N8" s="14">
        <v>0</v>
      </c>
      <c r="O8" s="14">
        <v>0</v>
      </c>
      <c r="P8" s="14">
        <v>-52.71</v>
      </c>
      <c r="Q8" s="14">
        <v>0</v>
      </c>
      <c r="R8" s="14">
        <v>0</v>
      </c>
    </row>
    <row r="9" ht="20.25" spans="1:18">
      <c r="A9" s="9" t="s">
        <v>423</v>
      </c>
      <c r="B9" s="9" t="s">
        <v>424</v>
      </c>
      <c r="C9" s="9">
        <v>10151.018</v>
      </c>
      <c r="D9" s="9">
        <v>16337.596</v>
      </c>
      <c r="E9" s="9">
        <v>0</v>
      </c>
      <c r="F9" s="9">
        <v>0</v>
      </c>
      <c r="G9" s="9">
        <v>0</v>
      </c>
      <c r="H9" s="9">
        <v>1</v>
      </c>
      <c r="I9" s="8">
        <v>29.01</v>
      </c>
      <c r="J9" s="8">
        <v>55.892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-116.358</v>
      </c>
      <c r="Q9" s="14">
        <v>0</v>
      </c>
      <c r="R9" s="14">
        <v>0</v>
      </c>
    </row>
    <row r="10" ht="20.25" spans="1:18">
      <c r="A10" s="9" t="s">
        <v>425</v>
      </c>
      <c r="B10" s="9" t="s">
        <v>426</v>
      </c>
      <c r="C10" s="9">
        <v>20872.734</v>
      </c>
      <c r="D10" s="9">
        <v>23001.342</v>
      </c>
      <c r="E10" s="9">
        <v>0</v>
      </c>
      <c r="F10" s="9">
        <v>0</v>
      </c>
      <c r="G10" s="9">
        <v>0</v>
      </c>
      <c r="H10" s="9">
        <v>1</v>
      </c>
      <c r="I10" s="8">
        <v>4.479</v>
      </c>
      <c r="J10" s="8">
        <v>13.319</v>
      </c>
      <c r="K10" s="14">
        <v>4</v>
      </c>
      <c r="L10" s="14">
        <v>1</v>
      </c>
      <c r="M10" s="14">
        <v>0</v>
      </c>
      <c r="N10" s="14">
        <v>0</v>
      </c>
      <c r="O10" s="14">
        <v>0</v>
      </c>
      <c r="P10" s="14">
        <v>-6.216</v>
      </c>
      <c r="Q10" s="14">
        <v>0</v>
      </c>
      <c r="R10" s="14">
        <v>0</v>
      </c>
    </row>
    <row r="11" ht="20.25" spans="1:18">
      <c r="A11" s="9" t="s">
        <v>427</v>
      </c>
      <c r="B11" s="9" t="s">
        <v>428</v>
      </c>
      <c r="C11" s="9">
        <v>845.645</v>
      </c>
      <c r="D11" s="9">
        <v>1020.156</v>
      </c>
      <c r="E11" s="9">
        <v>0</v>
      </c>
      <c r="F11" s="9">
        <v>0</v>
      </c>
      <c r="G11" s="9">
        <v>0</v>
      </c>
      <c r="H11" s="9">
        <v>1</v>
      </c>
      <c r="I11" s="8">
        <v>6.507</v>
      </c>
      <c r="J11" s="8">
        <v>22.5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1.763</v>
      </c>
      <c r="Q11" s="14">
        <v>0</v>
      </c>
      <c r="R11" s="14">
        <v>0</v>
      </c>
    </row>
    <row r="12" ht="20.25" spans="1:18">
      <c r="A12" s="9" t="s">
        <v>429</v>
      </c>
      <c r="B12" s="9" t="s">
        <v>430</v>
      </c>
      <c r="C12" s="9">
        <v>81434.352</v>
      </c>
      <c r="D12" s="9">
        <v>95989.492</v>
      </c>
      <c r="E12" s="9">
        <v>0</v>
      </c>
      <c r="F12" s="9">
        <v>0</v>
      </c>
      <c r="G12" s="9">
        <v>0</v>
      </c>
      <c r="H12" s="9">
        <v>1</v>
      </c>
      <c r="I12" s="8">
        <v>4.697</v>
      </c>
      <c r="J12" s="8">
        <v>19.148</v>
      </c>
      <c r="K12" s="14">
        <v>3</v>
      </c>
      <c r="L12" s="14">
        <v>1</v>
      </c>
      <c r="M12" s="14">
        <v>0</v>
      </c>
      <c r="N12" s="14">
        <v>0</v>
      </c>
      <c r="O12" s="14">
        <v>0</v>
      </c>
      <c r="P12" s="14">
        <v>61.868</v>
      </c>
      <c r="Q12" s="14">
        <v>0</v>
      </c>
      <c r="R12" s="14">
        <v>0</v>
      </c>
    </row>
    <row r="13" ht="20.25" spans="1:18">
      <c r="A13" s="9" t="s">
        <v>431</v>
      </c>
      <c r="B13" s="9" t="s">
        <v>432</v>
      </c>
      <c r="C13" s="9">
        <v>114096.555</v>
      </c>
      <c r="D13" s="9">
        <v>132301.969</v>
      </c>
      <c r="E13" s="9">
        <v>0</v>
      </c>
      <c r="F13" s="9">
        <v>0</v>
      </c>
      <c r="G13" s="9">
        <v>0</v>
      </c>
      <c r="H13" s="9">
        <v>1</v>
      </c>
      <c r="I13" s="8">
        <v>7.085</v>
      </c>
      <c r="J13" s="8">
        <v>19.87</v>
      </c>
      <c r="K13" s="14">
        <v>3</v>
      </c>
      <c r="L13" s="14">
        <v>0</v>
      </c>
      <c r="M13" s="14">
        <v>0</v>
      </c>
      <c r="N13" s="14">
        <v>0</v>
      </c>
      <c r="O13" s="14">
        <v>0</v>
      </c>
      <c r="P13" s="14">
        <v>-206.103</v>
      </c>
      <c r="Q13" s="14">
        <v>0</v>
      </c>
      <c r="R13" s="14">
        <v>0</v>
      </c>
    </row>
    <row r="14" ht="20.25" spans="1:18">
      <c r="A14" s="9" t="s">
        <v>433</v>
      </c>
      <c r="B14" s="9" t="s">
        <v>434</v>
      </c>
      <c r="C14" s="9">
        <v>273236.906</v>
      </c>
      <c r="D14" s="9">
        <v>340914.625</v>
      </c>
      <c r="E14" s="9">
        <v>0</v>
      </c>
      <c r="F14" s="9">
        <v>0</v>
      </c>
      <c r="G14" s="9">
        <v>0</v>
      </c>
      <c r="H14" s="9">
        <v>1</v>
      </c>
      <c r="I14" s="8">
        <v>16.26</v>
      </c>
      <c r="J14" s="8">
        <v>32.884</v>
      </c>
      <c r="K14" s="14">
        <v>4</v>
      </c>
      <c r="L14" s="14">
        <v>1</v>
      </c>
      <c r="M14" s="14">
        <v>0</v>
      </c>
      <c r="N14" s="14">
        <v>1</v>
      </c>
      <c r="O14" s="14">
        <v>0</v>
      </c>
      <c r="P14" s="14">
        <v>-1467.828</v>
      </c>
      <c r="Q14" s="14">
        <v>0</v>
      </c>
      <c r="R14" s="14">
        <v>0</v>
      </c>
    </row>
    <row r="15" ht="20.25" spans="1:18">
      <c r="A15" s="9" t="s">
        <v>435</v>
      </c>
      <c r="B15" s="9" t="s">
        <v>436</v>
      </c>
      <c r="C15" s="9">
        <v>12499.15</v>
      </c>
      <c r="D15" s="9">
        <v>13642.379</v>
      </c>
      <c r="E15" s="9">
        <v>0</v>
      </c>
      <c r="F15" s="9">
        <v>0</v>
      </c>
      <c r="G15" s="9">
        <v>0</v>
      </c>
      <c r="H15" s="9">
        <v>1</v>
      </c>
      <c r="I15" s="8">
        <v>7.352</v>
      </c>
      <c r="J15" s="8">
        <v>15.116</v>
      </c>
      <c r="K15" s="14">
        <v>4</v>
      </c>
      <c r="L15" s="14">
        <v>2</v>
      </c>
      <c r="M15" s="14">
        <v>0</v>
      </c>
      <c r="N15" s="14">
        <v>1</v>
      </c>
      <c r="O15" s="14">
        <v>0</v>
      </c>
      <c r="P15" s="14">
        <v>2.413</v>
      </c>
      <c r="Q15" s="14">
        <v>0</v>
      </c>
      <c r="R15" s="14">
        <v>0</v>
      </c>
    </row>
    <row r="16" ht="20.25" spans="1:18">
      <c r="A16" s="9" t="s">
        <v>437</v>
      </c>
      <c r="B16" s="9" t="s">
        <v>438</v>
      </c>
      <c r="C16" s="9">
        <v>2896.822</v>
      </c>
      <c r="D16" s="9">
        <v>3383.296</v>
      </c>
      <c r="E16" s="9">
        <v>0</v>
      </c>
      <c r="F16" s="9">
        <v>0</v>
      </c>
      <c r="G16" s="9">
        <v>0</v>
      </c>
      <c r="H16" s="9">
        <v>1</v>
      </c>
      <c r="I16" s="8">
        <v>1.99</v>
      </c>
      <c r="J16" s="8">
        <v>16.083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-1.331</v>
      </c>
      <c r="Q16" s="14">
        <v>0</v>
      </c>
      <c r="R16" s="14">
        <v>0</v>
      </c>
    </row>
    <row r="17" ht="20.25" spans="1:18">
      <c r="A17" s="9" t="s">
        <v>439</v>
      </c>
      <c r="B17" s="9" t="s">
        <v>440</v>
      </c>
      <c r="C17" s="9">
        <v>21836.443</v>
      </c>
      <c r="D17" s="9">
        <v>23705.373</v>
      </c>
      <c r="E17" s="9">
        <v>0</v>
      </c>
      <c r="F17" s="9">
        <v>0</v>
      </c>
      <c r="G17" s="9">
        <v>0</v>
      </c>
      <c r="H17" s="9">
        <v>1</v>
      </c>
      <c r="I17" s="8">
        <v>2.587</v>
      </c>
      <c r="J17" s="8">
        <v>10.267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-12.446</v>
      </c>
      <c r="Q17" s="14">
        <v>0</v>
      </c>
      <c r="R17" s="14">
        <v>0</v>
      </c>
    </row>
    <row r="18" ht="20.25" spans="1:18">
      <c r="A18" s="9" t="s">
        <v>441</v>
      </c>
      <c r="B18" s="9" t="s">
        <v>442</v>
      </c>
      <c r="C18" s="9">
        <v>3954.318</v>
      </c>
      <c r="D18" s="9">
        <v>4284.889</v>
      </c>
      <c r="E18" s="9">
        <v>0</v>
      </c>
      <c r="F18" s="9">
        <v>0</v>
      </c>
      <c r="G18" s="9">
        <v>0</v>
      </c>
      <c r="H18" s="9">
        <v>1</v>
      </c>
      <c r="I18" s="8">
        <v>0.583</v>
      </c>
      <c r="J18" s="8">
        <v>8.252</v>
      </c>
      <c r="K18" s="14">
        <v>4</v>
      </c>
      <c r="L18" s="14">
        <v>2</v>
      </c>
      <c r="M18" s="14">
        <v>0</v>
      </c>
      <c r="N18" s="14">
        <v>0</v>
      </c>
      <c r="O18" s="14">
        <v>0</v>
      </c>
      <c r="P18" s="14">
        <v>-5.915</v>
      </c>
      <c r="Q18" s="14">
        <v>0</v>
      </c>
      <c r="R18" s="14">
        <v>-1</v>
      </c>
    </row>
    <row r="19" ht="20.25" spans="1:18">
      <c r="A19" s="9" t="s">
        <v>443</v>
      </c>
      <c r="B19" s="9" t="s">
        <v>444</v>
      </c>
      <c r="C19" s="9">
        <v>2086.739</v>
      </c>
      <c r="D19" s="9">
        <v>2273.82</v>
      </c>
      <c r="E19" s="9">
        <v>0</v>
      </c>
      <c r="F19" s="9">
        <v>0</v>
      </c>
      <c r="G19" s="9">
        <v>0</v>
      </c>
      <c r="H19" s="9">
        <v>1</v>
      </c>
      <c r="I19" s="6">
        <v>0.358</v>
      </c>
      <c r="J19" s="6">
        <v>8.557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-1.89</v>
      </c>
      <c r="Q19" s="14">
        <v>0</v>
      </c>
      <c r="R19" s="14">
        <v>0</v>
      </c>
    </row>
    <row r="20" ht="20.25" spans="1:18">
      <c r="A20" s="9" t="s">
        <v>445</v>
      </c>
      <c r="B20" s="9" t="s">
        <v>446</v>
      </c>
      <c r="C20" s="9">
        <v>6300.844</v>
      </c>
      <c r="D20" s="9">
        <v>7244.711</v>
      </c>
      <c r="E20" s="9">
        <v>0</v>
      </c>
      <c r="F20" s="9">
        <v>0</v>
      </c>
      <c r="G20" s="9">
        <v>0</v>
      </c>
      <c r="H20" s="9">
        <v>1</v>
      </c>
      <c r="I20" s="6">
        <v>3.301</v>
      </c>
      <c r="J20" s="6">
        <v>15.899</v>
      </c>
      <c r="K20" s="14">
        <v>4</v>
      </c>
      <c r="L20" s="14">
        <v>2</v>
      </c>
      <c r="M20" s="14">
        <v>-1</v>
      </c>
      <c r="N20" s="14">
        <v>0</v>
      </c>
      <c r="O20" s="14">
        <v>0</v>
      </c>
      <c r="P20" s="14">
        <v>9.97</v>
      </c>
      <c r="Q20" s="14">
        <v>0</v>
      </c>
      <c r="R20" s="14">
        <v>0</v>
      </c>
    </row>
    <row r="21" ht="20.25" spans="1:18">
      <c r="A21" s="9" t="s">
        <v>447</v>
      </c>
      <c r="B21" s="9" t="s">
        <v>448</v>
      </c>
      <c r="C21" s="9">
        <v>3474.383</v>
      </c>
      <c r="D21" s="9">
        <v>3558.424</v>
      </c>
      <c r="E21" s="9">
        <v>0</v>
      </c>
      <c r="F21" s="9">
        <v>0</v>
      </c>
      <c r="G21" s="9">
        <v>0</v>
      </c>
      <c r="H21" s="9">
        <v>1</v>
      </c>
      <c r="I21" s="6">
        <v>0.436</v>
      </c>
      <c r="J21" s="6">
        <v>2.787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-1.559</v>
      </c>
      <c r="Q21" s="14">
        <v>0</v>
      </c>
      <c r="R21" s="14">
        <v>0</v>
      </c>
    </row>
    <row r="22" ht="20.25" spans="1:18">
      <c r="A22" s="9" t="s">
        <v>449</v>
      </c>
      <c r="B22" s="9" t="s">
        <v>450</v>
      </c>
      <c r="C22" s="9">
        <v>13206.469</v>
      </c>
      <c r="D22" s="9">
        <v>14422.392</v>
      </c>
      <c r="E22" s="9">
        <v>0</v>
      </c>
      <c r="F22" s="9">
        <v>0</v>
      </c>
      <c r="G22" s="9">
        <v>0</v>
      </c>
      <c r="H22" s="9">
        <v>1</v>
      </c>
      <c r="I22" s="6">
        <v>0.877</v>
      </c>
      <c r="J22" s="6">
        <v>9.234</v>
      </c>
      <c r="K22" s="14">
        <v>3</v>
      </c>
      <c r="L22" s="14">
        <v>2</v>
      </c>
      <c r="M22" s="14">
        <v>0</v>
      </c>
      <c r="N22" s="14">
        <v>-1</v>
      </c>
      <c r="O22" s="14">
        <v>0</v>
      </c>
      <c r="P22" s="14">
        <v>0.793</v>
      </c>
      <c r="Q22" s="14">
        <v>0</v>
      </c>
      <c r="R22" s="14">
        <v>0</v>
      </c>
    </row>
    <row r="23" ht="20.25" spans="1:18">
      <c r="A23" s="9" t="s">
        <v>451</v>
      </c>
      <c r="B23" s="9" t="s">
        <v>452</v>
      </c>
      <c r="C23" s="9">
        <v>4472.14</v>
      </c>
      <c r="D23" s="9">
        <v>5054.933</v>
      </c>
      <c r="E23" s="9">
        <v>0</v>
      </c>
      <c r="F23" s="9">
        <v>0</v>
      </c>
      <c r="G23" s="9">
        <v>0</v>
      </c>
      <c r="H23" s="9">
        <v>1</v>
      </c>
      <c r="I23" s="6">
        <v>1.846</v>
      </c>
      <c r="J23" s="6">
        <v>13.162</v>
      </c>
      <c r="K23" s="14">
        <v>3</v>
      </c>
      <c r="L23" s="14">
        <v>2</v>
      </c>
      <c r="M23" s="14">
        <v>0</v>
      </c>
      <c r="N23" s="14">
        <v>0</v>
      </c>
      <c r="O23" s="14">
        <v>0</v>
      </c>
      <c r="P23" s="14">
        <v>4.321</v>
      </c>
      <c r="Q23" s="14">
        <v>0</v>
      </c>
      <c r="R23" s="14">
        <v>0</v>
      </c>
    </row>
    <row r="24" ht="20.25" spans="1:18">
      <c r="A24" s="9" t="s">
        <v>453</v>
      </c>
      <c r="B24" s="9" t="s">
        <v>454</v>
      </c>
      <c r="C24" s="9">
        <v>6483.939</v>
      </c>
      <c r="D24" s="9">
        <v>7536.471</v>
      </c>
      <c r="E24" s="9">
        <v>0</v>
      </c>
      <c r="F24" s="9">
        <v>0</v>
      </c>
      <c r="G24" s="9">
        <v>0</v>
      </c>
      <c r="H24" s="9">
        <v>1</v>
      </c>
      <c r="I24" s="6">
        <v>9.969</v>
      </c>
      <c r="J24" s="6">
        <v>22.543</v>
      </c>
      <c r="K24" s="14">
        <v>4</v>
      </c>
      <c r="L24" s="14">
        <v>2</v>
      </c>
      <c r="M24" s="14">
        <v>-1</v>
      </c>
      <c r="N24" s="14">
        <v>0</v>
      </c>
      <c r="O24" s="14">
        <v>0</v>
      </c>
      <c r="P24" s="14">
        <v>-0.943</v>
      </c>
      <c r="Q24" s="14">
        <v>0</v>
      </c>
      <c r="R24" s="14">
        <v>0</v>
      </c>
    </row>
    <row r="25" ht="20.25" spans="1:18">
      <c r="A25" s="9" t="s">
        <v>455</v>
      </c>
      <c r="B25" s="9" t="s">
        <v>456</v>
      </c>
      <c r="C25" s="9">
        <v>6684.557</v>
      </c>
      <c r="D25" s="9">
        <v>7529.316</v>
      </c>
      <c r="E25" s="9">
        <v>0</v>
      </c>
      <c r="F25" s="9">
        <v>0</v>
      </c>
      <c r="G25" s="9">
        <v>0</v>
      </c>
      <c r="H25" s="9">
        <v>1</v>
      </c>
      <c r="I25" s="6">
        <v>8.525</v>
      </c>
      <c r="J25" s="6">
        <v>18.788</v>
      </c>
      <c r="K25" s="14">
        <v>4</v>
      </c>
      <c r="L25" s="14">
        <v>1</v>
      </c>
      <c r="M25" s="14">
        <v>0</v>
      </c>
      <c r="N25" s="14">
        <v>0</v>
      </c>
      <c r="O25" s="14">
        <v>0</v>
      </c>
      <c r="P25" s="14">
        <v>-7.771</v>
      </c>
      <c r="Q25" s="14">
        <v>0</v>
      </c>
      <c r="R25" s="14">
        <v>-1</v>
      </c>
    </row>
    <row r="26" ht="20.25" spans="1:18">
      <c r="A26" s="9" t="s">
        <v>457</v>
      </c>
      <c r="B26" s="9" t="s">
        <v>458</v>
      </c>
      <c r="C26" s="9">
        <v>71430.828</v>
      </c>
      <c r="D26" s="9">
        <v>86555.875</v>
      </c>
      <c r="E26" s="9">
        <v>0</v>
      </c>
      <c r="F26" s="9">
        <v>0</v>
      </c>
      <c r="G26" s="9">
        <v>0</v>
      </c>
      <c r="H26" s="9">
        <v>1</v>
      </c>
      <c r="I26" s="6">
        <v>3.387</v>
      </c>
      <c r="J26" s="6">
        <v>20.269</v>
      </c>
      <c r="K26" s="14">
        <v>3</v>
      </c>
      <c r="L26" s="14">
        <v>1</v>
      </c>
      <c r="M26" s="14">
        <v>0</v>
      </c>
      <c r="N26" s="14">
        <v>0</v>
      </c>
      <c r="O26" s="14">
        <v>0</v>
      </c>
      <c r="P26" s="14">
        <v>-53.316</v>
      </c>
      <c r="Q26" s="14">
        <v>0</v>
      </c>
      <c r="R26" s="14">
        <v>0</v>
      </c>
    </row>
    <row r="27" ht="20.25" spans="1:18">
      <c r="A27" s="9" t="s">
        <v>459</v>
      </c>
      <c r="B27" s="9" t="s">
        <v>460</v>
      </c>
      <c r="C27" s="9">
        <v>73309.961</v>
      </c>
      <c r="D27" s="9">
        <v>119324.078</v>
      </c>
      <c r="E27" s="9">
        <v>0</v>
      </c>
      <c r="F27" s="9">
        <v>0</v>
      </c>
      <c r="G27" s="9">
        <v>0</v>
      </c>
      <c r="H27" s="9">
        <v>1</v>
      </c>
      <c r="I27" s="6">
        <v>28.437</v>
      </c>
      <c r="J27" s="6">
        <v>56.033</v>
      </c>
      <c r="K27" s="14">
        <v>3</v>
      </c>
      <c r="L27" s="14">
        <v>1</v>
      </c>
      <c r="M27" s="14">
        <v>0</v>
      </c>
      <c r="N27" s="14">
        <v>0</v>
      </c>
      <c r="O27" s="14">
        <v>0</v>
      </c>
      <c r="P27" s="14">
        <v>1068.691</v>
      </c>
      <c r="Q27" s="14">
        <v>0</v>
      </c>
      <c r="R27" s="14">
        <v>0</v>
      </c>
    </row>
    <row r="28" ht="20.25" spans="1:18">
      <c r="A28" s="10" t="s">
        <v>461</v>
      </c>
      <c r="B28" s="10" t="s">
        <v>462</v>
      </c>
      <c r="C28" s="10">
        <v>3752.499</v>
      </c>
      <c r="D28" s="10">
        <v>4394.583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5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-0.929</v>
      </c>
      <c r="Q28" s="14">
        <v>0</v>
      </c>
      <c r="R28" s="14">
        <v>0</v>
      </c>
    </row>
    <row r="29" ht="20.25" spans="1:18">
      <c r="A29" s="10" t="s">
        <v>463</v>
      </c>
      <c r="B29" s="10" t="s">
        <v>464</v>
      </c>
      <c r="C29" s="10">
        <v>8985.9</v>
      </c>
      <c r="D29" s="10">
        <v>11510.365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5">
        <v>0</v>
      </c>
      <c r="L29" s="14">
        <v>2</v>
      </c>
      <c r="M29" s="14">
        <v>0</v>
      </c>
      <c r="N29" s="14">
        <v>-1</v>
      </c>
      <c r="O29" s="14">
        <v>0</v>
      </c>
      <c r="P29" s="14">
        <v>-7.568</v>
      </c>
      <c r="Q29" s="14">
        <v>0</v>
      </c>
      <c r="R29" s="14">
        <v>0</v>
      </c>
    </row>
    <row r="30" ht="20.25" spans="1:18">
      <c r="A30" s="10" t="s">
        <v>465</v>
      </c>
      <c r="B30" s="10" t="s">
        <v>466</v>
      </c>
      <c r="C30" s="10">
        <v>1053.758</v>
      </c>
      <c r="D30" s="10">
        <v>1348.115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5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-1.835</v>
      </c>
      <c r="Q30" s="14">
        <v>0</v>
      </c>
      <c r="R30" s="14">
        <v>0</v>
      </c>
    </row>
    <row r="31" ht="20.25" spans="1:18">
      <c r="A31" s="10" t="s">
        <v>467</v>
      </c>
      <c r="B31" s="10" t="s">
        <v>468</v>
      </c>
      <c r="C31" s="10">
        <v>2627.982</v>
      </c>
      <c r="D31" s="10">
        <v>3237.309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5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469</v>
      </c>
      <c r="B32" s="10" t="s">
        <v>470</v>
      </c>
      <c r="C32" s="10">
        <v>2544.073</v>
      </c>
      <c r="D32" s="10">
        <v>3003.527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5">
        <v>4</v>
      </c>
      <c r="L32" s="14">
        <v>0</v>
      </c>
      <c r="M32" s="14">
        <v>0</v>
      </c>
      <c r="N32" s="14">
        <v>1</v>
      </c>
      <c r="O32" s="14">
        <v>0</v>
      </c>
      <c r="P32" s="14">
        <v>3.728</v>
      </c>
      <c r="Q32" s="14">
        <v>0</v>
      </c>
      <c r="R32" s="14">
        <v>0</v>
      </c>
    </row>
    <row r="33" ht="20.25" spans="1:18">
      <c r="A33" s="10" t="s">
        <v>471</v>
      </c>
      <c r="B33" s="10" t="s">
        <v>472</v>
      </c>
      <c r="C33" s="10">
        <v>2263.407</v>
      </c>
      <c r="D33" s="10">
        <v>2542.751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2.066</v>
      </c>
      <c r="Q33" s="14">
        <v>0</v>
      </c>
      <c r="R33" s="14">
        <v>0</v>
      </c>
    </row>
    <row r="34" ht="20.25" spans="1:18">
      <c r="A34" s="10" t="s">
        <v>473</v>
      </c>
      <c r="B34" s="10" t="s">
        <v>474</v>
      </c>
      <c r="C34" s="10">
        <v>2157.505</v>
      </c>
      <c r="D34" s="10">
        <v>2645.85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5">
        <v>0</v>
      </c>
      <c r="L34" s="14">
        <v>1</v>
      </c>
      <c r="M34" s="14">
        <v>1</v>
      </c>
      <c r="N34" s="14">
        <v>-1</v>
      </c>
      <c r="O34" s="14">
        <v>0</v>
      </c>
      <c r="P34" s="14">
        <v>-0.365</v>
      </c>
      <c r="Q34" s="14">
        <v>0</v>
      </c>
      <c r="R34" s="14">
        <v>0</v>
      </c>
    </row>
    <row r="35" ht="20.25" spans="1:18">
      <c r="A35" s="10" t="s">
        <v>475</v>
      </c>
      <c r="B35" s="10" t="s">
        <v>476</v>
      </c>
      <c r="C35" s="10">
        <v>5163.955</v>
      </c>
      <c r="D35" s="10">
        <v>5467.742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5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-7.273</v>
      </c>
      <c r="Q35" s="14">
        <v>0</v>
      </c>
      <c r="R35" s="14">
        <v>0</v>
      </c>
    </row>
    <row r="36" ht="20.25" spans="1:18">
      <c r="A36" s="10" t="s">
        <v>477</v>
      </c>
      <c r="B36" s="10" t="s">
        <v>478</v>
      </c>
      <c r="C36" s="10">
        <v>967.581</v>
      </c>
      <c r="D36" s="10">
        <v>1188.864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5">
        <v>4</v>
      </c>
      <c r="L36" s="14">
        <v>0</v>
      </c>
      <c r="M36" s="14">
        <v>0</v>
      </c>
      <c r="N36" s="14">
        <v>0</v>
      </c>
      <c r="O36" s="14">
        <v>0</v>
      </c>
      <c r="P36" s="14">
        <v>3.163</v>
      </c>
      <c r="Q36" s="14">
        <v>0</v>
      </c>
      <c r="R36" s="14">
        <v>1</v>
      </c>
    </row>
    <row r="37" ht="20.25" spans="1:18">
      <c r="A37" s="8" t="s">
        <v>479</v>
      </c>
      <c r="B37" s="8" t="s">
        <v>480</v>
      </c>
      <c r="C37" s="8">
        <v>10009.742</v>
      </c>
      <c r="D37" s="8">
        <v>11943.473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15.99</v>
      </c>
      <c r="K37" s="15">
        <v>3</v>
      </c>
      <c r="L37" s="14">
        <v>2</v>
      </c>
      <c r="M37" s="14">
        <v>0</v>
      </c>
      <c r="N37" s="14">
        <v>0</v>
      </c>
      <c r="O37" s="14">
        <v>0</v>
      </c>
      <c r="P37" s="14">
        <v>10.641</v>
      </c>
      <c r="Q37" s="14">
        <v>0</v>
      </c>
      <c r="R37" s="14">
        <v>0</v>
      </c>
    </row>
    <row r="38" ht="20.25" spans="1:18">
      <c r="A38" s="8" t="s">
        <v>481</v>
      </c>
      <c r="B38" s="8" t="s">
        <v>482</v>
      </c>
      <c r="C38" s="8">
        <v>2929.422</v>
      </c>
      <c r="D38" s="8">
        <v>3383.461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9.222</v>
      </c>
      <c r="K38" s="15">
        <v>0</v>
      </c>
      <c r="L38" s="14">
        <v>1</v>
      </c>
      <c r="M38" s="14">
        <v>0</v>
      </c>
      <c r="N38" s="14">
        <v>-1</v>
      </c>
      <c r="O38" s="14">
        <v>0</v>
      </c>
      <c r="P38" s="14">
        <v>9.413</v>
      </c>
      <c r="Q38" s="14">
        <v>0</v>
      </c>
      <c r="R38" s="14">
        <v>0</v>
      </c>
    </row>
    <row r="39" ht="20.25" spans="1:18">
      <c r="A39" s="8" t="s">
        <v>483</v>
      </c>
      <c r="B39" s="8" t="s">
        <v>484</v>
      </c>
      <c r="C39" s="8">
        <v>2445.56</v>
      </c>
      <c r="D39" s="8">
        <v>2967.933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5.431</v>
      </c>
      <c r="K39" s="15">
        <v>0</v>
      </c>
      <c r="L39" s="14">
        <v>1</v>
      </c>
      <c r="M39" s="14">
        <v>0</v>
      </c>
      <c r="N39" s="14">
        <v>-1</v>
      </c>
      <c r="O39" s="14">
        <v>0</v>
      </c>
      <c r="P39" s="14">
        <v>1.264</v>
      </c>
      <c r="Q39" s="14">
        <v>0</v>
      </c>
      <c r="R39" s="14">
        <v>0</v>
      </c>
    </row>
    <row r="40" ht="20.25" spans="1:18">
      <c r="A40" s="8" t="s">
        <v>485</v>
      </c>
      <c r="B40" s="8" t="s">
        <v>486</v>
      </c>
      <c r="C40" s="8">
        <v>3196.45</v>
      </c>
      <c r="D40" s="8">
        <v>3393.749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2.784</v>
      </c>
      <c r="K40" s="15">
        <v>1</v>
      </c>
      <c r="L40" s="14">
        <v>0</v>
      </c>
      <c r="M40" s="14">
        <v>0</v>
      </c>
      <c r="N40" s="14">
        <v>-1</v>
      </c>
      <c r="O40" s="14">
        <v>0</v>
      </c>
      <c r="P40" s="14">
        <v>-1.376</v>
      </c>
      <c r="Q40" s="14">
        <v>0</v>
      </c>
      <c r="R40" s="14">
        <v>0</v>
      </c>
    </row>
    <row r="41" ht="20.25" spans="1:18">
      <c r="A41" s="8" t="s">
        <v>487</v>
      </c>
      <c r="B41" s="8" t="s">
        <v>488</v>
      </c>
      <c r="C41" s="8">
        <v>4011.627</v>
      </c>
      <c r="D41" s="8">
        <v>4348.269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2.06</v>
      </c>
      <c r="K41" s="15">
        <v>0</v>
      </c>
      <c r="L41" s="14">
        <v>2</v>
      </c>
      <c r="M41" s="14">
        <v>0</v>
      </c>
      <c r="N41" s="14">
        <v>-1</v>
      </c>
      <c r="O41" s="14">
        <v>0</v>
      </c>
      <c r="P41" s="14">
        <v>8.241</v>
      </c>
      <c r="Q41" s="14">
        <v>0</v>
      </c>
      <c r="R41" s="14">
        <v>0</v>
      </c>
    </row>
    <row r="42" ht="20.25" spans="1:18">
      <c r="A42" s="8" t="s">
        <v>489</v>
      </c>
      <c r="B42" s="8" t="s">
        <v>490</v>
      </c>
      <c r="C42" s="8">
        <v>16187.34</v>
      </c>
      <c r="D42" s="8">
        <v>17877.924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5.503</v>
      </c>
      <c r="K42" s="15">
        <v>0</v>
      </c>
      <c r="L42" s="14">
        <v>0</v>
      </c>
      <c r="M42" s="14">
        <v>1</v>
      </c>
      <c r="N42" s="14">
        <v>-1</v>
      </c>
      <c r="O42" s="14">
        <v>0</v>
      </c>
      <c r="P42" s="14">
        <v>-1.325</v>
      </c>
      <c r="Q42" s="14">
        <v>-1</v>
      </c>
      <c r="R42" s="14">
        <v>0</v>
      </c>
    </row>
    <row r="43" ht="20.25" spans="1:18">
      <c r="A43" s="8" t="s">
        <v>491</v>
      </c>
      <c r="B43" s="8" t="s">
        <v>492</v>
      </c>
      <c r="C43" s="8">
        <v>3037.402</v>
      </c>
      <c r="D43" s="8">
        <v>3228.537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2.772</v>
      </c>
      <c r="K43" s="15">
        <v>0</v>
      </c>
      <c r="L43" s="14">
        <v>0</v>
      </c>
      <c r="M43" s="14">
        <v>0</v>
      </c>
      <c r="N43" s="14">
        <v>-1</v>
      </c>
      <c r="O43" s="14">
        <v>0</v>
      </c>
      <c r="P43" s="14">
        <v>-0.189</v>
      </c>
      <c r="Q43" s="14">
        <v>0</v>
      </c>
      <c r="R43" s="14">
        <v>0</v>
      </c>
    </row>
    <row r="44" ht="20.25" spans="1:18">
      <c r="A44" s="8" t="s">
        <v>493</v>
      </c>
      <c r="B44" s="8" t="s">
        <v>494</v>
      </c>
      <c r="C44" s="8">
        <v>14669.231</v>
      </c>
      <c r="D44" s="8">
        <v>16165.393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6.714</v>
      </c>
      <c r="K44" s="15">
        <v>2</v>
      </c>
      <c r="L44" s="14">
        <v>0</v>
      </c>
      <c r="M44" s="14">
        <v>1</v>
      </c>
      <c r="N44" s="14">
        <v>-1</v>
      </c>
      <c r="O44" s="14">
        <v>0</v>
      </c>
      <c r="P44" s="14">
        <v>-7.303</v>
      </c>
      <c r="Q44" s="14">
        <v>0</v>
      </c>
      <c r="R44" s="14">
        <v>0</v>
      </c>
    </row>
    <row r="45" ht="20.25" spans="1:18">
      <c r="A45" s="8" t="s">
        <v>495</v>
      </c>
      <c r="B45" s="8" t="s">
        <v>496</v>
      </c>
      <c r="C45" s="8">
        <v>5142.252</v>
      </c>
      <c r="D45" s="8">
        <v>5671.961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3.811</v>
      </c>
      <c r="K45" s="15">
        <v>0</v>
      </c>
      <c r="L45" s="14">
        <v>0</v>
      </c>
      <c r="M45" s="14">
        <v>1</v>
      </c>
      <c r="N45" s="14">
        <v>-1</v>
      </c>
      <c r="O45" s="14">
        <v>0</v>
      </c>
      <c r="P45" s="14">
        <v>2.291</v>
      </c>
      <c r="Q45" s="14">
        <v>0</v>
      </c>
      <c r="R45" s="14">
        <v>0</v>
      </c>
    </row>
    <row r="46" ht="20.25" spans="1:18">
      <c r="A46" s="6" t="s">
        <v>497</v>
      </c>
      <c r="B46" s="6" t="s">
        <v>498</v>
      </c>
      <c r="C46" s="6">
        <v>3306.9</v>
      </c>
      <c r="D46" s="6">
        <v>3554.131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4.783</v>
      </c>
      <c r="K46" s="15">
        <v>0</v>
      </c>
      <c r="L46" s="14">
        <v>0</v>
      </c>
      <c r="M46" s="14">
        <v>0</v>
      </c>
      <c r="N46" s="14">
        <v>0</v>
      </c>
      <c r="O46" s="14">
        <v>0</v>
      </c>
      <c r="P46" s="14">
        <v>2.383</v>
      </c>
      <c r="Q46" s="14">
        <v>0</v>
      </c>
      <c r="R46" s="14">
        <v>0</v>
      </c>
    </row>
    <row r="47" ht="20.25" spans="1:18">
      <c r="A47" s="6" t="s">
        <v>499</v>
      </c>
      <c r="B47" s="6" t="s">
        <v>500</v>
      </c>
      <c r="C47" s="6">
        <v>135.586</v>
      </c>
      <c r="D47" s="6">
        <v>153.338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8.233</v>
      </c>
      <c r="K47" s="15">
        <v>3</v>
      </c>
      <c r="L47" s="14">
        <v>0</v>
      </c>
      <c r="M47" s="14">
        <v>0</v>
      </c>
      <c r="N47" s="14">
        <v>-1</v>
      </c>
      <c r="O47" s="14">
        <v>0</v>
      </c>
      <c r="P47" s="14">
        <v>-0.056</v>
      </c>
      <c r="Q47" s="14">
        <v>0</v>
      </c>
      <c r="R47" s="14">
        <v>0</v>
      </c>
    </row>
    <row r="48" ht="20.25" spans="1:18">
      <c r="A48" s="6" t="s">
        <v>501</v>
      </c>
      <c r="B48" s="6" t="s">
        <v>502</v>
      </c>
      <c r="C48" s="6">
        <v>5343.727</v>
      </c>
      <c r="D48" s="6">
        <v>5973.509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9.058</v>
      </c>
      <c r="K48" s="15">
        <v>3</v>
      </c>
      <c r="L48" s="14">
        <v>2</v>
      </c>
      <c r="M48" s="14">
        <v>-1</v>
      </c>
      <c r="N48" s="14">
        <v>0</v>
      </c>
      <c r="O48" s="14">
        <v>0</v>
      </c>
      <c r="P48" s="14">
        <v>1.591</v>
      </c>
      <c r="Q48" s="14">
        <v>0</v>
      </c>
      <c r="R48" s="14">
        <v>0</v>
      </c>
    </row>
    <row r="49" ht="20.25" spans="1:18">
      <c r="A49" s="6" t="s">
        <v>503</v>
      </c>
      <c r="B49" s="6" t="s">
        <v>504</v>
      </c>
      <c r="C49" s="6">
        <v>2379.559</v>
      </c>
      <c r="D49" s="6">
        <v>2578.112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6.427</v>
      </c>
      <c r="K49" s="15">
        <v>3</v>
      </c>
      <c r="L49" s="14">
        <v>1</v>
      </c>
      <c r="M49" s="14">
        <v>0</v>
      </c>
      <c r="N49" s="14">
        <v>0</v>
      </c>
      <c r="O49" s="14">
        <v>-1</v>
      </c>
      <c r="P49" s="14">
        <v>-2.835</v>
      </c>
      <c r="Q49" s="14">
        <v>0</v>
      </c>
      <c r="R49" s="14">
        <v>-1</v>
      </c>
    </row>
    <row r="50" ht="20.25" spans="1:18">
      <c r="A50" s="6" t="s">
        <v>505</v>
      </c>
      <c r="B50" s="6" t="s">
        <v>506</v>
      </c>
      <c r="C50" s="6">
        <v>1251.43</v>
      </c>
      <c r="D50" s="6">
        <v>1314.039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2.194</v>
      </c>
      <c r="K50" s="15">
        <v>0</v>
      </c>
      <c r="L50" s="14">
        <v>0</v>
      </c>
      <c r="M50" s="14">
        <v>0</v>
      </c>
      <c r="N50" s="14">
        <v>-1</v>
      </c>
      <c r="O50" s="14">
        <v>0</v>
      </c>
      <c r="P50" s="14">
        <v>1.453</v>
      </c>
      <c r="Q50" s="14">
        <v>0</v>
      </c>
      <c r="R50" s="14">
        <v>0</v>
      </c>
    </row>
    <row r="51" ht="20.25" spans="1:18">
      <c r="A51" s="6" t="s">
        <v>507</v>
      </c>
      <c r="B51" s="6" t="s">
        <v>508</v>
      </c>
      <c r="C51" s="6">
        <v>6516.261</v>
      </c>
      <c r="D51" s="6">
        <v>7119.628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2.8</v>
      </c>
      <c r="K51" s="15">
        <v>1</v>
      </c>
      <c r="L51" s="14">
        <v>1</v>
      </c>
      <c r="M51" s="14">
        <v>0</v>
      </c>
      <c r="N51" s="14">
        <v>0</v>
      </c>
      <c r="O51" s="14">
        <v>0</v>
      </c>
      <c r="P51" s="14">
        <v>-3.546</v>
      </c>
      <c r="Q51" s="14">
        <v>0</v>
      </c>
      <c r="R51" s="14">
        <v>1</v>
      </c>
    </row>
    <row r="52" ht="20.25" spans="1:18">
      <c r="A52" s="6" t="s">
        <v>509</v>
      </c>
      <c r="B52" s="6" t="s">
        <v>510</v>
      </c>
      <c r="C52" s="6">
        <v>6242.722</v>
      </c>
      <c r="D52" s="6">
        <v>6737.822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4.15</v>
      </c>
      <c r="K52" s="15">
        <v>1</v>
      </c>
      <c r="L52" s="14">
        <v>2</v>
      </c>
      <c r="M52" s="14">
        <v>0</v>
      </c>
      <c r="N52" s="14">
        <v>0</v>
      </c>
      <c r="O52" s="14">
        <v>0</v>
      </c>
      <c r="P52" s="14">
        <v>-1.875</v>
      </c>
      <c r="Q52" s="14">
        <v>0</v>
      </c>
      <c r="R52" s="14">
        <v>0</v>
      </c>
    </row>
    <row r="53" ht="20.25" spans="1:18">
      <c r="A53" s="6" t="s">
        <v>511</v>
      </c>
      <c r="B53" s="6" t="s">
        <v>512</v>
      </c>
      <c r="C53" s="6">
        <v>4344.507</v>
      </c>
      <c r="D53" s="6">
        <v>4818.448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4.306</v>
      </c>
      <c r="K53" s="15">
        <v>2</v>
      </c>
      <c r="L53" s="14">
        <v>0</v>
      </c>
      <c r="M53" s="14">
        <v>0</v>
      </c>
      <c r="N53" s="14">
        <v>0</v>
      </c>
      <c r="O53" s="14">
        <v>0</v>
      </c>
      <c r="P53" s="14">
        <v>-7.566</v>
      </c>
      <c r="Q53" s="14">
        <v>0</v>
      </c>
      <c r="R53" s="14">
        <v>0</v>
      </c>
    </row>
    <row r="54" ht="20.25" spans="1:18">
      <c r="A54" s="6" t="s">
        <v>513</v>
      </c>
      <c r="B54" s="6" t="s">
        <v>514</v>
      </c>
      <c r="C54" s="6">
        <v>738.68</v>
      </c>
      <c r="D54" s="6">
        <v>806.346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5.961</v>
      </c>
      <c r="K54" s="15">
        <v>3</v>
      </c>
      <c r="L54" s="14">
        <v>0</v>
      </c>
      <c r="M54" s="14">
        <v>0</v>
      </c>
      <c r="N54" s="14">
        <v>-1</v>
      </c>
      <c r="O54" s="14">
        <v>0</v>
      </c>
      <c r="P54" s="14">
        <v>-1.292</v>
      </c>
      <c r="Q54" s="14">
        <v>0</v>
      </c>
      <c r="R54" s="14">
        <v>0</v>
      </c>
    </row>
    <row r="55" ht="20.25" spans="1:18">
      <c r="A55" s="6" t="s">
        <v>515</v>
      </c>
      <c r="B55" s="6" t="s">
        <v>516</v>
      </c>
      <c r="C55" s="6">
        <v>1632.971</v>
      </c>
      <c r="D55" s="6">
        <v>1978.961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2.276</v>
      </c>
      <c r="K55" s="15">
        <v>0</v>
      </c>
      <c r="L55" s="14">
        <v>0</v>
      </c>
      <c r="M55" s="14">
        <v>0</v>
      </c>
      <c r="N55" s="14">
        <v>-1</v>
      </c>
      <c r="O55" s="14">
        <v>0</v>
      </c>
      <c r="P55" s="14">
        <v>-1.628</v>
      </c>
      <c r="Q55" s="14">
        <v>0</v>
      </c>
      <c r="R55" s="14">
        <v>0</v>
      </c>
    </row>
    <row r="56" ht="20.25" spans="1:18">
      <c r="A56" s="6" t="s">
        <v>517</v>
      </c>
      <c r="B56" s="6" t="s">
        <v>518</v>
      </c>
      <c r="C56" s="6">
        <v>2920.025</v>
      </c>
      <c r="D56" s="6">
        <v>3361.533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3.788</v>
      </c>
      <c r="K56" s="15">
        <v>1</v>
      </c>
      <c r="L56" s="14">
        <v>0</v>
      </c>
      <c r="M56" s="14">
        <v>0</v>
      </c>
      <c r="N56" s="14">
        <v>0</v>
      </c>
      <c r="O56" s="14">
        <v>0</v>
      </c>
      <c r="P56" s="14">
        <v>-3.179</v>
      </c>
      <c r="Q56" s="14">
        <v>0</v>
      </c>
      <c r="R56" s="14">
        <v>0</v>
      </c>
    </row>
    <row r="57" ht="20.25" spans="1:18">
      <c r="A57" s="6" t="s">
        <v>519</v>
      </c>
      <c r="B57" s="6" t="s">
        <v>520</v>
      </c>
      <c r="C57" s="6">
        <v>1074.859</v>
      </c>
      <c r="D57" s="6">
        <v>1428.679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4.116</v>
      </c>
      <c r="K57" s="15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-4.195</v>
      </c>
      <c r="Q57" s="14">
        <v>0</v>
      </c>
      <c r="R57" s="14">
        <v>0</v>
      </c>
    </row>
    <row r="58" ht="20.25" spans="1:18">
      <c r="A58" s="6" t="s">
        <v>521</v>
      </c>
      <c r="B58" s="6" t="s">
        <v>522</v>
      </c>
      <c r="C58" s="6">
        <v>6493.811</v>
      </c>
      <c r="D58" s="6">
        <v>7239.166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3.15</v>
      </c>
      <c r="K58" s="15">
        <v>1</v>
      </c>
      <c r="L58" s="14">
        <v>0</v>
      </c>
      <c r="M58" s="14">
        <v>0</v>
      </c>
      <c r="N58" s="14">
        <v>-1</v>
      </c>
      <c r="O58" s="14">
        <v>0</v>
      </c>
      <c r="P58" s="14">
        <v>-1.606</v>
      </c>
      <c r="Q58" s="14">
        <v>0</v>
      </c>
      <c r="R58" s="14">
        <v>0</v>
      </c>
    </row>
    <row r="59" ht="20.25" spans="1:18">
      <c r="A59" s="6" t="s">
        <v>523</v>
      </c>
      <c r="B59" s="6" t="s">
        <v>524</v>
      </c>
      <c r="C59" s="6">
        <v>11061.633</v>
      </c>
      <c r="D59" s="6">
        <v>13392.555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3.56</v>
      </c>
      <c r="K59" s="15">
        <v>0</v>
      </c>
      <c r="L59" s="14">
        <v>0</v>
      </c>
      <c r="M59" s="14">
        <v>0</v>
      </c>
      <c r="N59" s="14">
        <v>0</v>
      </c>
      <c r="O59" s="14">
        <v>0</v>
      </c>
      <c r="P59" s="14">
        <v>-36</v>
      </c>
      <c r="Q59" s="14">
        <v>0</v>
      </c>
      <c r="R59" s="14">
        <v>0</v>
      </c>
    </row>
    <row r="60" ht="20.25" spans="1:18">
      <c r="A60" s="6" t="s">
        <v>525</v>
      </c>
      <c r="B60" s="6" t="s">
        <v>526</v>
      </c>
      <c r="C60" s="6">
        <v>2674.222</v>
      </c>
      <c r="D60" s="6">
        <v>2913.361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2.294</v>
      </c>
      <c r="K60" s="15">
        <v>0</v>
      </c>
      <c r="L60" s="14">
        <v>0</v>
      </c>
      <c r="M60" s="14">
        <v>1</v>
      </c>
      <c r="N60" s="14">
        <v>-1</v>
      </c>
      <c r="O60" s="14">
        <v>0</v>
      </c>
      <c r="P60" s="14">
        <v>0.793</v>
      </c>
      <c r="Q60" s="14">
        <v>0</v>
      </c>
      <c r="R60" s="14">
        <v>0</v>
      </c>
    </row>
    <row r="61" ht="20.25" spans="1:18">
      <c r="A61" s="6" t="s">
        <v>527</v>
      </c>
      <c r="B61" s="6" t="s">
        <v>528</v>
      </c>
      <c r="C61" s="6">
        <v>8329.09</v>
      </c>
      <c r="D61" s="6">
        <v>9471.372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6.604</v>
      </c>
      <c r="K61" s="15">
        <v>3</v>
      </c>
      <c r="L61" s="14">
        <v>2</v>
      </c>
      <c r="M61" s="14">
        <v>-1</v>
      </c>
      <c r="N61" s="14">
        <v>1</v>
      </c>
      <c r="O61" s="14">
        <v>0</v>
      </c>
      <c r="P61" s="14">
        <v>11.676</v>
      </c>
      <c r="Q61" s="14">
        <v>0</v>
      </c>
      <c r="R61" s="14">
        <v>0</v>
      </c>
    </row>
    <row r="62" ht="20.25" spans="1:18">
      <c r="A62" s="6" t="s">
        <v>529</v>
      </c>
      <c r="B62" s="6" t="s">
        <v>530</v>
      </c>
      <c r="C62" s="6">
        <v>3714.652</v>
      </c>
      <c r="D62" s="6">
        <v>4193.897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9.487</v>
      </c>
      <c r="K62" s="15">
        <v>1</v>
      </c>
      <c r="L62" s="14">
        <v>0</v>
      </c>
      <c r="M62" s="14">
        <v>1</v>
      </c>
      <c r="N62" s="14">
        <v>-1</v>
      </c>
      <c r="O62" s="14">
        <v>0</v>
      </c>
      <c r="P62" s="14">
        <v>-0.346</v>
      </c>
      <c r="Q62" s="14">
        <v>0</v>
      </c>
      <c r="R62" s="14">
        <v>0</v>
      </c>
    </row>
    <row r="63" ht="20.25" spans="1:18">
      <c r="A63" s="6" t="s">
        <v>531</v>
      </c>
      <c r="B63" s="6" t="s">
        <v>532</v>
      </c>
      <c r="C63" s="6">
        <v>6235.227</v>
      </c>
      <c r="D63" s="6">
        <v>6948.164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4.558</v>
      </c>
      <c r="K63" s="15">
        <v>0</v>
      </c>
      <c r="L63" s="14">
        <v>0</v>
      </c>
      <c r="M63" s="14">
        <v>0</v>
      </c>
      <c r="N63" s="14">
        <v>-1</v>
      </c>
      <c r="O63" s="14">
        <v>0</v>
      </c>
      <c r="P63" s="14">
        <v>-0.086</v>
      </c>
      <c r="Q63" s="14">
        <v>0</v>
      </c>
      <c r="R63" s="14">
        <v>0</v>
      </c>
    </row>
    <row r="64" ht="20.25" spans="1:18">
      <c r="A64" s="6" t="s">
        <v>533</v>
      </c>
      <c r="B64" s="6" t="s">
        <v>534</v>
      </c>
      <c r="C64" s="6">
        <v>4597.675</v>
      </c>
      <c r="D64" s="6">
        <v>5240.622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3.166</v>
      </c>
      <c r="K64" s="15">
        <v>2</v>
      </c>
      <c r="L64" s="14">
        <v>1</v>
      </c>
      <c r="M64" s="14">
        <v>0</v>
      </c>
      <c r="N64" s="14">
        <v>0</v>
      </c>
      <c r="O64" s="14">
        <v>0</v>
      </c>
      <c r="P64" s="14">
        <v>-10.024</v>
      </c>
      <c r="Q64" s="14">
        <v>0</v>
      </c>
      <c r="R64" s="14">
        <v>0</v>
      </c>
    </row>
    <row r="65" ht="20.25" spans="1:18">
      <c r="A65" s="6" t="s">
        <v>535</v>
      </c>
      <c r="B65" s="6" t="s">
        <v>536</v>
      </c>
      <c r="C65" s="6">
        <v>7760.309</v>
      </c>
      <c r="D65" s="6">
        <v>8252.847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4.099</v>
      </c>
      <c r="K65" s="15">
        <v>1</v>
      </c>
      <c r="L65" s="14">
        <v>1</v>
      </c>
      <c r="M65" s="14">
        <v>-1</v>
      </c>
      <c r="N65" s="14">
        <v>1</v>
      </c>
      <c r="O65" s="14">
        <v>0</v>
      </c>
      <c r="P65" s="14">
        <v>4</v>
      </c>
      <c r="Q65" s="14">
        <v>0</v>
      </c>
      <c r="R65" s="14">
        <v>0</v>
      </c>
    </row>
    <row r="66" ht="20.25" spans="1:18">
      <c r="A66" s="6" t="s">
        <v>537</v>
      </c>
      <c r="B66" s="6" t="s">
        <v>538</v>
      </c>
      <c r="C66" s="6">
        <v>8476.594</v>
      </c>
      <c r="D66" s="6">
        <v>9827.905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9.996</v>
      </c>
      <c r="K66" s="15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-9.531</v>
      </c>
      <c r="Q66" s="14">
        <v>0</v>
      </c>
      <c r="R66" s="14">
        <v>0</v>
      </c>
    </row>
    <row r="67" ht="20.25" spans="1:18">
      <c r="A67" s="6" t="s">
        <v>539</v>
      </c>
      <c r="B67" s="6" t="s">
        <v>540</v>
      </c>
      <c r="C67" s="6">
        <v>19321.902</v>
      </c>
      <c r="D67" s="6">
        <v>20481.74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5.609</v>
      </c>
      <c r="K67" s="15">
        <v>3</v>
      </c>
      <c r="L67" s="14">
        <v>2</v>
      </c>
      <c r="M67" s="14">
        <v>1</v>
      </c>
      <c r="N67" s="14">
        <v>-1</v>
      </c>
      <c r="O67" s="14">
        <v>0</v>
      </c>
      <c r="P67" s="14">
        <v>-3.716</v>
      </c>
      <c r="Q67" s="14">
        <v>0</v>
      </c>
      <c r="R67" s="14">
        <v>0</v>
      </c>
    </row>
    <row r="68" ht="20.25" spans="1:18">
      <c r="A68" s="6" t="s">
        <v>541</v>
      </c>
      <c r="B68" s="6" t="s">
        <v>542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5">
        <v>2</v>
      </c>
      <c r="L68" s="14">
        <v>0</v>
      </c>
      <c r="M68" s="14">
        <v>1</v>
      </c>
      <c r="N68" s="14">
        <v>-1</v>
      </c>
      <c r="O68" s="14">
        <v>0</v>
      </c>
      <c r="P68" s="14">
        <v>1.476</v>
      </c>
      <c r="Q68" s="14">
        <v>0</v>
      </c>
      <c r="R68" s="14">
        <v>0</v>
      </c>
    </row>
    <row r="69" ht="20.25" spans="1:18">
      <c r="A69" s="6" t="s">
        <v>543</v>
      </c>
      <c r="B69" s="6" t="s">
        <v>544</v>
      </c>
      <c r="C69" s="6">
        <v>2050.208</v>
      </c>
      <c r="D69" s="6">
        <v>2430.493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7.814</v>
      </c>
      <c r="K69" s="15">
        <v>1</v>
      </c>
      <c r="L69" s="14">
        <v>1</v>
      </c>
      <c r="M69" s="14">
        <v>0</v>
      </c>
      <c r="N69" s="14">
        <v>-1</v>
      </c>
      <c r="O69" s="14">
        <v>0</v>
      </c>
      <c r="P69" s="14">
        <v>-0.117</v>
      </c>
      <c r="Q69" s="14">
        <v>0</v>
      </c>
      <c r="R69" s="14">
        <v>0</v>
      </c>
    </row>
    <row r="70" ht="20.25" spans="1:18">
      <c r="A70" s="6" t="s">
        <v>545</v>
      </c>
      <c r="B70" s="6" t="s">
        <v>546</v>
      </c>
      <c r="C70" s="6">
        <v>8883.977</v>
      </c>
      <c r="D70" s="6">
        <v>9875.541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0.815</v>
      </c>
      <c r="K70" s="15">
        <v>1</v>
      </c>
      <c r="L70" s="14">
        <v>0</v>
      </c>
      <c r="M70" s="14">
        <v>0</v>
      </c>
      <c r="N70" s="14">
        <v>1</v>
      </c>
      <c r="O70" s="14">
        <v>0</v>
      </c>
      <c r="P70" s="14">
        <v>2.148</v>
      </c>
      <c r="Q70" s="14">
        <v>0</v>
      </c>
      <c r="R70" s="14">
        <v>0</v>
      </c>
    </row>
    <row r="71" ht="20.25" spans="1:18">
      <c r="A71" s="6" t="s">
        <v>547</v>
      </c>
      <c r="B71" s="6" t="s">
        <v>548</v>
      </c>
      <c r="C71" s="6">
        <v>6077.167</v>
      </c>
      <c r="D71" s="6">
        <v>6614.974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6.361</v>
      </c>
      <c r="K71" s="15">
        <v>3</v>
      </c>
      <c r="L71" s="14">
        <v>2</v>
      </c>
      <c r="M71" s="14">
        <v>0</v>
      </c>
      <c r="N71" s="14">
        <v>0</v>
      </c>
      <c r="O71" s="14">
        <v>0</v>
      </c>
      <c r="P71" s="14">
        <v>6.128</v>
      </c>
      <c r="Q71" s="14">
        <v>0</v>
      </c>
      <c r="R71" s="14">
        <v>0</v>
      </c>
    </row>
    <row r="72" ht="20.25" spans="1:18">
      <c r="A72" s="6" t="s">
        <v>549</v>
      </c>
      <c r="B72" s="6" t="s">
        <v>550</v>
      </c>
      <c r="C72" s="6">
        <v>7694.882</v>
      </c>
      <c r="D72" s="6">
        <v>8168.416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3.16</v>
      </c>
      <c r="K72" s="15">
        <v>0</v>
      </c>
      <c r="L72" s="14">
        <v>0</v>
      </c>
      <c r="M72" s="14">
        <v>0</v>
      </c>
      <c r="N72" s="14">
        <v>0</v>
      </c>
      <c r="O72" s="14">
        <v>0</v>
      </c>
      <c r="P72" s="14">
        <v>9.897</v>
      </c>
      <c r="Q72" s="14">
        <v>0</v>
      </c>
      <c r="R72" s="14">
        <v>0</v>
      </c>
    </row>
    <row r="73" ht="20.25" spans="1:18">
      <c r="A73" s="6" t="s">
        <v>551</v>
      </c>
      <c r="B73" s="6" t="s">
        <v>552</v>
      </c>
      <c r="C73" s="6">
        <v>5699.764</v>
      </c>
      <c r="D73" s="6">
        <v>6440.268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5.695</v>
      </c>
      <c r="K73" s="15">
        <v>1</v>
      </c>
      <c r="L73" s="14">
        <v>2</v>
      </c>
      <c r="M73" s="14">
        <v>0</v>
      </c>
      <c r="N73" s="14">
        <v>0</v>
      </c>
      <c r="O73" s="14">
        <v>0</v>
      </c>
      <c r="P73" s="14">
        <v>-1.498</v>
      </c>
      <c r="Q73" s="14">
        <v>0</v>
      </c>
      <c r="R73" s="14">
        <v>0</v>
      </c>
    </row>
    <row r="74" ht="20.25" spans="1:18">
      <c r="A74" s="6" t="s">
        <v>553</v>
      </c>
      <c r="B74" s="6" t="s">
        <v>554</v>
      </c>
      <c r="C74" s="6">
        <v>2242.509</v>
      </c>
      <c r="D74" s="6">
        <v>2821.127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19.91</v>
      </c>
      <c r="K74" s="15">
        <v>4</v>
      </c>
      <c r="L74" s="14">
        <v>0</v>
      </c>
      <c r="M74" s="14">
        <v>0</v>
      </c>
      <c r="N74" s="14">
        <v>0</v>
      </c>
      <c r="O74" s="14">
        <v>0</v>
      </c>
      <c r="P74" s="14">
        <v>-32.71</v>
      </c>
      <c r="Q74" s="14">
        <v>0</v>
      </c>
      <c r="R74" s="14">
        <v>0</v>
      </c>
    </row>
    <row r="75" ht="20.25" spans="1:18">
      <c r="A75" s="6" t="s">
        <v>555</v>
      </c>
      <c r="B75" s="6" t="s">
        <v>556</v>
      </c>
      <c r="C75" s="6">
        <v>6344.518</v>
      </c>
      <c r="D75" s="6">
        <v>7248.8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11.759</v>
      </c>
      <c r="K75" s="15">
        <v>3</v>
      </c>
      <c r="L75" s="14">
        <v>2</v>
      </c>
      <c r="M75" s="14">
        <v>0</v>
      </c>
      <c r="N75" s="14">
        <v>0</v>
      </c>
      <c r="O75" s="14">
        <v>0</v>
      </c>
      <c r="P75" s="14">
        <v>5.07</v>
      </c>
      <c r="Q75" s="14">
        <v>0</v>
      </c>
      <c r="R75" s="14">
        <v>0</v>
      </c>
    </row>
    <row r="76" ht="20.25" spans="1:18">
      <c r="A76" s="6" t="s">
        <v>557</v>
      </c>
      <c r="B76" s="6" t="s">
        <v>558</v>
      </c>
      <c r="C76" s="6">
        <v>4761.945</v>
      </c>
      <c r="D76" s="6">
        <v>5633.764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13.998</v>
      </c>
      <c r="K76" s="15">
        <v>2</v>
      </c>
      <c r="L76" s="14">
        <v>0</v>
      </c>
      <c r="M76" s="14">
        <v>-1</v>
      </c>
      <c r="N76" s="14">
        <v>1</v>
      </c>
      <c r="O76" s="14">
        <v>0</v>
      </c>
      <c r="P76" s="14">
        <v>2.804</v>
      </c>
      <c r="Q76" s="14">
        <v>0</v>
      </c>
      <c r="R76" s="14">
        <v>0</v>
      </c>
    </row>
    <row r="77" ht="20.25" spans="1:18">
      <c r="A77" s="6" t="s">
        <v>559</v>
      </c>
      <c r="B77" s="6" t="s">
        <v>560</v>
      </c>
      <c r="C77" s="6">
        <v>1155.813</v>
      </c>
      <c r="D77" s="6">
        <v>1359.145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1.128</v>
      </c>
      <c r="K77" s="15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-0.984</v>
      </c>
      <c r="Q77" s="14">
        <v>0</v>
      </c>
      <c r="R77" s="14">
        <v>0</v>
      </c>
    </row>
    <row r="78" ht="20.25" spans="1:18">
      <c r="A78" s="6" t="s">
        <v>561</v>
      </c>
      <c r="B78" s="6" t="s">
        <v>562</v>
      </c>
      <c r="C78" s="6">
        <v>5359.852</v>
      </c>
      <c r="D78" s="6">
        <v>5869.098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3.53</v>
      </c>
      <c r="K78" s="15">
        <v>0</v>
      </c>
      <c r="L78" s="14">
        <v>1</v>
      </c>
      <c r="M78" s="14">
        <v>1</v>
      </c>
      <c r="N78" s="14">
        <v>-1</v>
      </c>
      <c r="O78" s="14">
        <v>0</v>
      </c>
      <c r="P78" s="14">
        <v>2.962</v>
      </c>
      <c r="Q78" s="14">
        <v>0</v>
      </c>
      <c r="R78" s="14">
        <v>0</v>
      </c>
    </row>
    <row r="79" ht="20.25" spans="1:18">
      <c r="A79" s="6" t="s">
        <v>563</v>
      </c>
      <c r="B79" s="6" t="s">
        <v>564</v>
      </c>
      <c r="C79" s="6">
        <v>5667.024</v>
      </c>
      <c r="D79" s="6">
        <v>6081.707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2.056</v>
      </c>
      <c r="K79" s="15">
        <v>0</v>
      </c>
      <c r="L79" s="14">
        <v>0</v>
      </c>
      <c r="M79" s="14">
        <v>1</v>
      </c>
      <c r="N79" s="14">
        <v>-1</v>
      </c>
      <c r="O79" s="14">
        <v>0</v>
      </c>
      <c r="P79" s="14">
        <v>-4.179</v>
      </c>
      <c r="Q79" s="14">
        <v>0</v>
      </c>
      <c r="R79" s="14">
        <v>0</v>
      </c>
    </row>
    <row r="80" ht="20.25" spans="1:18">
      <c r="A80" s="6" t="s">
        <v>565</v>
      </c>
      <c r="B80" s="6" t="s">
        <v>566</v>
      </c>
      <c r="C80" s="6">
        <v>1618.974</v>
      </c>
      <c r="D80" s="6">
        <v>1787.736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8.995</v>
      </c>
      <c r="K80" s="15">
        <v>3</v>
      </c>
      <c r="L80" s="14">
        <v>2</v>
      </c>
      <c r="M80" s="14">
        <v>0</v>
      </c>
      <c r="N80" s="14">
        <v>0</v>
      </c>
      <c r="O80" s="14">
        <v>0</v>
      </c>
      <c r="P80" s="14">
        <v>-1.228</v>
      </c>
      <c r="Q80" s="14">
        <v>0</v>
      </c>
      <c r="R80" s="14">
        <v>0</v>
      </c>
    </row>
    <row r="81" ht="20.25" spans="1:18">
      <c r="A81" s="6" t="s">
        <v>567</v>
      </c>
      <c r="B81" s="6" t="s">
        <v>568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6" t="s">
        <v>569</v>
      </c>
      <c r="B82" s="6" t="s">
        <v>570</v>
      </c>
      <c r="C82" s="6">
        <v>2883.417</v>
      </c>
      <c r="D82" s="6">
        <v>3094.052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6.188</v>
      </c>
      <c r="K82" s="15">
        <v>3</v>
      </c>
      <c r="L82" s="14">
        <v>0</v>
      </c>
      <c r="M82" s="14">
        <v>1</v>
      </c>
      <c r="N82" s="14">
        <v>-1</v>
      </c>
      <c r="O82" s="14">
        <v>0</v>
      </c>
      <c r="P82" s="14">
        <v>-2.542</v>
      </c>
      <c r="Q82" s="14">
        <v>0</v>
      </c>
      <c r="R82" s="14">
        <v>0</v>
      </c>
    </row>
    <row r="83" ht="20.25" spans="1:18">
      <c r="A83" s="6" t="s">
        <v>571</v>
      </c>
      <c r="B83" s="6" t="s">
        <v>572</v>
      </c>
      <c r="C83" s="6">
        <v>107.325</v>
      </c>
      <c r="D83" s="6">
        <v>108.579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0.809</v>
      </c>
      <c r="K83" s="15">
        <v>3</v>
      </c>
      <c r="L83" s="14">
        <v>0</v>
      </c>
      <c r="M83" s="14">
        <v>-1</v>
      </c>
      <c r="N83" s="14">
        <v>1</v>
      </c>
      <c r="O83" s="14">
        <v>0</v>
      </c>
      <c r="P83" s="14">
        <v>0.01</v>
      </c>
      <c r="Q83" s="14">
        <v>0</v>
      </c>
      <c r="R83" s="14">
        <v>0</v>
      </c>
    </row>
    <row r="84" ht="20.25" spans="1:18">
      <c r="A84" s="6" t="s">
        <v>573</v>
      </c>
      <c r="B84" s="6" t="s">
        <v>574</v>
      </c>
      <c r="C84" s="6">
        <v>105.473</v>
      </c>
      <c r="D84" s="6">
        <v>106.238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0.384</v>
      </c>
      <c r="K84" s="15">
        <v>3</v>
      </c>
      <c r="L84" s="14">
        <v>0</v>
      </c>
      <c r="M84" s="14">
        <v>-1</v>
      </c>
      <c r="N84" s="14">
        <v>1</v>
      </c>
      <c r="O84" s="14">
        <v>0</v>
      </c>
      <c r="P84" s="14">
        <v>0.013</v>
      </c>
      <c r="Q84" s="14">
        <v>1</v>
      </c>
      <c r="R84" s="14">
        <v>0</v>
      </c>
    </row>
    <row r="85" ht="20.25" spans="1:18">
      <c r="A85" s="6" t="s">
        <v>575</v>
      </c>
      <c r="B85" s="6" t="s">
        <v>576</v>
      </c>
      <c r="C85" s="6">
        <v>102.242</v>
      </c>
      <c r="D85" s="6">
        <v>102.556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0.184</v>
      </c>
      <c r="K85" s="15">
        <v>1</v>
      </c>
      <c r="L85" s="14">
        <v>0</v>
      </c>
      <c r="M85" s="14">
        <v>0</v>
      </c>
      <c r="N85" s="14">
        <v>1</v>
      </c>
      <c r="O85" s="14">
        <v>0</v>
      </c>
      <c r="P85" s="14">
        <v>0.004</v>
      </c>
      <c r="Q85" s="14">
        <v>0</v>
      </c>
      <c r="R85" s="14">
        <v>0</v>
      </c>
    </row>
    <row r="86" ht="20.25" spans="1:18">
      <c r="A86" s="6" t="s">
        <v>577</v>
      </c>
      <c r="B86" s="6" t="s">
        <v>578</v>
      </c>
      <c r="C86" s="6">
        <v>912.324</v>
      </c>
      <c r="D86" s="6">
        <v>1277.172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19.242</v>
      </c>
      <c r="K86" s="15">
        <v>0</v>
      </c>
      <c r="L86" s="14">
        <v>0</v>
      </c>
      <c r="M86" s="14">
        <v>1</v>
      </c>
      <c r="N86" s="14">
        <v>-1</v>
      </c>
      <c r="O86" s="14">
        <v>0</v>
      </c>
      <c r="P86" s="14">
        <v>-1.658</v>
      </c>
      <c r="Q86" s="14">
        <v>0</v>
      </c>
      <c r="R86" s="14">
        <v>0</v>
      </c>
    </row>
    <row r="87" ht="20.25" spans="1:18">
      <c r="A87" s="6" t="s">
        <v>579</v>
      </c>
      <c r="B87" s="6" t="s">
        <v>580</v>
      </c>
      <c r="C87" s="6">
        <v>2918.173</v>
      </c>
      <c r="D87" s="6">
        <v>3456.026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6.319</v>
      </c>
      <c r="K87" s="15">
        <v>0</v>
      </c>
      <c r="L87" s="14">
        <v>0</v>
      </c>
      <c r="M87" s="14">
        <v>0</v>
      </c>
      <c r="N87" s="14">
        <v>0</v>
      </c>
      <c r="O87" s="14">
        <v>0</v>
      </c>
      <c r="P87" s="14">
        <v>-0.23</v>
      </c>
      <c r="Q87" s="14">
        <v>0</v>
      </c>
      <c r="R87" s="14">
        <v>0</v>
      </c>
    </row>
    <row r="88" ht="20.25" spans="1:18">
      <c r="A88" s="6" t="s">
        <v>581</v>
      </c>
      <c r="B88" s="6" t="s">
        <v>582</v>
      </c>
      <c r="C88" s="6">
        <v>11837.727</v>
      </c>
      <c r="D88" s="6">
        <v>13074.369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6.087</v>
      </c>
      <c r="K88" s="15">
        <v>1</v>
      </c>
      <c r="L88" s="14">
        <v>1</v>
      </c>
      <c r="M88" s="14">
        <v>1</v>
      </c>
      <c r="N88" s="14">
        <v>-1</v>
      </c>
      <c r="O88" s="14">
        <v>0</v>
      </c>
      <c r="P88" s="14">
        <v>-7.843</v>
      </c>
      <c r="Q88" s="14">
        <v>0</v>
      </c>
      <c r="R88" s="14">
        <v>0</v>
      </c>
    </row>
    <row r="89" ht="20.25" spans="1:18">
      <c r="A89" s="6" t="s">
        <v>583</v>
      </c>
      <c r="B89" s="6" t="s">
        <v>584</v>
      </c>
      <c r="C89" s="6">
        <v>426.521</v>
      </c>
      <c r="D89" s="6">
        <v>495.386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4.496</v>
      </c>
      <c r="K89" s="15">
        <v>0</v>
      </c>
      <c r="L89" s="14">
        <v>2</v>
      </c>
      <c r="M89" s="14">
        <v>1</v>
      </c>
      <c r="N89" s="14">
        <v>-1</v>
      </c>
      <c r="O89" s="14">
        <v>0</v>
      </c>
      <c r="P89" s="14">
        <v>0.722</v>
      </c>
      <c r="Q89" s="14">
        <v>0</v>
      </c>
      <c r="R89" s="14">
        <v>0</v>
      </c>
    </row>
    <row r="90" ht="20.25" spans="1:18">
      <c r="A90" s="6" t="s">
        <v>585</v>
      </c>
      <c r="B90" s="6" t="s">
        <v>586</v>
      </c>
      <c r="C90" s="6">
        <v>48808.105</v>
      </c>
      <c r="D90" s="6">
        <v>59762.465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1.795</v>
      </c>
      <c r="K90" s="15">
        <v>3</v>
      </c>
      <c r="L90" s="14">
        <v>0</v>
      </c>
      <c r="M90" s="14">
        <v>0</v>
      </c>
      <c r="N90" s="14">
        <v>0</v>
      </c>
      <c r="O90" s="14">
        <v>0</v>
      </c>
      <c r="P90" s="14">
        <v>151.008</v>
      </c>
      <c r="Q90" s="14">
        <v>0</v>
      </c>
      <c r="R90" s="14">
        <v>0</v>
      </c>
    </row>
    <row r="91" ht="20.25" spans="1:18">
      <c r="A91" s="6" t="s">
        <v>587</v>
      </c>
      <c r="B91" s="6" t="s">
        <v>588</v>
      </c>
      <c r="C91" s="6">
        <v>8323.276</v>
      </c>
      <c r="D91" s="6">
        <v>9581.04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5.202</v>
      </c>
      <c r="K91" s="15">
        <v>0</v>
      </c>
      <c r="L91" s="14">
        <v>1</v>
      </c>
      <c r="M91" s="14">
        <v>0</v>
      </c>
      <c r="N91" s="14">
        <v>0</v>
      </c>
      <c r="O91" s="14">
        <v>1</v>
      </c>
      <c r="P91" s="14">
        <v>15.11</v>
      </c>
      <c r="Q91" s="14">
        <v>0</v>
      </c>
      <c r="R91" s="14">
        <v>0</v>
      </c>
    </row>
    <row r="92" ht="20.25" spans="1:18">
      <c r="A92" s="6" t="s">
        <v>589</v>
      </c>
      <c r="B92" s="6" t="s">
        <v>590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15">
        <v>0</v>
      </c>
      <c r="L92" s="14">
        <v>0</v>
      </c>
      <c r="M92" s="14">
        <v>1</v>
      </c>
      <c r="N92" s="14">
        <v>-1</v>
      </c>
      <c r="O92" s="14">
        <v>0</v>
      </c>
      <c r="P92" s="14">
        <v>1.596</v>
      </c>
      <c r="Q92" s="14">
        <v>0</v>
      </c>
      <c r="R92" s="14">
        <v>0</v>
      </c>
    </row>
    <row r="93" ht="20.25" spans="1:18">
      <c r="A93" s="6" t="s">
        <v>591</v>
      </c>
      <c r="B93" s="6" t="s">
        <v>592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15">
        <v>0</v>
      </c>
      <c r="L93" s="14">
        <v>0</v>
      </c>
      <c r="M93" s="14">
        <v>1</v>
      </c>
      <c r="N93" s="14">
        <v>-1</v>
      </c>
      <c r="O93" s="14">
        <v>0</v>
      </c>
      <c r="P93" s="14">
        <v>2.595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2026-01-21T15:46:11Z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FF2C543D8D474908BE4DFC10FBBA9246_13</vt:lpwstr>
  </property>
  <property fmtid="{D5CDD505-2E9C-101B-9397-08002B2CF9AE}" pid="3" name="KSOProductBuildVer">
    <vt:lpwstr>2052-12.1.0.15712</vt:lpwstr>
  </property>
</Properties>
</file>