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<sst xmlns="http://schemas.openxmlformats.org/spreadsheetml/2006/main" count="596" uniqueCount="560">
  <si>
    <t>强转弱</t>
  </si>
  <si>
    <t>弱转强</t>
  </si>
  <si>
    <t>代码</t>
  </si>
  <si>
    <t>简称</t>
  </si>
  <si>
    <t>总市值</t>
  </si>
  <si>
    <t>酿酒</t>
  </si>
  <si>
    <t>31654.44亿</t>
  </si>
  <si>
    <t>全指医药</t>
  </si>
  <si>
    <t>43527.64亿</t>
  </si>
  <si>
    <t>次新股</t>
  </si>
  <si>
    <t>23523.85亿</t>
  </si>
  <si>
    <t>电力</t>
  </si>
  <si>
    <t>32601.15亿</t>
  </si>
  <si>
    <t>交通设施</t>
  </si>
  <si>
    <t>9825.77亿</t>
  </si>
  <si>
    <t>贵州板块</t>
  </si>
  <si>
    <t>21488.12亿</t>
  </si>
  <si>
    <t>日用化工</t>
  </si>
  <si>
    <t>1628.26亿</t>
  </si>
  <si>
    <t>医疗保健</t>
  </si>
  <si>
    <t>20299.07亿</t>
  </si>
  <si>
    <t>Ｂ股指数</t>
  </si>
  <si>
    <t>665.37亿</t>
  </si>
  <si>
    <t>食品饮料</t>
  </si>
  <si>
    <t>17267.79亿</t>
  </si>
  <si>
    <t>次新预增</t>
  </si>
  <si>
    <t>289.31亿</t>
  </si>
  <si>
    <t>国资云</t>
  </si>
  <si>
    <t>16033.32亿</t>
  </si>
  <si>
    <t>--</t>
  </si>
  <si>
    <t>中小银行</t>
  </si>
  <si>
    <t>15925.30亿</t>
  </si>
  <si>
    <t>国证基建</t>
  </si>
  <si>
    <t>含B股</t>
  </si>
  <si>
    <t>11491.07亿</t>
  </si>
  <si>
    <t>商业连锁</t>
  </si>
  <si>
    <t>10135.62亿</t>
  </si>
  <si>
    <t>电信运营</t>
  </si>
  <si>
    <t>9377.98亿</t>
  </si>
  <si>
    <t>维生素</t>
  </si>
  <si>
    <t>8106.76亿</t>
  </si>
  <si>
    <t>仓储物流</t>
  </si>
  <si>
    <t>7370.43亿</t>
  </si>
  <si>
    <t>传媒娱乐</t>
  </si>
  <si>
    <t>7310.07亿</t>
  </si>
  <si>
    <t>鸡肉</t>
  </si>
  <si>
    <t>3167.18亿</t>
  </si>
  <si>
    <t>文教休闲</t>
  </si>
  <si>
    <t>3030.98亿</t>
  </si>
  <si>
    <t>粮食概念</t>
  </si>
  <si>
    <t>2951.79亿</t>
  </si>
  <si>
    <t>知识付费</t>
  </si>
  <si>
    <t>2667.38亿</t>
  </si>
  <si>
    <t>水务</t>
  </si>
  <si>
    <t>1468.83亿</t>
  </si>
  <si>
    <t>深证Ｂ指</t>
  </si>
  <si>
    <t>446.66亿</t>
  </si>
  <si>
    <t>公共交通</t>
  </si>
  <si>
    <t>383.03亿</t>
  </si>
  <si>
    <t>基金指数</t>
  </si>
  <si>
    <t>中证银行</t>
  </si>
  <si>
    <t>绿色电力</t>
  </si>
  <si>
    <t>国证红利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</si>
  <si>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</si>
  <si>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</si>
  <si>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</si>
  <si>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</si>
  <si>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</si>
  <si>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</si>
  <si>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</si>
  <si>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</si>
  <si>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</si>
  <si>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</si>
  <si>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</si>
  <si>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</si>
  <si>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</si>
  <si>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</si>
  <si>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</si>
  <si>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</si>
  <si>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</si>
  <si>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</si>
  <si>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</si>
  <si>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</si>
  <si>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</si>
  <si>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</si>
  <si>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高端装备</t>
  </si>
  <si>
    <t>380电信</t>
  </si>
  <si>
    <t>380成长</t>
  </si>
  <si>
    <t>380R成长</t>
  </si>
  <si>
    <t>380动态</t>
  </si>
  <si>
    <t>新兴成指</t>
  </si>
  <si>
    <t>科创高装</t>
  </si>
  <si>
    <t>科创材料</t>
  </si>
  <si>
    <t>科创100</t>
  </si>
  <si>
    <t>深创100</t>
  </si>
  <si>
    <t>综企指数</t>
  </si>
  <si>
    <t>创成长</t>
  </si>
  <si>
    <t>大盘高贝</t>
  </si>
  <si>
    <t>创业板R</t>
  </si>
  <si>
    <t>深证工业</t>
  </si>
  <si>
    <t>中小高贝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</si>
  <si>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</si>
  <si>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</si>
  <si>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</si>
  <si>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</si>
  <si>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</si>
  <si>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</si>
  <si>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</si>
  <si>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</si>
  <si>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</si>
  <si>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</si>
  <si>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</si>
  <si>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</si>
  <si>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</si>
  <si>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</si>
  <si>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</si>
  <si>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</si>
  <si>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上证材料</t>
  </si>
  <si>
    <t>上证金融</t>
  </si>
  <si>
    <t>上证小盘</t>
  </si>
  <si>
    <t>上证中小</t>
  </si>
  <si>
    <t>上证全指</t>
  </si>
  <si>
    <t>责任指数</t>
  </si>
  <si>
    <t>50基本</t>
  </si>
  <si>
    <t>上证海外</t>
  </si>
  <si>
    <t>上证地企</t>
  </si>
  <si>
    <t>上证国企</t>
  </si>
  <si>
    <t>全指成长</t>
  </si>
  <si>
    <t>全指价值</t>
  </si>
  <si>
    <t>全R价值</t>
  </si>
  <si>
    <t>上证周期</t>
  </si>
  <si>
    <t>上证龙头</t>
  </si>
  <si>
    <t>上证商品</t>
  </si>
  <si>
    <t>上证资源</t>
  </si>
  <si>
    <t>材料等权</t>
  </si>
  <si>
    <t>金融等权</t>
  </si>
  <si>
    <t>电信等权</t>
  </si>
  <si>
    <t>上证流通</t>
  </si>
  <si>
    <t>沪财中小</t>
  </si>
  <si>
    <t>资源50</t>
  </si>
  <si>
    <t>上证上游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</si>
  <si>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</si>
  <si>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</si>
  <si>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</si>
  <si>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</si>
  <si>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</si>
  <si>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</si>
  <si>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</si>
  <si>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380等权</t>
  </si>
  <si>
    <t>信用100</t>
  </si>
  <si>
    <t>380R价值</t>
  </si>
  <si>
    <t>180动态</t>
  </si>
  <si>
    <t>上证150</t>
  </si>
  <si>
    <t>180高贝</t>
  </si>
  <si>
    <t>上证转债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</si>
  <si>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</si>
  <si>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</si>
  <si>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</si>
  <si>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</si>
  <si>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</si>
  <si>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</si>
  <si>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</si>
  <si>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50AH优选</t>
  </si>
  <si>
    <t>沪深300</t>
  </si>
  <si>
    <t>中证A500</t>
  </si>
  <si>
    <t>科创成长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</si>
  <si>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</si>
  <si>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</si>
  <si>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</si>
  <si>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</si>
  <si>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</si>
  <si>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</si>
  <si>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</si>
  <si>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</si>
  <si>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</si>
  <si>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</si>
  <si>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</si>
  <si>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</si>
  <si>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</si>
  <si>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</si>
  <si>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</si>
  <si>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</si>
  <si>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</si>
  <si>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</si>
  <si>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</si>
  <si>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</si>
  <si>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</si>
  <si>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</si>
  <si>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</si>
  <si>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</si>
  <si>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</si>
  <si>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</si>
  <si>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</si>
  <si>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</si>
  <si>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</si>
  <si>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300通信</t>
  </si>
  <si>
    <t>300成长</t>
  </si>
  <si>
    <t>300价值</t>
  </si>
  <si>
    <t>公司债指</t>
  </si>
  <si>
    <t>中证央企</t>
  </si>
  <si>
    <t>800材料</t>
  </si>
  <si>
    <t>800通信</t>
  </si>
  <si>
    <t>内地资源</t>
  </si>
  <si>
    <t>中证农业</t>
  </si>
  <si>
    <t>中证上游</t>
  </si>
  <si>
    <t>基本400</t>
  </si>
  <si>
    <t>基本600</t>
  </si>
  <si>
    <t>大宗商品</t>
  </si>
  <si>
    <t>500等权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</si>
  <si>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</si>
  <si>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</si>
  <si>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</si>
  <si>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</si>
  <si>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</si>
  <si>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</si>
  <si>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</si>
  <si>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</si>
  <si>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</si>
  <si>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</si>
  <si>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</si>
  <si>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</si>
  <si>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</si>
  <si>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</si>
  <si>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</si>
  <si>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</si>
  <si>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</si>
  <si>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</si>
  <si>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</si>
  <si>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</si>
  <si>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</si>
  <si>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</si>
  <si>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</si>
  <si>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</si>
  <si>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</si>
  <si>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</si>
  <si>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</si>
  <si>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商务指数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</si>
  <si>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</si>
  <si>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</si>
  <si>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</si>
  <si>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</si>
  <si>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</si>
  <si>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</si>
  <si>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</si>
  <si>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</si>
  <si>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</si>
  <si>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</si>
  <si>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</si>
  <si>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</si>
  <si>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</si>
  <si>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</si>
  <si>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</si>
  <si>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深信中高</t>
  </si>
  <si>
    <t>深信中低</t>
  </si>
  <si>
    <t>深信用债</t>
  </si>
  <si>
    <t>国证2000</t>
  </si>
  <si>
    <t>深证转债</t>
  </si>
  <si>
    <t>国证A50</t>
  </si>
  <si>
    <t>国证1000</t>
  </si>
  <si>
    <t>国证300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</si>
  <si>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</si>
  <si>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</si>
  <si>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</si>
  <si>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</si>
  <si>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</si>
  <si>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</si>
  <si>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</si>
  <si>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</si>
  <si>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中小100R</t>
  </si>
  <si>
    <t>深证300R</t>
  </si>
  <si>
    <t>深证成长</t>
  </si>
  <si>
    <t>深证价值</t>
  </si>
  <si>
    <t>长三角</t>
  </si>
  <si>
    <t>环渤海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</si>
  <si>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</si>
  <si>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</si>
  <si>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</si>
  <si>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</si>
  <si>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</si>
  <si>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</si>
  <si>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</si>
  <si>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</si>
  <si>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ESG 300</t>
  </si>
  <si>
    <t>1000材料</t>
  </si>
  <si>
    <t>国证通信</t>
  </si>
  <si>
    <t>国证有色</t>
  </si>
  <si>
    <t>中经GDP</t>
  </si>
  <si>
    <t>大中盘</t>
  </si>
  <si>
    <t>中小盘</t>
  </si>
  <si>
    <t>周期100</t>
  </si>
  <si>
    <t>大盘低波</t>
  </si>
  <si>
    <t>小盘高贝</t>
  </si>
  <si>
    <t>苏州率先</t>
  </si>
  <si>
    <t>国证转债</t>
  </si>
  <si>
    <t>I100</t>
  </si>
  <si>
    <t>I300</t>
  </si>
  <si>
    <t>国证保证</t>
  </si>
  <si>
    <t>中关村A</t>
  </si>
  <si>
    <t>中关村50</t>
  </si>
  <si>
    <t>专利领先</t>
  </si>
  <si>
    <t>国证定增</t>
  </si>
  <si>
    <t>新丝路</t>
  </si>
  <si>
    <t>国证油气</t>
  </si>
  <si>
    <t>央视50</t>
  </si>
  <si>
    <t>央视成长</t>
  </si>
  <si>
    <t>央视回报</t>
  </si>
  <si>
    <t>央视治理</t>
  </si>
  <si>
    <t>中小成长</t>
  </si>
  <si>
    <t>中小价值</t>
  </si>
  <si>
    <t>深证能源</t>
  </si>
  <si>
    <t>深证材料</t>
  </si>
  <si>
    <t>深证可选</t>
  </si>
  <si>
    <t>深证电信</t>
  </si>
  <si>
    <t>中小基础</t>
  </si>
  <si>
    <t>中创400</t>
  </si>
  <si>
    <t>中创500</t>
  </si>
  <si>
    <t>中创成长</t>
  </si>
  <si>
    <t>700成长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</si>
  <si>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</si>
  <si>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</si>
  <si>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</si>
  <si>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</si>
  <si>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</si>
  <si>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</si>
  <si>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</si>
  <si>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</si>
  <si>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中小新兴</t>
  </si>
  <si>
    <t>深证GDP</t>
  </si>
  <si>
    <t>中小红利</t>
  </si>
  <si>
    <t>300绩效</t>
  </si>
  <si>
    <t>中小绩效</t>
  </si>
  <si>
    <t>深成指EW</t>
  </si>
  <si>
    <t>中创EW</t>
  </si>
  <si>
    <t>深证低波</t>
  </si>
  <si>
    <t>深证高贝</t>
  </si>
  <si>
    <t>中创低波</t>
  </si>
  <si>
    <t>中创高贝</t>
  </si>
  <si>
    <t>创业成长</t>
  </si>
  <si>
    <t>深防御50</t>
  </si>
  <si>
    <t>深证200R</t>
  </si>
  <si>
    <t>深成能源</t>
  </si>
  <si>
    <t>深成材料</t>
  </si>
  <si>
    <t>深成电信</t>
  </si>
  <si>
    <t>安防产业</t>
  </si>
  <si>
    <t>创业高贝</t>
  </si>
  <si>
    <t>深证创投</t>
  </si>
  <si>
    <t>中关村60</t>
  </si>
  <si>
    <t>深证上游</t>
  </si>
  <si>
    <t>深证中游</t>
  </si>
  <si>
    <t>500深市</t>
  </si>
  <si>
    <t>保险主题</t>
  </si>
  <si>
    <t>中证国安</t>
  </si>
  <si>
    <t>大农业</t>
  </si>
  <si>
    <t>中证100</t>
  </si>
  <si>
    <t>中证 500</t>
  </si>
  <si>
    <t>军工指数</t>
  </si>
  <si>
    <t>800非银</t>
  </si>
  <si>
    <t>中证军工</t>
  </si>
  <si>
    <t>中证国防</t>
  </si>
  <si>
    <t>国企改革</t>
  </si>
  <si>
    <t>一带一路</t>
  </si>
  <si>
    <t>CSWD并购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</si>
  <si>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</si>
  <si>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</si>
  <si>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</si>
  <si>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</si>
  <si>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</si>
  <si>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</si>
  <si>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</si>
  <si>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</si>
  <si>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</si>
  <si>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</si>
  <si>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</si>
  <si>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细分食品</t>
  </si>
  <si>
    <t>300消费</t>
  </si>
  <si>
    <t>中证消费</t>
  </si>
  <si>
    <t>300地产</t>
  </si>
  <si>
    <t>全指消费</t>
  </si>
  <si>
    <t>1000地产</t>
  </si>
  <si>
    <t>1000消费</t>
  </si>
  <si>
    <t>国证食品</t>
  </si>
  <si>
    <t>深证消费</t>
  </si>
  <si>
    <t>深成消费</t>
  </si>
  <si>
    <t>高铁产业</t>
  </si>
  <si>
    <t>地产等权</t>
  </si>
  <si>
    <t>中证酒</t>
  </si>
  <si>
    <t>中证白酒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</si>
  <si>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</si>
  <si>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</si>
  <si>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</si>
  <si>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</si>
  <si>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</si>
  <si>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</si>
  <si>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</si>
  <si>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</si>
  <si>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</si>
  <si>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</si>
  <si>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</si>
  <si>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</si>
  <si>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</si>
  <si>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</si>
  <si>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</si>
  <si>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</si>
  <si>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</si>
  <si>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</si>
  <si>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</si>
  <si>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</si>
  <si>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</si>
  <si>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</si>
  <si>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</si>
  <si>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</si>
  <si>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</si>
  <si>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RR00</t>
  </si>
  <si>
    <t>粳米连续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</si>
  <si>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</si>
  <si>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</si>
  <si>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</si>
  <si>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</si>
  <si>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</si>
  <si>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</si>
  <si>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</si>
  <si>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</si>
  <si>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</si>
  <si>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</si>
  <si>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</si>
  <si>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</si>
  <si>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</si>
  <si>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</si>
  <si>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</si>
  <si>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</si>
  <si>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</si>
  <si>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</si>
  <si>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</si>
  <si>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</si>
  <si>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</si>
  <si>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</si>
  <si>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FU00</t>
  </si>
  <si>
    <t>燃油连续</t>
  </si>
  <si>
    <t>CJ00</t>
  </si>
  <si>
    <t>红枣连续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</si>
  <si>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</si>
  <si>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</si>
  <si>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</si>
  <si>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</si>
  <si>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</si>
  <si>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</si>
  <si>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</si>
  <si>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</si>
  <si>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</si>
  <si>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</si>
  <si>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</si>
  <si>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</si>
  <si>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AO00</t>
  </si>
  <si>
    <t>氧化铝连续</t>
  </si>
  <si>
    <t>AU00</t>
  </si>
  <si>
    <t>黄金连续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</si>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</sst>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"880380"</f>
        <v>880380</v>
      </c>
      <c r="B3" s="37" t="s">
        <v>5</v>
      </c>
      <c r="C3" s="37" t="s">
        <v>6</v>
      </c>
      <c r="D3" s="37" t="str">
        <f>"000991"</f>
        <v>000991</v>
      </c>
      <c r="E3" s="37" t="s">
        <v>7</v>
      </c>
      <c r="F3" s="37" t="s">
        <v>8</v>
      </c>
    </row>
    <row r="4" ht="16.5" spans="1:6">
      <c r="A4" s="37" t="str">
        <f>"880529"</f>
        <v>880529</v>
      </c>
      <c r="B4" s="37" t="s">
        <v>9</v>
      </c>
      <c r="C4" s="37" t="s">
        <v>10</v>
      </c>
      <c r="D4" s="37" t="str">
        <f>"880305"</f>
        <v>880305</v>
      </c>
      <c r="E4" s="37" t="s">
        <v>11</v>
      </c>
      <c r="F4" s="37" t="s">
        <v>12</v>
      </c>
    </row>
    <row r="5" ht="16.5" spans="1:6">
      <c r="A5" s="37" t="str">
        <f>"880465"</f>
        <v>880465</v>
      </c>
      <c r="B5" s="37" t="s">
        <v>13</v>
      </c>
      <c r="C5" s="37" t="s">
        <v>14</v>
      </c>
      <c r="D5" s="37" t="str">
        <f>"880229"</f>
        <v>880229</v>
      </c>
      <c r="E5" s="37" t="s">
        <v>15</v>
      </c>
      <c r="F5" s="37" t="s">
        <v>16</v>
      </c>
    </row>
    <row r="6" ht="16.5" spans="1:6">
      <c r="A6" s="37" t="str">
        <f>"880355"</f>
        <v>880355</v>
      </c>
      <c r="B6" s="37" t="s">
        <v>17</v>
      </c>
      <c r="C6" s="37" t="s">
        <v>18</v>
      </c>
      <c r="D6" s="37" t="str">
        <f>"880398"</f>
        <v>880398</v>
      </c>
      <c r="E6" s="37" t="s">
        <v>19</v>
      </c>
      <c r="F6" s="37" t="s">
        <v>20</v>
      </c>
    </row>
    <row r="7" ht="16.5" spans="1:6">
      <c r="A7" s="37" t="str">
        <f>"000003"</f>
        <v>000003</v>
      </c>
      <c r="B7" s="37" t="s">
        <v>21</v>
      </c>
      <c r="C7" s="37" t="s">
        <v>22</v>
      </c>
      <c r="D7" s="37" t="str">
        <f>"880372"</f>
        <v>880372</v>
      </c>
      <c r="E7" s="37" t="s">
        <v>23</v>
      </c>
      <c r="F7" s="37" t="s">
        <v>24</v>
      </c>
    </row>
    <row r="8" ht="16.5" spans="1:6">
      <c r="A8" s="37" t="str">
        <f>"880778"</f>
        <v>880778</v>
      </c>
      <c r="B8" s="37" t="s">
        <v>25</v>
      </c>
      <c r="C8" s="37" t="s">
        <v>26</v>
      </c>
      <c r="D8" s="37" t="str">
        <f>"880746"</f>
        <v>880746</v>
      </c>
      <c r="E8" s="37" t="s">
        <v>27</v>
      </c>
      <c r="F8" s="37" t="s">
        <v>28</v>
      </c>
    </row>
    <row r="9" ht="16.5" spans="1:6">
      <c r="A9" s="37" t="str">
        <f>"999997"</f>
        <v>999997</v>
      </c>
      <c r="B9" s="37" t="s">
        <v>21</v>
      </c>
      <c r="C9" s="37" t="s">
        <v>29</v>
      </c>
      <c r="D9" s="37" t="str">
        <f>"880875"</f>
        <v>880875</v>
      </c>
      <c r="E9" s="37" t="s">
        <v>30</v>
      </c>
      <c r="F9" s="37" t="s">
        <v>31</v>
      </c>
    </row>
    <row r="10" ht="16.5" spans="1:6">
      <c r="A10" s="37" t="str">
        <f>"399359"</f>
        <v>399359</v>
      </c>
      <c r="B10" s="37" t="s">
        <v>32</v>
      </c>
      <c r="C10" s="37" t="s">
        <v>29</v>
      </c>
      <c r="D10" s="37" t="str">
        <f>"880502"</f>
        <v>880502</v>
      </c>
      <c r="E10" s="37" t="s">
        <v>33</v>
      </c>
      <c r="F10" s="37" t="s">
        <v>34</v>
      </c>
    </row>
    <row r="11" ht="16.5" spans="1:6">
      <c r="A11" s="38"/>
      <c r="B11" s="38"/>
      <c r="C11" s="38"/>
      <c r="D11" s="37" t="str">
        <f>"880406"</f>
        <v>880406</v>
      </c>
      <c r="E11" s="37" t="s">
        <v>35</v>
      </c>
      <c r="F11" s="37" t="s">
        <v>36</v>
      </c>
    </row>
    <row r="12" ht="16.5" spans="1:6">
      <c r="A12" s="38"/>
      <c r="B12" s="38"/>
      <c r="C12" s="38"/>
      <c r="D12" s="37" t="str">
        <f>"880452"</f>
        <v>880452</v>
      </c>
      <c r="E12" s="37" t="s">
        <v>37</v>
      </c>
      <c r="F12" s="37" t="s">
        <v>38</v>
      </c>
    </row>
    <row r="13" ht="16.5" spans="1:6">
      <c r="A13" s="38"/>
      <c r="B13" s="38"/>
      <c r="C13" s="38"/>
      <c r="D13" s="37" t="str">
        <f>"880929"</f>
        <v>880929</v>
      </c>
      <c r="E13" s="37" t="s">
        <v>39</v>
      </c>
      <c r="F13" s="37" t="s">
        <v>40</v>
      </c>
    </row>
    <row r="14" ht="16.5" spans="1:6">
      <c r="A14" s="38"/>
      <c r="B14" s="38"/>
      <c r="C14" s="38"/>
      <c r="D14" s="37" t="str">
        <f>"880464"</f>
        <v>880464</v>
      </c>
      <c r="E14" s="37" t="s">
        <v>41</v>
      </c>
      <c r="F14" s="37" t="s">
        <v>42</v>
      </c>
    </row>
    <row r="15" ht="16.5" spans="1:6">
      <c r="A15" s="38"/>
      <c r="B15" s="38"/>
      <c r="C15" s="38"/>
      <c r="D15" s="37" t="str">
        <f>"880418"</f>
        <v>880418</v>
      </c>
      <c r="E15" s="37" t="s">
        <v>43</v>
      </c>
      <c r="F15" s="37" t="s">
        <v>44</v>
      </c>
    </row>
    <row r="16" ht="16.5" spans="1:6">
      <c r="A16" s="26"/>
      <c r="B16" s="26"/>
      <c r="C16" s="26"/>
      <c r="D16" s="37" t="str">
        <f>"880764"</f>
        <v>880764</v>
      </c>
      <c r="E16" s="37" t="s">
        <v>45</v>
      </c>
      <c r="F16" s="37" t="s">
        <v>46</v>
      </c>
    </row>
    <row r="17" ht="16.5" spans="1:6">
      <c r="A17" s="26"/>
      <c r="B17" s="26"/>
      <c r="C17" s="26"/>
      <c r="D17" s="37" t="str">
        <f>"880422"</f>
        <v>880422</v>
      </c>
      <c r="E17" s="37" t="s">
        <v>47</v>
      </c>
      <c r="F17" s="37" t="s">
        <v>48</v>
      </c>
    </row>
    <row r="18" ht="16.5" spans="1:6">
      <c r="A18" s="26"/>
      <c r="B18" s="26"/>
      <c r="C18" s="26"/>
      <c r="D18" s="37" t="str">
        <f>"880626"</f>
        <v>880626</v>
      </c>
      <c r="E18" s="37" t="s">
        <v>49</v>
      </c>
      <c r="F18" s="37" t="s">
        <v>50</v>
      </c>
    </row>
    <row r="19" ht="16.5" spans="1:6">
      <c r="A19" s="26"/>
      <c r="B19" s="26"/>
      <c r="C19" s="26"/>
      <c r="D19" s="37" t="str">
        <f>"880668"</f>
        <v>880668</v>
      </c>
      <c r="E19" s="37" t="s">
        <v>51</v>
      </c>
      <c r="F19" s="37" t="s">
        <v>52</v>
      </c>
    </row>
    <row r="20" ht="16.5" spans="1:6">
      <c r="A20" s="26"/>
      <c r="B20" s="26"/>
      <c r="C20" s="26"/>
      <c r="D20" s="37" t="str">
        <f>"880454"</f>
        <v>880454</v>
      </c>
      <c r="E20" s="37" t="s">
        <v>53</v>
      </c>
      <c r="F20" s="37" t="s">
        <v>54</v>
      </c>
    </row>
    <row r="21" ht="16.5" spans="1:6">
      <c r="A21" s="26"/>
      <c r="B21" s="26"/>
      <c r="C21" s="26"/>
      <c r="D21" s="37" t="str">
        <f>"399108"</f>
        <v>399108</v>
      </c>
      <c r="E21" s="37" t="s">
        <v>55</v>
      </c>
      <c r="F21" s="37" t="s">
        <v>56</v>
      </c>
    </row>
    <row r="22" ht="16.5" spans="1:6">
      <c r="A22" s="26"/>
      <c r="B22" s="26"/>
      <c r="C22" s="26"/>
      <c r="D22" s="37" t="str">
        <f>"880453"</f>
        <v>880453</v>
      </c>
      <c r="E22" s="37" t="s">
        <v>57</v>
      </c>
      <c r="F22" s="37" t="s">
        <v>58</v>
      </c>
    </row>
    <row r="23" ht="16.5" spans="1:6">
      <c r="A23" s="26"/>
      <c r="B23" s="26"/>
      <c r="C23" s="26"/>
      <c r="D23" s="37" t="str">
        <f>"000011"</f>
        <v>000011</v>
      </c>
      <c r="E23" s="37" t="s">
        <v>59</v>
      </c>
      <c r="F23" s="37" t="s">
        <v>29</v>
      </c>
    </row>
    <row r="24" ht="16.5" spans="1:6">
      <c r="A24" s="26"/>
      <c r="B24" s="26"/>
      <c r="C24" s="26"/>
      <c r="D24" s="37" t="str">
        <f>"399986"</f>
        <v>399986</v>
      </c>
      <c r="E24" s="37" t="s">
        <v>60</v>
      </c>
      <c r="F24" s="37" t="s">
        <v>29</v>
      </c>
    </row>
    <row r="25" ht="16.5" spans="1:6">
      <c r="A25" s="26"/>
      <c r="B25" s="26"/>
      <c r="C25" s="26"/>
      <c r="D25" s="37" t="str">
        <f>"399438"</f>
        <v>399438</v>
      </c>
      <c r="E25" s="37" t="s">
        <v>61</v>
      </c>
      <c r="F25" s="37" t="s">
        <v>29</v>
      </c>
    </row>
    <row r="26" ht="16.5" spans="1:6">
      <c r="A26" s="26"/>
      <c r="B26" s="26"/>
      <c r="C26" s="26"/>
      <c r="D26" s="37" t="str">
        <f>"399321"</f>
        <v>399321</v>
      </c>
      <c r="E26" s="37" t="s">
        <v>62</v>
      </c>
      <c r="F26" s="37" t="s">
        <v>29</v>
      </c>
    </row>
    <row r="27" ht="16.5" spans="1:6">
      <c r="A27" s="26"/>
      <c r="B27" s="26"/>
      <c r="C27" s="26"/>
      <c r="D27" s="37" t="str">
        <f>"399275"</f>
        <v>399275</v>
      </c>
      <c r="E27" s="37" t="s">
        <v>63</v>
      </c>
      <c r="F27" s="37" t="s">
        <v>29</v>
      </c>
    </row>
    <row r="28" ht="16.5" spans="1:6">
      <c r="A28" s="26"/>
      <c r="B28" s="26"/>
      <c r="C28" s="26"/>
      <c r="D28" s="39"/>
      <c r="E28" s="39"/>
      <c r="F28" s="39"/>
    </row>
    <row r="29" ht="16.5" spans="1:6">
      <c r="A29" s="26"/>
      <c r="B29" s="26"/>
      <c r="C29" s="26"/>
      <c r="D29" s="39"/>
      <c r="E29" s="39"/>
      <c r="F29" s="39"/>
    </row>
    <row r="30" ht="16.5" spans="1:6">
      <c r="A30" s="26"/>
      <c r="B30" s="26"/>
      <c r="C30" s="26"/>
      <c r="D30" s="39"/>
      <c r="E30" s="39"/>
      <c r="F30" s="39"/>
    </row>
    <row r="31" ht="16.5" spans="1:6">
      <c r="A31" s="26"/>
      <c r="B31" s="26"/>
      <c r="C31" s="26"/>
      <c r="D31" s="39"/>
      <c r="E31" s="39"/>
      <c r="F31" s="39"/>
    </row>
    <row r="32" ht="16.5" spans="1:6">
      <c r="A32" s="26"/>
      <c r="B32" s="26"/>
      <c r="C32" s="26"/>
      <c r="D32" s="39"/>
      <c r="E32" s="39"/>
      <c r="F32" s="39"/>
    </row>
    <row r="33" ht="16.5" spans="1:6">
      <c r="A33" s="26"/>
      <c r="B33" s="26"/>
      <c r="C33" s="26"/>
      <c r="D33" s="39"/>
      <c r="E33" s="39"/>
      <c r="F33" s="39"/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39"/>
      <c r="E39" s="39"/>
      <c r="F39" s="39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39"/>
      <c r="E43" s="39"/>
      <c r="F43" s="39"/>
    </row>
    <row r="44" ht="16.5" spans="1:6">
      <c r="A44" s="26"/>
      <c r="B44" s="26"/>
      <c r="C44" s="26"/>
      <c r="D44" s="39"/>
      <c r="E44" s="39"/>
      <c r="F44" s="39"/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1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1" t="s">
        <v>76</v>
      </c>
      <c r="L2" s="11" t="s">
        <v>77</v>
      </c>
      <c r="M2" s="11" t="s">
        <v>78</v>
      </c>
      <c r="N2" s="11" t="s">
        <v>79</v>
      </c>
      <c r="O2" s="11" t="s">
        <v>80</v>
      </c>
      <c r="P2" s="11" t="s">
        <v>81</v>
      </c>
      <c r="Q2" s="11" t="s">
        <v>82</v>
      </c>
      <c r="R2" s="11" t="s">
        <v>83</v>
      </c>
    </row>
    <row r="3" ht="16.5" spans="1:23">
      <c r="A3" s="16">
        <v>40</v>
      </c>
      <c r="B3" s="16" t="s">
        <v>84</v>
      </c>
      <c r="C3" s="16">
        <v>3725.951</v>
      </c>
      <c r="D3" s="16">
        <v>4074.696</v>
      </c>
      <c r="E3" s="16">
        <v>1</v>
      </c>
      <c r="F3" s="17">
        <v>0</v>
      </c>
      <c r="G3" s="17">
        <v>0</v>
      </c>
      <c r="H3" s="17">
        <v>1</v>
      </c>
      <c r="I3" s="17">
        <v>0.413</v>
      </c>
      <c r="J3" s="17">
        <v>8.937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2.593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97</v>
      </c>
      <c r="B4" s="16" t="s">
        <v>85</v>
      </c>
      <c r="C4" s="16">
        <v>9860.953</v>
      </c>
      <c r="D4" s="16">
        <v>12097.487</v>
      </c>
      <c r="E4" s="16">
        <v>1</v>
      </c>
      <c r="F4" s="17">
        <v>0</v>
      </c>
      <c r="G4" s="17">
        <v>0</v>
      </c>
      <c r="H4" s="17">
        <v>1</v>
      </c>
      <c r="I4" s="17">
        <v>0.081</v>
      </c>
      <c r="J4" s="17">
        <v>18.553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2.727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112</v>
      </c>
      <c r="B5" s="16" t="s">
        <v>86</v>
      </c>
      <c r="C5" s="16">
        <v>5167.839</v>
      </c>
      <c r="D5" s="16">
        <v>6400.569</v>
      </c>
      <c r="E5" s="16">
        <v>1</v>
      </c>
      <c r="F5" s="17">
        <v>0</v>
      </c>
      <c r="G5" s="17">
        <v>0</v>
      </c>
      <c r="H5" s="17">
        <v>1</v>
      </c>
      <c r="I5" s="17">
        <v>0.159</v>
      </c>
      <c r="J5" s="17">
        <v>19.388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-0.045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117</v>
      </c>
      <c r="B6" s="16" t="s">
        <v>87</v>
      </c>
      <c r="C6" s="16">
        <v>3929.626</v>
      </c>
      <c r="D6" s="16">
        <v>4523.511</v>
      </c>
      <c r="E6" s="16">
        <v>1</v>
      </c>
      <c r="F6" s="17">
        <v>0</v>
      </c>
      <c r="G6" s="17">
        <v>0</v>
      </c>
      <c r="H6" s="17">
        <v>1</v>
      </c>
      <c r="I6" s="17">
        <v>0.13</v>
      </c>
      <c r="J6" s="17">
        <v>13.242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3.517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119</v>
      </c>
      <c r="B7" s="16" t="s">
        <v>88</v>
      </c>
      <c r="C7" s="16">
        <v>3951.728</v>
      </c>
      <c r="D7" s="16">
        <v>4584.163</v>
      </c>
      <c r="E7" s="16">
        <v>1</v>
      </c>
      <c r="F7" s="17">
        <v>0</v>
      </c>
      <c r="G7" s="17">
        <v>0</v>
      </c>
      <c r="H7" s="17">
        <v>1</v>
      </c>
      <c r="I7" s="17">
        <v>0.156</v>
      </c>
      <c r="J7" s="17">
        <v>13.931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1.926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141</v>
      </c>
      <c r="B8" s="16" t="s">
        <v>89</v>
      </c>
      <c r="C8" s="16">
        <v>3537.864</v>
      </c>
      <c r="D8" s="16">
        <v>4121.266</v>
      </c>
      <c r="E8" s="16">
        <v>1</v>
      </c>
      <c r="F8" s="17">
        <v>0</v>
      </c>
      <c r="G8" s="17">
        <v>0</v>
      </c>
      <c r="H8" s="17">
        <v>1</v>
      </c>
      <c r="I8" s="17">
        <v>0.47</v>
      </c>
      <c r="J8" s="17">
        <v>14.559</v>
      </c>
      <c r="K8" s="20">
        <v>2</v>
      </c>
      <c r="L8" s="20">
        <v>2</v>
      </c>
      <c r="M8" s="20">
        <v>0</v>
      </c>
      <c r="N8" s="20">
        <v>1</v>
      </c>
      <c r="O8" s="20">
        <v>0</v>
      </c>
      <c r="P8" s="20">
        <v>1.723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171</v>
      </c>
      <c r="B9" s="16" t="s">
        <v>90</v>
      </c>
      <c r="C9" s="16">
        <v>1541.118</v>
      </c>
      <c r="D9" s="16">
        <v>1925.385</v>
      </c>
      <c r="E9" s="16">
        <v>1</v>
      </c>
      <c r="F9" s="17">
        <v>0</v>
      </c>
      <c r="G9" s="17">
        <v>0</v>
      </c>
      <c r="H9" s="17">
        <v>1</v>
      </c>
      <c r="I9" s="17">
        <v>0.241</v>
      </c>
      <c r="J9" s="17">
        <v>20.151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1.075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687</v>
      </c>
      <c r="B10" s="16" t="s">
        <v>91</v>
      </c>
      <c r="C10" s="16">
        <v>1143.475</v>
      </c>
      <c r="D10" s="16">
        <v>1385.302</v>
      </c>
      <c r="E10" s="16">
        <v>1</v>
      </c>
      <c r="F10" s="17">
        <v>0</v>
      </c>
      <c r="G10" s="17">
        <v>0</v>
      </c>
      <c r="H10" s="17">
        <v>1</v>
      </c>
      <c r="I10" s="17">
        <v>0.533</v>
      </c>
      <c r="J10" s="17">
        <v>17.897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0.144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689</v>
      </c>
      <c r="B11" s="16" t="s">
        <v>92</v>
      </c>
      <c r="C11" s="16">
        <v>1023.263</v>
      </c>
      <c r="D11" s="16">
        <v>1281.934</v>
      </c>
      <c r="E11" s="16">
        <v>1</v>
      </c>
      <c r="F11" s="17">
        <v>0</v>
      </c>
      <c r="G11" s="17">
        <v>0</v>
      </c>
      <c r="H11" s="17">
        <v>1</v>
      </c>
      <c r="I11" s="17">
        <v>2.217</v>
      </c>
      <c r="J11" s="17">
        <v>21.948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8.28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698</v>
      </c>
      <c r="B12" s="16" t="s">
        <v>93</v>
      </c>
      <c r="C12" s="16">
        <v>1256.483</v>
      </c>
      <c r="D12" s="16">
        <v>1538.883</v>
      </c>
      <c r="E12" s="16">
        <v>1</v>
      </c>
      <c r="F12" s="17">
        <v>0</v>
      </c>
      <c r="G12" s="17">
        <v>0</v>
      </c>
      <c r="H12" s="17">
        <v>1</v>
      </c>
      <c r="I12" s="17">
        <v>1.711</v>
      </c>
      <c r="J12" s="17">
        <v>19.748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7.539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399088</v>
      </c>
      <c r="B13" s="16" t="s">
        <v>94</v>
      </c>
      <c r="C13" s="16">
        <v>4303.658</v>
      </c>
      <c r="D13" s="16">
        <v>5214.45</v>
      </c>
      <c r="E13" s="16">
        <v>1</v>
      </c>
      <c r="F13" s="17">
        <v>0</v>
      </c>
      <c r="G13" s="17">
        <v>0</v>
      </c>
      <c r="H13" s="17">
        <v>1</v>
      </c>
      <c r="I13" s="17">
        <v>0.219</v>
      </c>
      <c r="J13" s="17">
        <v>17.647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0.958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399249</v>
      </c>
      <c r="B14" s="16" t="s">
        <v>95</v>
      </c>
      <c r="C14" s="16">
        <v>2365.72</v>
      </c>
      <c r="D14" s="16">
        <v>3203.439</v>
      </c>
      <c r="E14" s="16">
        <v>1</v>
      </c>
      <c r="F14" s="17">
        <v>0</v>
      </c>
      <c r="G14" s="17">
        <v>0</v>
      </c>
      <c r="H14" s="17">
        <v>1</v>
      </c>
      <c r="I14" s="17">
        <v>0.588</v>
      </c>
      <c r="J14" s="17">
        <v>26.585</v>
      </c>
      <c r="K14" s="20">
        <v>0</v>
      </c>
      <c r="L14" s="20">
        <v>2</v>
      </c>
      <c r="M14" s="20">
        <v>1</v>
      </c>
      <c r="N14" s="20">
        <v>-1</v>
      </c>
      <c r="O14" s="20">
        <v>0</v>
      </c>
      <c r="P14" s="20">
        <v>-0.029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399296</v>
      </c>
      <c r="B15" s="16" t="s">
        <v>96</v>
      </c>
      <c r="C15" s="16">
        <v>5118.096</v>
      </c>
      <c r="D15" s="16">
        <v>6393.783</v>
      </c>
      <c r="E15" s="16">
        <v>1</v>
      </c>
      <c r="F15" s="17">
        <v>0</v>
      </c>
      <c r="G15" s="17">
        <v>0</v>
      </c>
      <c r="H15" s="17">
        <v>1</v>
      </c>
      <c r="I15" s="17">
        <v>0.043</v>
      </c>
      <c r="J15" s="17">
        <v>19.986</v>
      </c>
      <c r="K15" s="20">
        <v>0</v>
      </c>
      <c r="L15" s="20">
        <v>2</v>
      </c>
      <c r="M15" s="20">
        <v>1</v>
      </c>
      <c r="N15" s="20">
        <v>-1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399405</v>
      </c>
      <c r="B16" s="16" t="s">
        <v>97</v>
      </c>
      <c r="C16" s="16">
        <v>2718.007</v>
      </c>
      <c r="D16" s="16">
        <v>3356.763</v>
      </c>
      <c r="E16" s="16">
        <v>1</v>
      </c>
      <c r="F16" s="17">
        <v>0</v>
      </c>
      <c r="G16" s="17">
        <v>0</v>
      </c>
      <c r="H16" s="17">
        <v>1</v>
      </c>
      <c r="I16" s="17">
        <v>0.01</v>
      </c>
      <c r="J16" s="17">
        <v>19.037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2.528</v>
      </c>
      <c r="Q16" s="20">
        <v>1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399606</v>
      </c>
      <c r="B17" s="16" t="s">
        <v>98</v>
      </c>
      <c r="C17" s="16">
        <v>2980.943</v>
      </c>
      <c r="D17" s="16">
        <v>3690.871</v>
      </c>
      <c r="E17" s="16">
        <v>1</v>
      </c>
      <c r="F17" s="17">
        <v>0</v>
      </c>
      <c r="G17" s="17">
        <v>0</v>
      </c>
      <c r="H17" s="17">
        <v>1</v>
      </c>
      <c r="I17" s="17">
        <v>0.013</v>
      </c>
      <c r="J17" s="17">
        <v>19.245</v>
      </c>
      <c r="K17" s="20">
        <v>4</v>
      </c>
      <c r="L17" s="20">
        <v>2</v>
      </c>
      <c r="M17" s="20">
        <v>-1</v>
      </c>
      <c r="N17" s="20">
        <v>1</v>
      </c>
      <c r="O17" s="20">
        <v>0</v>
      </c>
      <c r="P17" s="20">
        <v>1.481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399615</v>
      </c>
      <c r="B18" s="16" t="s">
        <v>99</v>
      </c>
      <c r="C18" s="16">
        <v>3577.188</v>
      </c>
      <c r="D18" s="16">
        <v>4335.308</v>
      </c>
      <c r="E18" s="16">
        <v>1</v>
      </c>
      <c r="F18" s="17">
        <v>0</v>
      </c>
      <c r="G18" s="17">
        <v>0</v>
      </c>
      <c r="H18" s="17">
        <v>1</v>
      </c>
      <c r="I18" s="17">
        <v>0.079</v>
      </c>
      <c r="J18" s="17">
        <v>17.552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2.195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399664</v>
      </c>
      <c r="B19" s="16" t="s">
        <v>100</v>
      </c>
      <c r="C19" s="16">
        <v>1311.369</v>
      </c>
      <c r="D19" s="16">
        <v>1547.174</v>
      </c>
      <c r="E19" s="16">
        <v>1</v>
      </c>
      <c r="F19" s="17">
        <v>0</v>
      </c>
      <c r="G19" s="17">
        <v>0</v>
      </c>
      <c r="H19" s="17">
        <v>1</v>
      </c>
      <c r="I19" s="17">
        <v>0.16</v>
      </c>
      <c r="J19" s="17">
        <v>15.377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0.296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1</v>
      </c>
      <c r="B20" s="19" t="s">
        <v>101</v>
      </c>
      <c r="C20" s="19">
        <v>3726.302</v>
      </c>
      <c r="D20" s="19">
        <v>4026.342</v>
      </c>
      <c r="E20" s="19">
        <v>0</v>
      </c>
      <c r="F20" s="19">
        <v>0</v>
      </c>
      <c r="G20" s="19">
        <v>0</v>
      </c>
      <c r="H20" s="19">
        <v>1</v>
      </c>
      <c r="I20" s="17">
        <v>1.455</v>
      </c>
      <c r="J20" s="17">
        <v>8.798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0.538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2</v>
      </c>
      <c r="B21" s="19" t="s">
        <v>102</v>
      </c>
      <c r="C21" s="19">
        <v>3906.133</v>
      </c>
      <c r="D21" s="19">
        <v>4221.403</v>
      </c>
      <c r="E21" s="19">
        <v>0</v>
      </c>
      <c r="F21" s="19">
        <v>0</v>
      </c>
      <c r="G21" s="19">
        <v>0</v>
      </c>
      <c r="H21" s="19">
        <v>1</v>
      </c>
      <c r="I21" s="17">
        <v>1.464</v>
      </c>
      <c r="J21" s="17">
        <v>8.823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2.074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4</v>
      </c>
      <c r="B22" s="19" t="s">
        <v>103</v>
      </c>
      <c r="C22" s="19">
        <v>3289.962</v>
      </c>
      <c r="D22" s="19">
        <v>3669.479</v>
      </c>
      <c r="E22" s="19">
        <v>0</v>
      </c>
      <c r="F22" s="19">
        <v>0</v>
      </c>
      <c r="G22" s="19">
        <v>0</v>
      </c>
      <c r="H22" s="19">
        <v>1</v>
      </c>
      <c r="I22" s="17">
        <v>2.035</v>
      </c>
      <c r="J22" s="17">
        <v>12.167</v>
      </c>
      <c r="K22" s="20">
        <v>4</v>
      </c>
      <c r="L22" s="20">
        <v>2</v>
      </c>
      <c r="M22" s="20">
        <v>-1</v>
      </c>
      <c r="N22" s="20">
        <v>1</v>
      </c>
      <c r="O22" s="20">
        <v>0</v>
      </c>
      <c r="P22" s="20">
        <v>0.278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9</v>
      </c>
      <c r="B23" s="19" t="s">
        <v>104</v>
      </c>
      <c r="C23" s="19">
        <v>6020.345</v>
      </c>
      <c r="D23" s="19">
        <v>6755.589</v>
      </c>
      <c r="E23" s="19">
        <v>0</v>
      </c>
      <c r="F23" s="19">
        <v>0</v>
      </c>
      <c r="G23" s="19">
        <v>0</v>
      </c>
      <c r="H23" s="19">
        <v>1</v>
      </c>
      <c r="I23" s="17">
        <v>1.845</v>
      </c>
      <c r="J23" s="17">
        <v>12.528</v>
      </c>
      <c r="K23" s="20">
        <v>0</v>
      </c>
      <c r="L23" s="20">
        <v>2</v>
      </c>
      <c r="M23" s="20">
        <v>1</v>
      </c>
      <c r="N23" s="20">
        <v>-1</v>
      </c>
      <c r="O23" s="20">
        <v>0</v>
      </c>
      <c r="P23" s="20">
        <v>0.004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10</v>
      </c>
      <c r="B24" s="19" t="s">
        <v>105</v>
      </c>
      <c r="C24" s="19">
        <v>9436.998</v>
      </c>
      <c r="D24" s="19">
        <v>10383.493</v>
      </c>
      <c r="E24" s="19">
        <v>0</v>
      </c>
      <c r="F24" s="19">
        <v>0</v>
      </c>
      <c r="G24" s="19">
        <v>0</v>
      </c>
      <c r="H24" s="19">
        <v>1</v>
      </c>
      <c r="I24" s="17">
        <v>0.168</v>
      </c>
      <c r="J24" s="17">
        <v>9.268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1.348</v>
      </c>
      <c r="Q24" s="20">
        <v>0</v>
      </c>
      <c r="R24" s="20">
        <v>1</v>
      </c>
      <c r="S24" s="21"/>
      <c r="T24" s="21"/>
      <c r="U24" s="21"/>
      <c r="V24" s="21"/>
      <c r="W24" s="21"/>
    </row>
    <row r="25" ht="16.5" spans="1:23">
      <c r="A25" s="19">
        <v>11</v>
      </c>
      <c r="B25" s="19" t="s">
        <v>59</v>
      </c>
      <c r="C25" s="19">
        <v>7047.894</v>
      </c>
      <c r="D25" s="19">
        <v>7183.156</v>
      </c>
      <c r="E25" s="19">
        <v>0</v>
      </c>
      <c r="F25" s="19">
        <v>0</v>
      </c>
      <c r="G25" s="19">
        <v>0</v>
      </c>
      <c r="H25" s="19">
        <v>1</v>
      </c>
      <c r="I25" s="17">
        <v>0.018</v>
      </c>
      <c r="J25" s="17">
        <v>1.901</v>
      </c>
      <c r="K25" s="20">
        <v>4</v>
      </c>
      <c r="L25" s="20">
        <v>2</v>
      </c>
      <c r="M25" s="20">
        <v>-1</v>
      </c>
      <c r="N25" s="20">
        <v>1</v>
      </c>
      <c r="O25" s="20">
        <v>0</v>
      </c>
      <c r="P25" s="20">
        <v>7.749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13</v>
      </c>
      <c r="B26" s="19" t="s">
        <v>106</v>
      </c>
      <c r="C26" s="19">
        <v>300.679</v>
      </c>
      <c r="D26" s="19">
        <v>302.228</v>
      </c>
      <c r="E26" s="19">
        <v>0</v>
      </c>
      <c r="F26" s="19">
        <v>0</v>
      </c>
      <c r="G26" s="19">
        <v>0</v>
      </c>
      <c r="H26" s="19">
        <v>1</v>
      </c>
      <c r="I26" s="17">
        <v>0.227</v>
      </c>
      <c r="J26" s="17">
        <v>0.738</v>
      </c>
      <c r="K26" s="20">
        <v>4</v>
      </c>
      <c r="L26" s="20">
        <v>2</v>
      </c>
      <c r="M26" s="20">
        <v>0</v>
      </c>
      <c r="N26" s="20">
        <v>0</v>
      </c>
      <c r="O26" s="20">
        <v>0</v>
      </c>
      <c r="P26" s="20">
        <v>-1.26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16</v>
      </c>
      <c r="B27" s="19" t="s">
        <v>107</v>
      </c>
      <c r="C27" s="19">
        <v>2862.464</v>
      </c>
      <c r="D27" s="19">
        <v>3079.151</v>
      </c>
      <c r="E27" s="19">
        <v>0</v>
      </c>
      <c r="F27" s="19">
        <v>0</v>
      </c>
      <c r="G27" s="19">
        <v>0</v>
      </c>
      <c r="H27" s="19">
        <v>1</v>
      </c>
      <c r="I27" s="17">
        <v>2.098</v>
      </c>
      <c r="J27" s="17">
        <v>8.987</v>
      </c>
      <c r="K27" s="20">
        <v>4</v>
      </c>
      <c r="L27" s="20">
        <v>2</v>
      </c>
      <c r="M27" s="20">
        <v>-1</v>
      </c>
      <c r="N27" s="20">
        <v>1</v>
      </c>
      <c r="O27" s="20">
        <v>0</v>
      </c>
      <c r="P27" s="20">
        <v>5.215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17</v>
      </c>
      <c r="B28" s="19" t="s">
        <v>108</v>
      </c>
      <c r="C28" s="19">
        <v>3149.456</v>
      </c>
      <c r="D28" s="19">
        <v>3403.373</v>
      </c>
      <c r="E28" s="19">
        <v>0</v>
      </c>
      <c r="F28" s="19">
        <v>0</v>
      </c>
      <c r="G28" s="19">
        <v>0</v>
      </c>
      <c r="H28" s="19">
        <v>1</v>
      </c>
      <c r="I28" s="17">
        <v>1.457</v>
      </c>
      <c r="J28" s="17">
        <v>8.809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0.255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18</v>
      </c>
      <c r="B29" s="19" t="s">
        <v>109</v>
      </c>
      <c r="C29" s="19">
        <v>5484.746</v>
      </c>
      <c r="D29" s="19">
        <v>6042.286</v>
      </c>
      <c r="E29" s="19">
        <v>0</v>
      </c>
      <c r="F29" s="19">
        <v>0</v>
      </c>
      <c r="G29" s="19">
        <v>0</v>
      </c>
      <c r="H29" s="19">
        <v>1</v>
      </c>
      <c r="I29" s="17">
        <v>0.733</v>
      </c>
      <c r="J29" s="17">
        <v>9.892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2.896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19</v>
      </c>
      <c r="B30" s="19" t="s">
        <v>110</v>
      </c>
      <c r="C30" s="19">
        <v>1175.172</v>
      </c>
      <c r="D30" s="19">
        <v>1248.521</v>
      </c>
      <c r="E30" s="19">
        <v>0</v>
      </c>
      <c r="F30" s="19">
        <v>0</v>
      </c>
      <c r="G30" s="19">
        <v>0</v>
      </c>
      <c r="H30" s="19">
        <v>1</v>
      </c>
      <c r="I30" s="17">
        <v>2.507</v>
      </c>
      <c r="J30" s="17">
        <v>8.234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0.049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20</v>
      </c>
      <c r="B31" s="19" t="s">
        <v>111</v>
      </c>
      <c r="C31" s="19">
        <v>1518.209</v>
      </c>
      <c r="D31" s="19">
        <v>1752.936</v>
      </c>
      <c r="E31" s="19">
        <v>0</v>
      </c>
      <c r="F31" s="19">
        <v>0</v>
      </c>
      <c r="G31" s="19">
        <v>0</v>
      </c>
      <c r="H31" s="19">
        <v>1</v>
      </c>
      <c r="I31" s="17">
        <v>1.333</v>
      </c>
      <c r="J31" s="17">
        <v>14.545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1.387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9">
        <v>21</v>
      </c>
      <c r="B32" s="19" t="s">
        <v>112</v>
      </c>
      <c r="C32" s="19">
        <v>1028.507</v>
      </c>
      <c r="D32" s="19">
        <v>1091.822</v>
      </c>
      <c r="E32" s="19">
        <v>0</v>
      </c>
      <c r="F32" s="19">
        <v>0</v>
      </c>
      <c r="G32" s="19">
        <v>0</v>
      </c>
      <c r="H32" s="19">
        <v>1</v>
      </c>
      <c r="I32" s="17">
        <v>2.514</v>
      </c>
      <c r="J32" s="17">
        <v>8.167</v>
      </c>
      <c r="K32" s="20">
        <v>4</v>
      </c>
      <c r="L32" s="20">
        <v>2</v>
      </c>
      <c r="M32" s="20">
        <v>-1</v>
      </c>
      <c r="N32" s="20">
        <v>1</v>
      </c>
      <c r="O32" s="20">
        <v>0</v>
      </c>
      <c r="P32" s="20">
        <v>7.47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22</v>
      </c>
      <c r="B33" s="19" t="s">
        <v>113</v>
      </c>
      <c r="C33" s="19">
        <v>252.075</v>
      </c>
      <c r="D33" s="19">
        <v>253.297</v>
      </c>
      <c r="E33" s="19">
        <v>0</v>
      </c>
      <c r="F33" s="19">
        <v>0</v>
      </c>
      <c r="G33" s="19">
        <v>0</v>
      </c>
      <c r="H33" s="19">
        <v>1</v>
      </c>
      <c r="I33" s="17">
        <v>0.199</v>
      </c>
      <c r="J33" s="17">
        <v>0.68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1.955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26</v>
      </c>
      <c r="B34" s="19" t="s">
        <v>114</v>
      </c>
      <c r="C34" s="19">
        <v>4410.953</v>
      </c>
      <c r="D34" s="19">
        <v>5401.066</v>
      </c>
      <c r="E34" s="19">
        <v>0</v>
      </c>
      <c r="F34" s="19">
        <v>0</v>
      </c>
      <c r="G34" s="19">
        <v>0</v>
      </c>
      <c r="H34" s="19">
        <v>1</v>
      </c>
      <c r="I34" s="17">
        <v>8.242</v>
      </c>
      <c r="J34" s="17">
        <v>25.063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2.421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28</v>
      </c>
      <c r="B35" s="19" t="s">
        <v>115</v>
      </c>
      <c r="C35" s="19">
        <v>3569.52</v>
      </c>
      <c r="D35" s="19">
        <v>4125.436</v>
      </c>
      <c r="E35" s="19">
        <v>0</v>
      </c>
      <c r="F35" s="19">
        <v>0</v>
      </c>
      <c r="G35" s="19">
        <v>0</v>
      </c>
      <c r="H35" s="19">
        <v>1</v>
      </c>
      <c r="I35" s="17">
        <v>0.381</v>
      </c>
      <c r="J35" s="17">
        <v>13.805</v>
      </c>
      <c r="K35" s="20">
        <v>4</v>
      </c>
      <c r="L35" s="20">
        <v>2</v>
      </c>
      <c r="M35" s="20">
        <v>0</v>
      </c>
      <c r="N35" s="20">
        <v>1</v>
      </c>
      <c r="O35" s="20">
        <v>0</v>
      </c>
      <c r="P35" s="20">
        <v>3.405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29</v>
      </c>
      <c r="B36" s="19" t="s">
        <v>116</v>
      </c>
      <c r="C36" s="19">
        <v>4159.991</v>
      </c>
      <c r="D36" s="19">
        <v>4542.149</v>
      </c>
      <c r="E36" s="19">
        <v>0</v>
      </c>
      <c r="F36" s="19">
        <v>0</v>
      </c>
      <c r="G36" s="19">
        <v>0</v>
      </c>
      <c r="H36" s="19">
        <v>1</v>
      </c>
      <c r="I36" s="17">
        <v>0.009</v>
      </c>
      <c r="J36" s="17">
        <v>8.422</v>
      </c>
      <c r="K36" s="20">
        <v>2</v>
      </c>
      <c r="L36" s="20">
        <v>2</v>
      </c>
      <c r="M36" s="20">
        <v>0</v>
      </c>
      <c r="N36" s="20">
        <v>1</v>
      </c>
      <c r="O36" s="20">
        <v>0</v>
      </c>
      <c r="P36" s="20">
        <v>17.42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33</v>
      </c>
      <c r="B37" s="19" t="s">
        <v>117</v>
      </c>
      <c r="C37" s="19">
        <v>2882.119</v>
      </c>
      <c r="D37" s="19">
        <v>3581.686</v>
      </c>
      <c r="E37" s="19">
        <v>0</v>
      </c>
      <c r="F37" s="19">
        <v>0</v>
      </c>
      <c r="G37" s="19">
        <v>0</v>
      </c>
      <c r="H37" s="19">
        <v>1</v>
      </c>
      <c r="I37" s="17">
        <v>8.168</v>
      </c>
      <c r="J37" s="17">
        <v>26.104</v>
      </c>
      <c r="K37" s="20">
        <v>4</v>
      </c>
      <c r="L37" s="20">
        <v>2</v>
      </c>
      <c r="M37" s="20">
        <v>-1</v>
      </c>
      <c r="N37" s="20">
        <v>1</v>
      </c>
      <c r="O37" s="20">
        <v>0</v>
      </c>
      <c r="P37" s="20">
        <v>-0.077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38</v>
      </c>
      <c r="B38" s="19" t="s">
        <v>118</v>
      </c>
      <c r="C38" s="19">
        <v>5451.981</v>
      </c>
      <c r="D38" s="19">
        <v>6028.109</v>
      </c>
      <c r="E38" s="19">
        <v>0</v>
      </c>
      <c r="F38" s="19">
        <v>0</v>
      </c>
      <c r="G38" s="19">
        <v>0</v>
      </c>
      <c r="H38" s="19">
        <v>1</v>
      </c>
      <c r="I38" s="17">
        <v>0.91</v>
      </c>
      <c r="J38" s="17">
        <v>10.38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1.976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45</v>
      </c>
      <c r="B39" s="19" t="s">
        <v>119</v>
      </c>
      <c r="C39" s="19">
        <v>5227.298</v>
      </c>
      <c r="D39" s="19">
        <v>5931.959</v>
      </c>
      <c r="E39" s="19">
        <v>0</v>
      </c>
      <c r="F39" s="19">
        <v>0</v>
      </c>
      <c r="G39" s="19">
        <v>0</v>
      </c>
      <c r="H39" s="19">
        <v>1</v>
      </c>
      <c r="I39" s="17">
        <v>1.665</v>
      </c>
      <c r="J39" s="17">
        <v>13.346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1.36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46</v>
      </c>
      <c r="B40" s="19" t="s">
        <v>120</v>
      </c>
      <c r="C40" s="19">
        <v>4766.331</v>
      </c>
      <c r="D40" s="19">
        <v>5274.122</v>
      </c>
      <c r="E40" s="19">
        <v>0</v>
      </c>
      <c r="F40" s="19">
        <v>0</v>
      </c>
      <c r="G40" s="19">
        <v>0</v>
      </c>
      <c r="H40" s="19">
        <v>1</v>
      </c>
      <c r="I40" s="17">
        <v>1.169</v>
      </c>
      <c r="J40" s="17">
        <v>10.685</v>
      </c>
      <c r="K40" s="20">
        <v>2</v>
      </c>
      <c r="L40" s="20">
        <v>2</v>
      </c>
      <c r="M40" s="20">
        <v>0</v>
      </c>
      <c r="N40" s="20">
        <v>0</v>
      </c>
      <c r="O40" s="20">
        <v>0</v>
      </c>
      <c r="P40" s="20">
        <v>3.345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47</v>
      </c>
      <c r="B41" s="19" t="s">
        <v>121</v>
      </c>
      <c r="C41" s="19">
        <v>3700.859</v>
      </c>
      <c r="D41" s="19">
        <v>4026.489</v>
      </c>
      <c r="E41" s="19">
        <v>0</v>
      </c>
      <c r="F41" s="19">
        <v>0</v>
      </c>
      <c r="G41" s="19">
        <v>0</v>
      </c>
      <c r="H41" s="19">
        <v>1</v>
      </c>
      <c r="I41" s="17">
        <v>1.693</v>
      </c>
      <c r="J41" s="17">
        <v>9.644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-0.398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48</v>
      </c>
      <c r="B42" s="19" t="s">
        <v>122</v>
      </c>
      <c r="C42" s="19">
        <v>1412.067</v>
      </c>
      <c r="D42" s="19">
        <v>1492.106</v>
      </c>
      <c r="E42" s="19">
        <v>0</v>
      </c>
      <c r="F42" s="19">
        <v>0</v>
      </c>
      <c r="G42" s="19">
        <v>0</v>
      </c>
      <c r="H42" s="19">
        <v>1</v>
      </c>
      <c r="I42" s="17">
        <v>1.718</v>
      </c>
      <c r="J42" s="17">
        <v>6.99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0.57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52</v>
      </c>
      <c r="B43" s="19" t="s">
        <v>123</v>
      </c>
      <c r="C43" s="19">
        <v>2823.898</v>
      </c>
      <c r="D43" s="19">
        <v>3054.893</v>
      </c>
      <c r="E43" s="19">
        <v>0</v>
      </c>
      <c r="F43" s="19">
        <v>0</v>
      </c>
      <c r="G43" s="19">
        <v>0</v>
      </c>
      <c r="H43" s="19">
        <v>1</v>
      </c>
      <c r="I43" s="17">
        <v>1.105</v>
      </c>
      <c r="J43" s="17">
        <v>8.583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3.421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54</v>
      </c>
      <c r="B44" s="19" t="s">
        <v>124</v>
      </c>
      <c r="C44" s="19">
        <v>1477.952</v>
      </c>
      <c r="D44" s="19">
        <v>1607.86</v>
      </c>
      <c r="E44" s="19">
        <v>0</v>
      </c>
      <c r="F44" s="19">
        <v>0</v>
      </c>
      <c r="G44" s="19">
        <v>0</v>
      </c>
      <c r="H44" s="19">
        <v>1</v>
      </c>
      <c r="I44" s="17">
        <v>3.79</v>
      </c>
      <c r="J44" s="17">
        <v>11.564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8.191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55</v>
      </c>
      <c r="B45" s="19" t="s">
        <v>125</v>
      </c>
      <c r="C45" s="19">
        <v>1485.788</v>
      </c>
      <c r="D45" s="19">
        <v>1593.142</v>
      </c>
      <c r="E45" s="19">
        <v>0</v>
      </c>
      <c r="F45" s="19">
        <v>0</v>
      </c>
      <c r="G45" s="19">
        <v>0</v>
      </c>
      <c r="H45" s="19">
        <v>1</v>
      </c>
      <c r="I45" s="17">
        <v>3.847</v>
      </c>
      <c r="J45" s="17">
        <v>10.326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5.53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56</v>
      </c>
      <c r="B46" s="19" t="s">
        <v>126</v>
      </c>
      <c r="C46" s="19">
        <v>1165.858</v>
      </c>
      <c r="D46" s="19">
        <v>1263.981</v>
      </c>
      <c r="E46" s="19">
        <v>0</v>
      </c>
      <c r="F46" s="19">
        <v>0</v>
      </c>
      <c r="G46" s="19">
        <v>0</v>
      </c>
      <c r="H46" s="19">
        <v>1</v>
      </c>
      <c r="I46" s="17">
        <v>2.202</v>
      </c>
      <c r="J46" s="17">
        <v>9.795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3.229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57</v>
      </c>
      <c r="B47" s="19" t="s">
        <v>127</v>
      </c>
      <c r="C47" s="19">
        <v>3558.932</v>
      </c>
      <c r="D47" s="19">
        <v>4012.475</v>
      </c>
      <c r="E47" s="19">
        <v>0</v>
      </c>
      <c r="F47" s="19">
        <v>0</v>
      </c>
      <c r="G47" s="19">
        <v>0</v>
      </c>
      <c r="H47" s="19">
        <v>1</v>
      </c>
      <c r="I47" s="17">
        <v>0.812</v>
      </c>
      <c r="J47" s="17">
        <v>12.024</v>
      </c>
      <c r="K47" s="20">
        <v>4</v>
      </c>
      <c r="L47" s="20">
        <v>2</v>
      </c>
      <c r="M47" s="20">
        <v>-1</v>
      </c>
      <c r="N47" s="20">
        <v>1</v>
      </c>
      <c r="O47" s="20">
        <v>0</v>
      </c>
      <c r="P47" s="20">
        <v>0.69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58</v>
      </c>
      <c r="B48" s="19" t="s">
        <v>128</v>
      </c>
      <c r="C48" s="19">
        <v>4414.752</v>
      </c>
      <c r="D48" s="19">
        <v>4806.843</v>
      </c>
      <c r="E48" s="19">
        <v>0</v>
      </c>
      <c r="F48" s="19">
        <v>0</v>
      </c>
      <c r="G48" s="19">
        <v>0</v>
      </c>
      <c r="H48" s="19">
        <v>1</v>
      </c>
      <c r="I48" s="17">
        <v>0.779</v>
      </c>
      <c r="J48" s="17">
        <v>8.873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1.874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60</v>
      </c>
      <c r="B49" s="19" t="s">
        <v>129</v>
      </c>
      <c r="C49" s="19">
        <v>4235.228</v>
      </c>
      <c r="D49" s="19">
        <v>4540.164</v>
      </c>
      <c r="E49" s="19">
        <v>0</v>
      </c>
      <c r="F49" s="19">
        <v>0</v>
      </c>
      <c r="G49" s="19">
        <v>0</v>
      </c>
      <c r="H49" s="19">
        <v>1</v>
      </c>
      <c r="I49" s="17">
        <v>1.199</v>
      </c>
      <c r="J49" s="17">
        <v>7.835</v>
      </c>
      <c r="K49" s="20">
        <v>4</v>
      </c>
      <c r="L49" s="20">
        <v>2</v>
      </c>
      <c r="M49" s="20">
        <v>-1</v>
      </c>
      <c r="N49" s="20">
        <v>1</v>
      </c>
      <c r="O49" s="20">
        <v>0</v>
      </c>
      <c r="P49" s="20">
        <v>1.95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63</v>
      </c>
      <c r="B50" s="19" t="s">
        <v>130</v>
      </c>
      <c r="C50" s="19">
        <v>3679.319</v>
      </c>
      <c r="D50" s="19">
        <v>4016.295</v>
      </c>
      <c r="E50" s="19">
        <v>0</v>
      </c>
      <c r="F50" s="19">
        <v>0</v>
      </c>
      <c r="G50" s="19">
        <v>0</v>
      </c>
      <c r="H50" s="19">
        <v>1</v>
      </c>
      <c r="I50" s="17">
        <v>4.193</v>
      </c>
      <c r="J50" s="17">
        <v>12.231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9.067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65</v>
      </c>
      <c r="B51" s="19" t="s">
        <v>131</v>
      </c>
      <c r="C51" s="19">
        <v>3439.323</v>
      </c>
      <c r="D51" s="19">
        <v>3705.791</v>
      </c>
      <c r="E51" s="19">
        <v>0</v>
      </c>
      <c r="F51" s="19">
        <v>0</v>
      </c>
      <c r="G51" s="19">
        <v>0</v>
      </c>
      <c r="H51" s="19">
        <v>1</v>
      </c>
      <c r="I51" s="17">
        <v>0.246</v>
      </c>
      <c r="J51" s="17">
        <v>7.419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-0.15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66</v>
      </c>
      <c r="B52" s="19" t="s">
        <v>132</v>
      </c>
      <c r="C52" s="19">
        <v>3005.602</v>
      </c>
      <c r="D52" s="19">
        <v>3545.133</v>
      </c>
      <c r="E52" s="19">
        <v>0</v>
      </c>
      <c r="F52" s="19">
        <v>0</v>
      </c>
      <c r="G52" s="19">
        <v>0</v>
      </c>
      <c r="H52" s="19">
        <v>1</v>
      </c>
      <c r="I52" s="17">
        <v>5.026</v>
      </c>
      <c r="J52" s="17">
        <v>19.48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3.636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68</v>
      </c>
      <c r="B53" s="19" t="s">
        <v>133</v>
      </c>
      <c r="C53" s="19">
        <v>3293.096</v>
      </c>
      <c r="D53" s="19">
        <v>3973.363</v>
      </c>
      <c r="E53" s="19">
        <v>0</v>
      </c>
      <c r="F53" s="19">
        <v>0</v>
      </c>
      <c r="G53" s="19">
        <v>0</v>
      </c>
      <c r="H53" s="19">
        <v>1</v>
      </c>
      <c r="I53" s="17">
        <v>6.431</v>
      </c>
      <c r="J53" s="17">
        <v>22.45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0.888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71</v>
      </c>
      <c r="B54" s="19" t="s">
        <v>134</v>
      </c>
      <c r="C54" s="19">
        <v>3898.695</v>
      </c>
      <c r="D54" s="19">
        <v>4775.874</v>
      </c>
      <c r="E54" s="19">
        <v>0</v>
      </c>
      <c r="F54" s="19">
        <v>0</v>
      </c>
      <c r="G54" s="19">
        <v>0</v>
      </c>
      <c r="H54" s="19">
        <v>1</v>
      </c>
      <c r="I54" s="17">
        <v>8.119</v>
      </c>
      <c r="J54" s="17">
        <v>24.995</v>
      </c>
      <c r="K54" s="20">
        <v>4</v>
      </c>
      <c r="L54" s="20">
        <v>2</v>
      </c>
      <c r="M54" s="20">
        <v>-1</v>
      </c>
      <c r="N54" s="20">
        <v>1</v>
      </c>
      <c r="O54" s="20">
        <v>0</v>
      </c>
      <c r="P54" s="20">
        <v>2.202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76</v>
      </c>
      <c r="B55" s="19" t="s">
        <v>135</v>
      </c>
      <c r="C55" s="19">
        <v>5337.699</v>
      </c>
      <c r="D55" s="19">
        <v>5895.485</v>
      </c>
      <c r="E55" s="19">
        <v>0</v>
      </c>
      <c r="F55" s="19">
        <v>0</v>
      </c>
      <c r="G55" s="19">
        <v>0</v>
      </c>
      <c r="H55" s="19">
        <v>1</v>
      </c>
      <c r="I55" s="17">
        <v>0.16</v>
      </c>
      <c r="J55" s="17">
        <v>9.606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1.044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78</v>
      </c>
      <c r="B56" s="19" t="s">
        <v>136</v>
      </c>
      <c r="C56" s="19">
        <v>3131.896</v>
      </c>
      <c r="D56" s="19">
        <v>3432.958</v>
      </c>
      <c r="E56" s="19">
        <v>0</v>
      </c>
      <c r="F56" s="19">
        <v>0</v>
      </c>
      <c r="G56" s="19">
        <v>0</v>
      </c>
      <c r="H56" s="19">
        <v>1</v>
      </c>
      <c r="I56" s="17">
        <v>7.485</v>
      </c>
      <c r="J56" s="17">
        <v>15.598</v>
      </c>
      <c r="K56" s="20">
        <v>4</v>
      </c>
      <c r="L56" s="20">
        <v>2</v>
      </c>
      <c r="M56" s="20">
        <v>-1</v>
      </c>
      <c r="N56" s="20">
        <v>1</v>
      </c>
      <c r="O56" s="20">
        <v>0</v>
      </c>
      <c r="P56" s="20">
        <v>5.066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90</v>
      </c>
      <c r="B57" s="19" t="s">
        <v>137</v>
      </c>
      <c r="C57" s="19">
        <v>1350.09</v>
      </c>
      <c r="D57" s="19">
        <v>1464.044</v>
      </c>
      <c r="E57" s="19">
        <v>0</v>
      </c>
      <c r="F57" s="19">
        <v>0</v>
      </c>
      <c r="G57" s="19">
        <v>0</v>
      </c>
      <c r="H57" s="19">
        <v>1</v>
      </c>
      <c r="I57" s="17">
        <v>2.629</v>
      </c>
      <c r="J57" s="17">
        <v>10.208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1.985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91</v>
      </c>
      <c r="B58" s="19" t="s">
        <v>138</v>
      </c>
      <c r="C58" s="19">
        <v>13427.528</v>
      </c>
      <c r="D58" s="19">
        <v>14750.941</v>
      </c>
      <c r="E58" s="19">
        <v>0</v>
      </c>
      <c r="F58" s="19">
        <v>0</v>
      </c>
      <c r="G58" s="19">
        <v>0</v>
      </c>
      <c r="H58" s="19">
        <v>1</v>
      </c>
      <c r="I58" s="17">
        <v>1.905</v>
      </c>
      <c r="J58" s="17">
        <v>10.705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3.987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92</v>
      </c>
      <c r="B59" s="19" t="s">
        <v>139</v>
      </c>
      <c r="C59" s="19">
        <v>3989.924</v>
      </c>
      <c r="D59" s="19">
        <v>4746.914</v>
      </c>
      <c r="E59" s="19">
        <v>0</v>
      </c>
      <c r="F59" s="19">
        <v>0</v>
      </c>
      <c r="G59" s="19">
        <v>0</v>
      </c>
      <c r="H59" s="19">
        <v>1</v>
      </c>
      <c r="I59" s="17">
        <v>7.845</v>
      </c>
      <c r="J59" s="17">
        <v>22.541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2.013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94</v>
      </c>
      <c r="B60" s="19" t="s">
        <v>140</v>
      </c>
      <c r="C60" s="19">
        <v>3623.205</v>
      </c>
      <c r="D60" s="19">
        <v>4438.851</v>
      </c>
      <c r="E60" s="19">
        <v>0</v>
      </c>
      <c r="F60" s="19">
        <v>0</v>
      </c>
      <c r="G60" s="19">
        <v>0</v>
      </c>
      <c r="H60" s="19">
        <v>1</v>
      </c>
      <c r="I60" s="17">
        <v>7.856</v>
      </c>
      <c r="J60" s="17">
        <v>24.787</v>
      </c>
      <c r="K60" s="20">
        <v>0</v>
      </c>
      <c r="L60" s="20">
        <v>1</v>
      </c>
      <c r="M60" s="20">
        <v>0</v>
      </c>
      <c r="N60" s="20">
        <v>1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98</v>
      </c>
      <c r="B61" s="19" t="s">
        <v>141</v>
      </c>
      <c r="C61" s="19">
        <v>5275.097</v>
      </c>
      <c r="D61" s="19">
        <v>5658.302</v>
      </c>
      <c r="E61" s="19">
        <v>0</v>
      </c>
      <c r="F61" s="19">
        <v>0</v>
      </c>
      <c r="G61" s="19">
        <v>0</v>
      </c>
      <c r="H61" s="19">
        <v>1</v>
      </c>
      <c r="I61" s="17">
        <v>0.113</v>
      </c>
      <c r="J61" s="17">
        <v>6.878</v>
      </c>
      <c r="K61" s="20">
        <v>4</v>
      </c>
      <c r="L61" s="20">
        <v>2</v>
      </c>
      <c r="M61" s="20">
        <v>-1</v>
      </c>
      <c r="N61" s="20">
        <v>1</v>
      </c>
      <c r="O61" s="20">
        <v>0</v>
      </c>
      <c r="P61" s="20">
        <v>2.386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99</v>
      </c>
      <c r="B62" s="19" t="s">
        <v>142</v>
      </c>
      <c r="C62" s="19">
        <v>8499.273</v>
      </c>
      <c r="D62" s="19">
        <v>9347.3</v>
      </c>
      <c r="E62" s="19">
        <v>0</v>
      </c>
      <c r="F62" s="19">
        <v>0</v>
      </c>
      <c r="G62" s="19">
        <v>0</v>
      </c>
      <c r="H62" s="19">
        <v>1</v>
      </c>
      <c r="I62" s="17">
        <v>0.999</v>
      </c>
      <c r="J62" s="17">
        <v>9.981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1.265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100</v>
      </c>
      <c r="B63" s="19" t="s">
        <v>143</v>
      </c>
      <c r="C63" s="19">
        <v>5958.149</v>
      </c>
      <c r="D63" s="19">
        <v>6381.035</v>
      </c>
      <c r="E63" s="19">
        <v>0</v>
      </c>
      <c r="F63" s="19">
        <v>0</v>
      </c>
      <c r="G63" s="19">
        <v>0</v>
      </c>
      <c r="H63" s="19">
        <v>1</v>
      </c>
      <c r="I63" s="17">
        <v>0.347</v>
      </c>
      <c r="J63" s="17">
        <v>6.951</v>
      </c>
      <c r="K63" s="20">
        <v>4</v>
      </c>
      <c r="L63" s="20">
        <v>2</v>
      </c>
      <c r="M63" s="20">
        <v>-1</v>
      </c>
      <c r="N63" s="20">
        <v>1</v>
      </c>
      <c r="O63" s="20">
        <v>0</v>
      </c>
      <c r="P63" s="20">
        <v>2.719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101</v>
      </c>
      <c r="B64" s="19" t="s">
        <v>144</v>
      </c>
      <c r="C64" s="19">
        <v>249.804</v>
      </c>
      <c r="D64" s="19">
        <v>251.111</v>
      </c>
      <c r="E64" s="19">
        <v>0</v>
      </c>
      <c r="F64" s="19">
        <v>0</v>
      </c>
      <c r="G64" s="19">
        <v>0</v>
      </c>
      <c r="H64" s="19">
        <v>1</v>
      </c>
      <c r="I64" s="17">
        <v>0.23</v>
      </c>
      <c r="J64" s="17">
        <v>0.749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3.517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102</v>
      </c>
      <c r="B65" s="19" t="s">
        <v>145</v>
      </c>
      <c r="C65" s="19">
        <v>6422.168</v>
      </c>
      <c r="D65" s="19">
        <v>7726.941</v>
      </c>
      <c r="E65" s="19">
        <v>0</v>
      </c>
      <c r="F65" s="19">
        <v>0</v>
      </c>
      <c r="G65" s="19">
        <v>0</v>
      </c>
      <c r="H65" s="19">
        <v>1</v>
      </c>
      <c r="I65" s="17">
        <v>3.39</v>
      </c>
      <c r="J65" s="17">
        <v>19.704</v>
      </c>
      <c r="K65" s="20">
        <v>4</v>
      </c>
      <c r="L65" s="20">
        <v>2</v>
      </c>
      <c r="M65" s="20">
        <v>-1</v>
      </c>
      <c r="N65" s="20">
        <v>1</v>
      </c>
      <c r="O65" s="20">
        <v>0</v>
      </c>
      <c r="P65" s="20">
        <v>8.349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105</v>
      </c>
      <c r="B66" s="19" t="s">
        <v>146</v>
      </c>
      <c r="C66" s="19">
        <v>4591.215</v>
      </c>
      <c r="D66" s="19">
        <v>5353.032</v>
      </c>
      <c r="E66" s="19">
        <v>0</v>
      </c>
      <c r="F66" s="19">
        <v>0</v>
      </c>
      <c r="G66" s="19">
        <v>0</v>
      </c>
      <c r="H66" s="19">
        <v>1</v>
      </c>
      <c r="I66" s="17">
        <v>5.692</v>
      </c>
      <c r="J66" s="17">
        <v>19.114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9.964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106</v>
      </c>
      <c r="B67" s="19" t="s">
        <v>147</v>
      </c>
      <c r="C67" s="19">
        <v>5218.022</v>
      </c>
      <c r="D67" s="19">
        <v>6001.067</v>
      </c>
      <c r="E67" s="19">
        <v>0</v>
      </c>
      <c r="F67" s="19">
        <v>0</v>
      </c>
      <c r="G67" s="19">
        <v>0</v>
      </c>
      <c r="H67" s="19">
        <v>1</v>
      </c>
      <c r="I67" s="17">
        <v>5.757</v>
      </c>
      <c r="J67" s="17">
        <v>18.054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7.023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115</v>
      </c>
      <c r="B68" s="19" t="s">
        <v>148</v>
      </c>
      <c r="C68" s="19">
        <v>8013</v>
      </c>
      <c r="D68" s="19">
        <v>8883.276</v>
      </c>
      <c r="E68" s="19">
        <v>0</v>
      </c>
      <c r="F68" s="19">
        <v>0</v>
      </c>
      <c r="G68" s="19">
        <v>0</v>
      </c>
      <c r="H68" s="19">
        <v>1</v>
      </c>
      <c r="I68" s="17">
        <v>1.413</v>
      </c>
      <c r="J68" s="17">
        <v>11.071</v>
      </c>
      <c r="K68" s="20">
        <v>4</v>
      </c>
      <c r="L68" s="20">
        <v>2</v>
      </c>
      <c r="M68" s="20">
        <v>-1</v>
      </c>
      <c r="N68" s="20">
        <v>1</v>
      </c>
      <c r="O68" s="20">
        <v>0</v>
      </c>
      <c r="P68" s="20">
        <v>6.059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116</v>
      </c>
      <c r="B69" s="19" t="s">
        <v>149</v>
      </c>
      <c r="C69" s="19">
        <v>198.181</v>
      </c>
      <c r="D69" s="19">
        <v>198.849</v>
      </c>
      <c r="E69" s="19">
        <v>0</v>
      </c>
      <c r="F69" s="19">
        <v>0</v>
      </c>
      <c r="G69" s="19">
        <v>0</v>
      </c>
      <c r="H69" s="19">
        <v>1</v>
      </c>
      <c r="I69" s="17">
        <v>0.044</v>
      </c>
      <c r="J69" s="17">
        <v>0.38</v>
      </c>
      <c r="K69" s="20">
        <v>3</v>
      </c>
      <c r="L69" s="20">
        <v>2</v>
      </c>
      <c r="M69" s="20">
        <v>0</v>
      </c>
      <c r="N69" s="20">
        <v>1</v>
      </c>
      <c r="O69" s="20">
        <v>0</v>
      </c>
      <c r="P69" s="20">
        <v>5.419</v>
      </c>
      <c r="Q69" s="20">
        <v>0</v>
      </c>
      <c r="R69" s="20">
        <v>1</v>
      </c>
      <c r="S69" s="21"/>
      <c r="T69" s="21"/>
      <c r="U69" s="21"/>
      <c r="V69" s="21"/>
      <c r="W69" s="21"/>
    </row>
    <row r="70" ht="16.5" spans="1:23">
      <c r="A70" s="19">
        <v>120</v>
      </c>
      <c r="B70" s="19" t="s">
        <v>150</v>
      </c>
      <c r="C70" s="19">
        <v>8971.99</v>
      </c>
      <c r="D70" s="19">
        <v>9843.072</v>
      </c>
      <c r="E70" s="19">
        <v>0</v>
      </c>
      <c r="F70" s="19">
        <v>0</v>
      </c>
      <c r="G70" s="19">
        <v>0</v>
      </c>
      <c r="H70" s="19">
        <v>1</v>
      </c>
      <c r="I70" s="17">
        <v>2.322</v>
      </c>
      <c r="J70" s="17">
        <v>10.966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9.953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123</v>
      </c>
      <c r="B71" s="19" t="s">
        <v>151</v>
      </c>
      <c r="C71" s="19">
        <v>6430.932</v>
      </c>
      <c r="D71" s="19">
        <v>7408.319</v>
      </c>
      <c r="E71" s="19">
        <v>0</v>
      </c>
      <c r="F71" s="19">
        <v>0</v>
      </c>
      <c r="G71" s="19">
        <v>0</v>
      </c>
      <c r="H71" s="19">
        <v>1</v>
      </c>
      <c r="I71" s="17">
        <v>2.3</v>
      </c>
      <c r="J71" s="17">
        <v>15.19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3.106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133</v>
      </c>
      <c r="B72" s="19" t="s">
        <v>152</v>
      </c>
      <c r="C72" s="19">
        <v>5971.834</v>
      </c>
      <c r="D72" s="19">
        <v>6834.406</v>
      </c>
      <c r="E72" s="19">
        <v>0</v>
      </c>
      <c r="F72" s="19">
        <v>0</v>
      </c>
      <c r="G72" s="19">
        <v>0</v>
      </c>
      <c r="H72" s="19">
        <v>1</v>
      </c>
      <c r="I72" s="17">
        <v>4.872</v>
      </c>
      <c r="J72" s="17">
        <v>16.878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2.302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135</v>
      </c>
      <c r="B73" s="19" t="s">
        <v>153</v>
      </c>
      <c r="C73" s="19">
        <v>5800.688</v>
      </c>
      <c r="D73" s="19">
        <v>6420.652</v>
      </c>
      <c r="E73" s="19">
        <v>0</v>
      </c>
      <c r="F73" s="19">
        <v>0</v>
      </c>
      <c r="G73" s="19">
        <v>0</v>
      </c>
      <c r="H73" s="19">
        <v>1</v>
      </c>
      <c r="I73" s="17">
        <v>5.564</v>
      </c>
      <c r="J73" s="17">
        <v>14.683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6.125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139</v>
      </c>
      <c r="B74" s="19" t="s">
        <v>154</v>
      </c>
      <c r="C74" s="19">
        <v>408.439</v>
      </c>
      <c r="D74" s="19">
        <v>432.22</v>
      </c>
      <c r="E74" s="19">
        <v>0</v>
      </c>
      <c r="F74" s="19">
        <v>0</v>
      </c>
      <c r="G74" s="19">
        <v>0</v>
      </c>
      <c r="H74" s="19">
        <v>1</v>
      </c>
      <c r="I74" s="17">
        <v>2.182</v>
      </c>
      <c r="J74" s="17">
        <v>7.564</v>
      </c>
      <c r="K74" s="20">
        <v>2</v>
      </c>
      <c r="L74" s="20">
        <v>2</v>
      </c>
      <c r="M74" s="20">
        <v>0</v>
      </c>
      <c r="N74" s="20">
        <v>1</v>
      </c>
      <c r="O74" s="20">
        <v>0</v>
      </c>
      <c r="P74" s="20">
        <v>19.357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142</v>
      </c>
      <c r="B75" s="19" t="s">
        <v>155</v>
      </c>
      <c r="C75" s="19">
        <v>9169.5</v>
      </c>
      <c r="D75" s="19">
        <v>10082.245</v>
      </c>
      <c r="E75" s="19">
        <v>0</v>
      </c>
      <c r="F75" s="19">
        <v>0</v>
      </c>
      <c r="G75" s="19">
        <v>0</v>
      </c>
      <c r="H75" s="19">
        <v>1</v>
      </c>
      <c r="I75" s="17">
        <v>0.931</v>
      </c>
      <c r="J75" s="17">
        <v>9.899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4.195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145</v>
      </c>
      <c r="B76" s="19" t="s">
        <v>156</v>
      </c>
      <c r="C76" s="19">
        <v>6544.728</v>
      </c>
      <c r="D76" s="19">
        <v>8109.732</v>
      </c>
      <c r="E76" s="19">
        <v>0</v>
      </c>
      <c r="F76" s="19">
        <v>0</v>
      </c>
      <c r="G76" s="19">
        <v>0</v>
      </c>
      <c r="H76" s="19">
        <v>1</v>
      </c>
      <c r="I76" s="17">
        <v>6.453</v>
      </c>
      <c r="J76" s="17">
        <v>24.506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5.179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146</v>
      </c>
      <c r="B77" s="19" t="s">
        <v>157</v>
      </c>
      <c r="C77" s="19">
        <v>6991.572</v>
      </c>
      <c r="D77" s="19">
        <v>8139.195</v>
      </c>
      <c r="E77" s="19">
        <v>0</v>
      </c>
      <c r="F77" s="19">
        <v>0</v>
      </c>
      <c r="G77" s="19">
        <v>0</v>
      </c>
      <c r="H77" s="19">
        <v>1</v>
      </c>
      <c r="I77" s="17">
        <v>1.685</v>
      </c>
      <c r="J77" s="17">
        <v>15.547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0.909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155</v>
      </c>
      <c r="B78" s="19" t="s">
        <v>158</v>
      </c>
      <c r="C78" s="19">
        <v>3116.039</v>
      </c>
      <c r="D78" s="19">
        <v>3371.207</v>
      </c>
      <c r="E78" s="19">
        <v>0</v>
      </c>
      <c r="F78" s="19">
        <v>0</v>
      </c>
      <c r="G78" s="19">
        <v>0</v>
      </c>
      <c r="H78" s="19">
        <v>1</v>
      </c>
      <c r="I78" s="17">
        <v>1.44</v>
      </c>
      <c r="J78" s="17">
        <v>8.9</v>
      </c>
      <c r="K78" s="20">
        <v>3</v>
      </c>
      <c r="L78" s="20">
        <v>2</v>
      </c>
      <c r="M78" s="20">
        <v>0</v>
      </c>
      <c r="N78" s="20">
        <v>0</v>
      </c>
      <c r="O78" s="20">
        <v>0</v>
      </c>
      <c r="P78" s="20">
        <v>2.824</v>
      </c>
      <c r="Q78" s="20">
        <v>0</v>
      </c>
      <c r="R78" s="20">
        <v>1</v>
      </c>
      <c r="S78" s="21"/>
      <c r="T78" s="21"/>
      <c r="U78" s="21"/>
      <c r="V78" s="21"/>
      <c r="W78" s="21"/>
    </row>
    <row r="79" ht="16.5" spans="1:23">
      <c r="A79" s="19">
        <v>159</v>
      </c>
      <c r="B79" s="19" t="s">
        <v>159</v>
      </c>
      <c r="C79" s="19">
        <v>3425.36</v>
      </c>
      <c r="D79" s="19">
        <v>3720.259</v>
      </c>
      <c r="E79" s="19">
        <v>0</v>
      </c>
      <c r="F79" s="19">
        <v>0</v>
      </c>
      <c r="G79" s="19">
        <v>0</v>
      </c>
      <c r="H79" s="19">
        <v>1</v>
      </c>
      <c r="I79" s="17">
        <v>2.551</v>
      </c>
      <c r="J79" s="17">
        <v>10.276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1.37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160</v>
      </c>
      <c r="B80" s="19" t="s">
        <v>160</v>
      </c>
      <c r="C80" s="19">
        <v>1915.895</v>
      </c>
      <c r="D80" s="19">
        <v>2158.642</v>
      </c>
      <c r="E80" s="19">
        <v>0</v>
      </c>
      <c r="F80" s="19">
        <v>0</v>
      </c>
      <c r="G80" s="19">
        <v>0</v>
      </c>
      <c r="H80" s="19">
        <v>1</v>
      </c>
      <c r="I80" s="17">
        <v>2.335</v>
      </c>
      <c r="J80" s="17">
        <v>13.317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14.212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161</v>
      </c>
      <c r="B81" s="19" t="s">
        <v>161</v>
      </c>
      <c r="C81" s="19">
        <v>1605.894</v>
      </c>
      <c r="D81" s="19">
        <v>1829.69</v>
      </c>
      <c r="E81" s="19">
        <v>0</v>
      </c>
      <c r="F81" s="19">
        <v>0</v>
      </c>
      <c r="G81" s="19">
        <v>0</v>
      </c>
      <c r="H81" s="19">
        <v>1</v>
      </c>
      <c r="I81" s="17">
        <v>0.951</v>
      </c>
      <c r="J81" s="17">
        <v>13.066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9.234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170</v>
      </c>
      <c r="B82" s="19" t="s">
        <v>162</v>
      </c>
      <c r="C82" s="19">
        <v>5862.345</v>
      </c>
      <c r="D82" s="19">
        <v>6394.002</v>
      </c>
      <c r="E82" s="19">
        <v>0</v>
      </c>
      <c r="F82" s="19">
        <v>0</v>
      </c>
      <c r="G82" s="19">
        <v>0</v>
      </c>
      <c r="H82" s="19">
        <v>1</v>
      </c>
      <c r="I82" s="17">
        <v>0.695</v>
      </c>
      <c r="J82" s="17">
        <v>8.952</v>
      </c>
      <c r="K82" s="20">
        <v>4</v>
      </c>
      <c r="L82" s="20">
        <v>2</v>
      </c>
      <c r="M82" s="20">
        <v>-1</v>
      </c>
      <c r="N82" s="20">
        <v>1</v>
      </c>
      <c r="O82" s="20">
        <v>0</v>
      </c>
      <c r="P82" s="20">
        <v>11.741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300</v>
      </c>
      <c r="B83" s="19" t="s">
        <v>163</v>
      </c>
      <c r="C83" s="19">
        <v>4302.028</v>
      </c>
      <c r="D83" s="19">
        <v>4759.119</v>
      </c>
      <c r="E83" s="19">
        <v>0</v>
      </c>
      <c r="F83" s="19">
        <v>0</v>
      </c>
      <c r="G83" s="19">
        <v>0</v>
      </c>
      <c r="H83" s="19">
        <v>1</v>
      </c>
      <c r="I83" s="17">
        <v>0.367</v>
      </c>
      <c r="J83" s="17">
        <v>9.937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6.846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510</v>
      </c>
      <c r="B84" s="19" t="s">
        <v>164</v>
      </c>
      <c r="C84" s="19">
        <v>5124.318</v>
      </c>
      <c r="D84" s="19">
        <v>5730.442</v>
      </c>
      <c r="E84" s="19">
        <v>0</v>
      </c>
      <c r="F84" s="19">
        <v>0</v>
      </c>
      <c r="G84" s="19">
        <v>0</v>
      </c>
      <c r="H84" s="19">
        <v>1</v>
      </c>
      <c r="I84" s="17">
        <v>2.215</v>
      </c>
      <c r="J84" s="17">
        <v>12.558</v>
      </c>
      <c r="K84" s="20">
        <v>4</v>
      </c>
      <c r="L84" s="20">
        <v>2</v>
      </c>
      <c r="M84" s="20">
        <v>-1</v>
      </c>
      <c r="N84" s="20">
        <v>1</v>
      </c>
      <c r="O84" s="20">
        <v>0</v>
      </c>
      <c r="P84" s="20">
        <v>4.096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690</v>
      </c>
      <c r="B85" s="19" t="s">
        <v>165</v>
      </c>
      <c r="C85" s="19">
        <v>1484.532</v>
      </c>
      <c r="D85" s="19">
        <v>1906.396</v>
      </c>
      <c r="E85" s="19">
        <v>0</v>
      </c>
      <c r="F85" s="19">
        <v>0</v>
      </c>
      <c r="G85" s="19">
        <v>0</v>
      </c>
      <c r="H85" s="19">
        <v>1</v>
      </c>
      <c r="I85" s="17">
        <v>3.081</v>
      </c>
      <c r="J85" s="17">
        <v>24.528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3.391</v>
      </c>
      <c r="Q85" s="20">
        <v>1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699</v>
      </c>
      <c r="B86" s="19" t="s">
        <v>166</v>
      </c>
      <c r="C86" s="19">
        <v>1147.259</v>
      </c>
      <c r="D86" s="19">
        <v>1346.521</v>
      </c>
      <c r="E86" s="19">
        <v>0</v>
      </c>
      <c r="F86" s="19">
        <v>0</v>
      </c>
      <c r="G86" s="19">
        <v>0</v>
      </c>
      <c r="H86" s="19">
        <v>1</v>
      </c>
      <c r="I86" s="17">
        <v>5.246</v>
      </c>
      <c r="J86" s="17">
        <v>19.268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11.167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802</v>
      </c>
      <c r="B87" s="19" t="s">
        <v>167</v>
      </c>
      <c r="C87" s="19">
        <v>6873.086</v>
      </c>
      <c r="D87" s="19">
        <v>7762.534</v>
      </c>
      <c r="E87" s="19">
        <v>0</v>
      </c>
      <c r="F87" s="19">
        <v>0</v>
      </c>
      <c r="G87" s="19">
        <v>0</v>
      </c>
      <c r="H87" s="19">
        <v>1</v>
      </c>
      <c r="I87" s="17">
        <v>2.739</v>
      </c>
      <c r="J87" s="17">
        <v>13.884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2.136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805</v>
      </c>
      <c r="B88" s="19" t="s">
        <v>168</v>
      </c>
      <c r="C88" s="19">
        <v>5673.562</v>
      </c>
      <c r="D88" s="19">
        <v>6958.207</v>
      </c>
      <c r="E88" s="19">
        <v>0</v>
      </c>
      <c r="F88" s="19">
        <v>0</v>
      </c>
      <c r="G88" s="19">
        <v>0</v>
      </c>
      <c r="H88" s="19">
        <v>1</v>
      </c>
      <c r="I88" s="17">
        <v>7.935</v>
      </c>
      <c r="J88" s="17">
        <v>24.932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8.877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811</v>
      </c>
      <c r="B89" s="19" t="s">
        <v>169</v>
      </c>
      <c r="C89" s="19">
        <v>8293.678</v>
      </c>
      <c r="D89" s="19">
        <v>11036.551</v>
      </c>
      <c r="E89" s="19">
        <v>0</v>
      </c>
      <c r="F89" s="19">
        <v>0</v>
      </c>
      <c r="G89" s="19">
        <v>0</v>
      </c>
      <c r="H89" s="19">
        <v>1</v>
      </c>
      <c r="I89" s="17">
        <v>9.619</v>
      </c>
      <c r="J89" s="17">
        <v>32.081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3.013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813</v>
      </c>
      <c r="B90" s="19" t="s">
        <v>170</v>
      </c>
      <c r="C90" s="19">
        <v>3021.307</v>
      </c>
      <c r="D90" s="19">
        <v>3649.181</v>
      </c>
      <c r="E90" s="19">
        <v>0</v>
      </c>
      <c r="F90" s="19">
        <v>0</v>
      </c>
      <c r="G90" s="19">
        <v>0</v>
      </c>
      <c r="H90" s="19">
        <v>1</v>
      </c>
      <c r="I90" s="17">
        <v>8.38</v>
      </c>
      <c r="J90" s="17">
        <v>24.144</v>
      </c>
      <c r="K90" s="20">
        <v>1</v>
      </c>
      <c r="L90" s="20">
        <v>0</v>
      </c>
      <c r="M90" s="20">
        <v>1</v>
      </c>
      <c r="N90" s="20">
        <v>-1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819</v>
      </c>
      <c r="B91" s="19" t="s">
        <v>171</v>
      </c>
      <c r="C91" s="19">
        <v>6854.969</v>
      </c>
      <c r="D91" s="19">
        <v>9081.181</v>
      </c>
      <c r="E91" s="19">
        <v>0</v>
      </c>
      <c r="F91" s="19">
        <v>0</v>
      </c>
      <c r="G91" s="19">
        <v>0</v>
      </c>
      <c r="H91" s="19">
        <v>1</v>
      </c>
      <c r="I91" s="17">
        <v>9.633</v>
      </c>
      <c r="J91" s="17">
        <v>31.786</v>
      </c>
      <c r="K91" s="20">
        <v>4</v>
      </c>
      <c r="L91" s="20">
        <v>2</v>
      </c>
      <c r="M91" s="20">
        <v>-1</v>
      </c>
      <c r="N91" s="20">
        <v>1</v>
      </c>
      <c r="O91" s="20">
        <v>0</v>
      </c>
      <c r="P91" s="20">
        <v>17.059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823</v>
      </c>
      <c r="B92" s="19" t="s">
        <v>172</v>
      </c>
      <c r="C92" s="19">
        <v>7918.4</v>
      </c>
      <c r="D92" s="19">
        <v>10605.776</v>
      </c>
      <c r="E92" s="19">
        <v>0</v>
      </c>
      <c r="F92" s="19">
        <v>0</v>
      </c>
      <c r="G92" s="19">
        <v>0</v>
      </c>
      <c r="H92" s="19">
        <v>1</v>
      </c>
      <c r="I92" s="17">
        <v>9.247</v>
      </c>
      <c r="J92" s="17">
        <v>32.243</v>
      </c>
      <c r="K92" s="20">
        <v>4</v>
      </c>
      <c r="L92" s="20">
        <v>2</v>
      </c>
      <c r="M92" s="20">
        <v>-1</v>
      </c>
      <c r="N92" s="20">
        <v>1</v>
      </c>
      <c r="O92" s="20">
        <v>0</v>
      </c>
      <c r="P92" s="20">
        <v>15.867</v>
      </c>
      <c r="Q92" s="20">
        <v>1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828</v>
      </c>
      <c r="B93" s="19" t="s">
        <v>173</v>
      </c>
      <c r="C93" s="19">
        <v>2731.161</v>
      </c>
      <c r="D93" s="19">
        <v>3174.208</v>
      </c>
      <c r="E93" s="19">
        <v>0</v>
      </c>
      <c r="F93" s="19">
        <v>0</v>
      </c>
      <c r="G93" s="19">
        <v>0</v>
      </c>
      <c r="H93" s="19">
        <v>1</v>
      </c>
      <c r="I93" s="17">
        <v>1.361</v>
      </c>
      <c r="J93" s="17">
        <v>15.129</v>
      </c>
      <c r="K93" s="20">
        <v>3</v>
      </c>
      <c r="L93" s="20">
        <v>2</v>
      </c>
      <c r="M93" s="20">
        <v>0</v>
      </c>
      <c r="N93" s="20">
        <v>1</v>
      </c>
      <c r="O93" s="20">
        <v>0</v>
      </c>
      <c r="P93" s="20">
        <v>3.495</v>
      </c>
      <c r="Q93" s="20">
        <v>0</v>
      </c>
      <c r="R93" s="20">
        <v>1</v>
      </c>
      <c r="S93" s="21"/>
      <c r="T93" s="21"/>
      <c r="U93" s="21"/>
      <c r="V93" s="21"/>
      <c r="W93" s="21"/>
    </row>
    <row r="94" ht="16.5" spans="1:23">
      <c r="A94" s="19">
        <v>832</v>
      </c>
      <c r="B94" s="19" t="s">
        <v>174</v>
      </c>
      <c r="C94" s="19">
        <v>466.392</v>
      </c>
      <c r="D94" s="19">
        <v>495.628</v>
      </c>
      <c r="E94" s="19">
        <v>0</v>
      </c>
      <c r="F94" s="19">
        <v>0</v>
      </c>
      <c r="G94" s="19">
        <v>0</v>
      </c>
      <c r="H94" s="19">
        <v>1</v>
      </c>
      <c r="I94" s="17">
        <v>2.296</v>
      </c>
      <c r="J94" s="17">
        <v>8.06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12.328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847</v>
      </c>
      <c r="B95" s="19" t="s">
        <v>175</v>
      </c>
      <c r="C95" s="19">
        <v>3280.475</v>
      </c>
      <c r="D95" s="19">
        <v>3593.175</v>
      </c>
      <c r="E95" s="19">
        <v>0</v>
      </c>
      <c r="F95" s="19">
        <v>0</v>
      </c>
      <c r="G95" s="19">
        <v>0</v>
      </c>
      <c r="H95" s="19">
        <v>1</v>
      </c>
      <c r="I95" s="17">
        <v>0.57</v>
      </c>
      <c r="J95" s="17">
        <v>9.223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3.87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849</v>
      </c>
      <c r="B96" s="19" t="s">
        <v>176</v>
      </c>
      <c r="C96" s="19">
        <v>10213.496</v>
      </c>
      <c r="D96" s="19">
        <v>11432.771</v>
      </c>
      <c r="E96" s="19">
        <v>0</v>
      </c>
      <c r="F96" s="19">
        <v>0</v>
      </c>
      <c r="G96" s="19">
        <v>0</v>
      </c>
      <c r="H96" s="19">
        <v>1</v>
      </c>
      <c r="I96" s="17">
        <v>3.719</v>
      </c>
      <c r="J96" s="17">
        <v>13.987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5.84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851</v>
      </c>
      <c r="B97" s="19" t="s">
        <v>177</v>
      </c>
      <c r="C97" s="19">
        <v>18345.656</v>
      </c>
      <c r="D97" s="19">
        <v>20758.625</v>
      </c>
      <c r="E97" s="19">
        <v>0</v>
      </c>
      <c r="F97" s="19">
        <v>0</v>
      </c>
      <c r="G97" s="19">
        <v>0</v>
      </c>
      <c r="H97" s="19">
        <v>1</v>
      </c>
      <c r="I97" s="17">
        <v>2.754</v>
      </c>
      <c r="J97" s="17">
        <v>14.057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15.472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852</v>
      </c>
      <c r="B98" s="19" t="s">
        <v>178</v>
      </c>
      <c r="C98" s="19">
        <v>6958.182</v>
      </c>
      <c r="D98" s="19">
        <v>7678.272</v>
      </c>
      <c r="E98" s="19">
        <v>0</v>
      </c>
      <c r="F98" s="19">
        <v>0</v>
      </c>
      <c r="G98" s="19">
        <v>0</v>
      </c>
      <c r="H98" s="19">
        <v>1</v>
      </c>
      <c r="I98" s="17">
        <v>2.886</v>
      </c>
      <c r="J98" s="17">
        <v>11.993</v>
      </c>
      <c r="K98" s="20">
        <v>3</v>
      </c>
      <c r="L98" s="20">
        <v>2</v>
      </c>
      <c r="M98" s="20">
        <v>0</v>
      </c>
      <c r="N98" s="20">
        <v>1</v>
      </c>
      <c r="O98" s="20">
        <v>0</v>
      </c>
      <c r="P98" s="20">
        <v>11.63</v>
      </c>
      <c r="Q98" s="20">
        <v>1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854</v>
      </c>
      <c r="B99" s="19" t="s">
        <v>179</v>
      </c>
      <c r="C99" s="19">
        <v>4817.643</v>
      </c>
      <c r="D99" s="19">
        <v>5724.094</v>
      </c>
      <c r="E99" s="19">
        <v>0</v>
      </c>
      <c r="F99" s="19">
        <v>0</v>
      </c>
      <c r="G99" s="19">
        <v>0</v>
      </c>
      <c r="H99" s="19">
        <v>1</v>
      </c>
      <c r="I99" s="17">
        <v>8.546</v>
      </c>
      <c r="J99" s="17">
        <v>23.029</v>
      </c>
      <c r="K99" s="20">
        <v>4</v>
      </c>
      <c r="L99" s="20">
        <v>2</v>
      </c>
      <c r="M99" s="20">
        <v>-1</v>
      </c>
      <c r="N99" s="20">
        <v>1</v>
      </c>
      <c r="O99" s="20">
        <v>0</v>
      </c>
      <c r="P99" s="20">
        <v>1.842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855</v>
      </c>
      <c r="B100" s="19" t="s">
        <v>180</v>
      </c>
      <c r="C100" s="19">
        <v>1513.768</v>
      </c>
      <c r="D100" s="19">
        <v>1668.567</v>
      </c>
      <c r="E100" s="19">
        <v>0</v>
      </c>
      <c r="F100" s="19">
        <v>0</v>
      </c>
      <c r="G100" s="19">
        <v>0</v>
      </c>
      <c r="H100" s="19">
        <v>1</v>
      </c>
      <c r="I100" s="17">
        <v>1.392</v>
      </c>
      <c r="J100" s="17">
        <v>10.54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16.039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856</v>
      </c>
      <c r="B101" s="19" t="s">
        <v>181</v>
      </c>
      <c r="C101" s="19">
        <v>6362.508</v>
      </c>
      <c r="D101" s="19">
        <v>7421.523</v>
      </c>
      <c r="E101" s="19">
        <v>0</v>
      </c>
      <c r="F101" s="19">
        <v>0</v>
      </c>
      <c r="G101" s="19">
        <v>0</v>
      </c>
      <c r="H101" s="19">
        <v>1</v>
      </c>
      <c r="I101" s="17">
        <v>6.515</v>
      </c>
      <c r="J101" s="17">
        <v>19.855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1.469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858</v>
      </c>
      <c r="B102" s="19" t="s">
        <v>182</v>
      </c>
      <c r="C102" s="19">
        <v>8758.246</v>
      </c>
      <c r="D102" s="19">
        <v>11155.868</v>
      </c>
      <c r="E102" s="19">
        <v>0</v>
      </c>
      <c r="F102" s="19">
        <v>0</v>
      </c>
      <c r="G102" s="19">
        <v>0</v>
      </c>
      <c r="H102" s="19">
        <v>1</v>
      </c>
      <c r="I102" s="17">
        <v>1.53</v>
      </c>
      <c r="J102" s="17">
        <v>22.693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6.068</v>
      </c>
      <c r="Q102" s="20">
        <v>0</v>
      </c>
      <c r="R102" s="20">
        <v>1</v>
      </c>
      <c r="S102" s="21"/>
      <c r="T102" s="21"/>
      <c r="U102" s="21"/>
      <c r="V102" s="21"/>
      <c r="W102" s="21"/>
    </row>
    <row r="103" ht="16.5" spans="1:23">
      <c r="A103" s="19">
        <v>859</v>
      </c>
      <c r="B103" s="19" t="s">
        <v>183</v>
      </c>
      <c r="C103" s="19">
        <v>1664.234</v>
      </c>
      <c r="D103" s="19">
        <v>1832.805</v>
      </c>
      <c r="E103" s="19">
        <v>0</v>
      </c>
      <c r="F103" s="19">
        <v>0</v>
      </c>
      <c r="G103" s="19">
        <v>0</v>
      </c>
      <c r="H103" s="19">
        <v>1</v>
      </c>
      <c r="I103" s="17">
        <v>2.651</v>
      </c>
      <c r="J103" s="17">
        <v>11.604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1.647</v>
      </c>
      <c r="Q103" s="20">
        <v>1</v>
      </c>
      <c r="R103" s="20">
        <v>1</v>
      </c>
      <c r="S103" s="21"/>
      <c r="T103" s="21"/>
      <c r="U103" s="21"/>
      <c r="V103" s="21"/>
      <c r="W103" s="21"/>
    </row>
    <row r="104" ht="16.5" spans="1:23">
      <c r="A104" s="19">
        <v>861</v>
      </c>
      <c r="B104" s="19" t="s">
        <v>184</v>
      </c>
      <c r="C104" s="19">
        <v>2432.763</v>
      </c>
      <c r="D104" s="19">
        <v>2614.654</v>
      </c>
      <c r="E104" s="19">
        <v>0</v>
      </c>
      <c r="F104" s="19">
        <v>0</v>
      </c>
      <c r="G104" s="19">
        <v>0</v>
      </c>
      <c r="H104" s="19">
        <v>1</v>
      </c>
      <c r="I104" s="17">
        <v>1.043</v>
      </c>
      <c r="J104" s="17">
        <v>7.927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10.147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865</v>
      </c>
      <c r="B105" s="19" t="s">
        <v>185</v>
      </c>
      <c r="C105" s="19">
        <v>1439.367</v>
      </c>
      <c r="D105" s="19">
        <v>1572.774</v>
      </c>
      <c r="E105" s="19">
        <v>0</v>
      </c>
      <c r="F105" s="19">
        <v>0</v>
      </c>
      <c r="G105" s="19">
        <v>0</v>
      </c>
      <c r="H105" s="19">
        <v>1</v>
      </c>
      <c r="I105" s="17">
        <v>1.045</v>
      </c>
      <c r="J105" s="17">
        <v>9.439</v>
      </c>
      <c r="K105" s="20">
        <v>0</v>
      </c>
      <c r="L105" s="20">
        <v>1</v>
      </c>
      <c r="M105" s="20">
        <v>0</v>
      </c>
      <c r="N105" s="20">
        <v>0</v>
      </c>
      <c r="O105" s="20">
        <v>0</v>
      </c>
      <c r="P105" s="20">
        <v>-0.018</v>
      </c>
      <c r="Q105" s="20">
        <v>0</v>
      </c>
      <c r="R105" s="20">
        <v>-1</v>
      </c>
      <c r="S105" s="21"/>
      <c r="T105" s="21"/>
      <c r="U105" s="21"/>
      <c r="V105" s="21"/>
      <c r="W105" s="21"/>
    </row>
    <row r="106" ht="16.5" spans="1:23">
      <c r="A106" s="19">
        <v>888</v>
      </c>
      <c r="B106" s="19" t="s">
        <v>186</v>
      </c>
      <c r="C106" s="19">
        <v>4244.325</v>
      </c>
      <c r="D106" s="19">
        <v>4597.034</v>
      </c>
      <c r="E106" s="19">
        <v>0</v>
      </c>
      <c r="F106" s="19">
        <v>0</v>
      </c>
      <c r="G106" s="19">
        <v>0</v>
      </c>
      <c r="H106" s="19">
        <v>1</v>
      </c>
      <c r="I106" s="17">
        <v>1.762</v>
      </c>
      <c r="J106" s="17">
        <v>9.299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4.867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891</v>
      </c>
      <c r="B107" s="19" t="s">
        <v>187</v>
      </c>
      <c r="C107" s="19">
        <v>1668.549</v>
      </c>
      <c r="D107" s="19">
        <v>1953.186</v>
      </c>
      <c r="E107" s="19">
        <v>0</v>
      </c>
      <c r="F107" s="19">
        <v>0</v>
      </c>
      <c r="G107" s="19">
        <v>0</v>
      </c>
      <c r="H107" s="19">
        <v>1</v>
      </c>
      <c r="I107" s="17">
        <v>0.729</v>
      </c>
      <c r="J107" s="17">
        <v>15.196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13.44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902</v>
      </c>
      <c r="B108" s="19" t="s">
        <v>188</v>
      </c>
      <c r="C108" s="19">
        <v>5780.553</v>
      </c>
      <c r="D108" s="19">
        <v>6347.672</v>
      </c>
      <c r="E108" s="19">
        <v>0</v>
      </c>
      <c r="F108" s="19">
        <v>0</v>
      </c>
      <c r="G108" s="19">
        <v>0</v>
      </c>
      <c r="H108" s="19">
        <v>1</v>
      </c>
      <c r="I108" s="17">
        <v>2.772</v>
      </c>
      <c r="J108" s="17">
        <v>11.459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5.366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903</v>
      </c>
      <c r="B109" s="19" t="s">
        <v>189</v>
      </c>
      <c r="C109" s="19">
        <v>4117.797</v>
      </c>
      <c r="D109" s="19">
        <v>4609.994</v>
      </c>
      <c r="E109" s="19">
        <v>0</v>
      </c>
      <c r="F109" s="19">
        <v>0</v>
      </c>
      <c r="G109" s="19">
        <v>0</v>
      </c>
      <c r="H109" s="19">
        <v>1</v>
      </c>
      <c r="I109" s="17">
        <v>1.062</v>
      </c>
      <c r="J109" s="17">
        <v>11.625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12.492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904</v>
      </c>
      <c r="B110" s="19" t="s">
        <v>190</v>
      </c>
      <c r="C110" s="19">
        <v>5093.041</v>
      </c>
      <c r="D110" s="19">
        <v>5850.474</v>
      </c>
      <c r="E110" s="19">
        <v>0</v>
      </c>
      <c r="F110" s="19">
        <v>0</v>
      </c>
      <c r="G110" s="19">
        <v>0</v>
      </c>
      <c r="H110" s="19">
        <v>1</v>
      </c>
      <c r="I110" s="17">
        <v>0.456</v>
      </c>
      <c r="J110" s="17">
        <v>13.343</v>
      </c>
      <c r="K110" s="20">
        <v>3</v>
      </c>
      <c r="L110" s="20">
        <v>2</v>
      </c>
      <c r="M110" s="20">
        <v>0</v>
      </c>
      <c r="N110" s="20">
        <v>1</v>
      </c>
      <c r="O110" s="20">
        <v>0</v>
      </c>
      <c r="P110" s="20">
        <v>22.531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905</v>
      </c>
      <c r="B111" s="19" t="s">
        <v>191</v>
      </c>
      <c r="C111" s="19">
        <v>6616.119</v>
      </c>
      <c r="D111" s="19">
        <v>7565.976</v>
      </c>
      <c r="E111" s="19">
        <v>0</v>
      </c>
      <c r="F111" s="19">
        <v>0</v>
      </c>
      <c r="G111" s="19">
        <v>0</v>
      </c>
      <c r="H111" s="19">
        <v>1</v>
      </c>
      <c r="I111" s="17">
        <v>3.925</v>
      </c>
      <c r="J111" s="17">
        <v>15.987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1.565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906</v>
      </c>
      <c r="B112" s="19" t="s">
        <v>192</v>
      </c>
      <c r="C112" s="19">
        <v>4689.103</v>
      </c>
      <c r="D112" s="19">
        <v>5217.066</v>
      </c>
      <c r="E112" s="19">
        <v>0</v>
      </c>
      <c r="F112" s="19">
        <v>0</v>
      </c>
      <c r="G112" s="19">
        <v>0</v>
      </c>
      <c r="H112" s="19">
        <v>1</v>
      </c>
      <c r="I112" s="17">
        <v>1.623</v>
      </c>
      <c r="J112" s="17">
        <v>11.579</v>
      </c>
      <c r="K112" s="20">
        <v>4</v>
      </c>
      <c r="L112" s="20">
        <v>2</v>
      </c>
      <c r="M112" s="20">
        <v>-1</v>
      </c>
      <c r="N112" s="20">
        <v>1</v>
      </c>
      <c r="O112" s="20">
        <v>0</v>
      </c>
      <c r="P112" s="20">
        <v>7.923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907</v>
      </c>
      <c r="B113" s="19" t="s">
        <v>193</v>
      </c>
      <c r="C113" s="19">
        <v>5785.706</v>
      </c>
      <c r="D113" s="19">
        <v>6628.05</v>
      </c>
      <c r="E113" s="19">
        <v>0</v>
      </c>
      <c r="F113" s="19">
        <v>0</v>
      </c>
      <c r="G113" s="19">
        <v>0</v>
      </c>
      <c r="H113" s="19">
        <v>1</v>
      </c>
      <c r="I113" s="17">
        <v>2.276</v>
      </c>
      <c r="J113" s="17">
        <v>14.696</v>
      </c>
      <c r="K113" s="20">
        <v>4</v>
      </c>
      <c r="L113" s="20">
        <v>2</v>
      </c>
      <c r="M113" s="20">
        <v>0</v>
      </c>
      <c r="N113" s="20">
        <v>1</v>
      </c>
      <c r="O113" s="20">
        <v>0</v>
      </c>
      <c r="P113" s="20">
        <v>1.46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909</v>
      </c>
      <c r="B114" s="19" t="s">
        <v>194</v>
      </c>
      <c r="C114" s="19">
        <v>3096.141</v>
      </c>
      <c r="D114" s="19">
        <v>3940.091</v>
      </c>
      <c r="E114" s="19">
        <v>0</v>
      </c>
      <c r="F114" s="19">
        <v>0</v>
      </c>
      <c r="G114" s="19">
        <v>0</v>
      </c>
      <c r="H114" s="19">
        <v>1</v>
      </c>
      <c r="I114" s="17">
        <v>9.796</v>
      </c>
      <c r="J114" s="17">
        <v>29.117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3.029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916</v>
      </c>
      <c r="B115" s="19" t="s">
        <v>195</v>
      </c>
      <c r="C115" s="19">
        <v>4339.199</v>
      </c>
      <c r="D115" s="19">
        <v>5819.189</v>
      </c>
      <c r="E115" s="19">
        <v>0</v>
      </c>
      <c r="F115" s="19">
        <v>0</v>
      </c>
      <c r="G115" s="19">
        <v>0</v>
      </c>
      <c r="H115" s="19">
        <v>1</v>
      </c>
      <c r="I115" s="17">
        <v>1.032</v>
      </c>
      <c r="J115" s="17">
        <v>26.203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9.221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918</v>
      </c>
      <c r="B116" s="19" t="s">
        <v>196</v>
      </c>
      <c r="C116" s="19">
        <v>4518.812</v>
      </c>
      <c r="D116" s="19">
        <v>5260.136</v>
      </c>
      <c r="E116" s="19">
        <v>0</v>
      </c>
      <c r="F116" s="19">
        <v>0</v>
      </c>
      <c r="G116" s="19">
        <v>0</v>
      </c>
      <c r="H116" s="19">
        <v>1</v>
      </c>
      <c r="I116" s="17">
        <v>0.402</v>
      </c>
      <c r="J116" s="17">
        <v>14.438</v>
      </c>
      <c r="K116" s="20">
        <v>4</v>
      </c>
      <c r="L116" s="20">
        <v>2</v>
      </c>
      <c r="M116" s="20">
        <v>0</v>
      </c>
      <c r="N116" s="20">
        <v>1</v>
      </c>
      <c r="O116" s="20">
        <v>0</v>
      </c>
      <c r="P116" s="20">
        <v>4.974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919</v>
      </c>
      <c r="B117" s="19" t="s">
        <v>197</v>
      </c>
      <c r="C117" s="19">
        <v>4970.294</v>
      </c>
      <c r="D117" s="19">
        <v>5393.705</v>
      </c>
      <c r="E117" s="19">
        <v>0</v>
      </c>
      <c r="F117" s="19">
        <v>0</v>
      </c>
      <c r="G117" s="19">
        <v>0</v>
      </c>
      <c r="H117" s="19">
        <v>1</v>
      </c>
      <c r="I117" s="17">
        <v>0.818</v>
      </c>
      <c r="J117" s="17">
        <v>8.604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5.639</v>
      </c>
      <c r="Q117" s="20">
        <v>1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923</v>
      </c>
      <c r="B118" s="19" t="s">
        <v>198</v>
      </c>
      <c r="C118" s="19">
        <v>252.633</v>
      </c>
      <c r="D118" s="19">
        <v>253.698</v>
      </c>
      <c r="E118" s="19">
        <v>0</v>
      </c>
      <c r="F118" s="19">
        <v>0</v>
      </c>
      <c r="G118" s="19">
        <v>0</v>
      </c>
      <c r="H118" s="19">
        <v>1</v>
      </c>
      <c r="I118" s="17">
        <v>0.174</v>
      </c>
      <c r="J118" s="17">
        <v>0.593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14.597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926</v>
      </c>
      <c r="B119" s="19" t="s">
        <v>199</v>
      </c>
      <c r="C119" s="19">
        <v>2228.777</v>
      </c>
      <c r="D119" s="19">
        <v>2386.068</v>
      </c>
      <c r="E119" s="19">
        <v>0</v>
      </c>
      <c r="F119" s="19">
        <v>0</v>
      </c>
      <c r="G119" s="19">
        <v>0</v>
      </c>
      <c r="H119" s="19">
        <v>1</v>
      </c>
      <c r="I119" s="17">
        <v>1.966</v>
      </c>
      <c r="J119" s="17">
        <v>8.429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6.223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929</v>
      </c>
      <c r="B120" s="19" t="s">
        <v>200</v>
      </c>
      <c r="C120" s="19">
        <v>3485.916</v>
      </c>
      <c r="D120" s="19">
        <v>4303.052</v>
      </c>
      <c r="E120" s="19">
        <v>0</v>
      </c>
      <c r="F120" s="19">
        <v>0</v>
      </c>
      <c r="G120" s="19">
        <v>0</v>
      </c>
      <c r="H120" s="19">
        <v>1</v>
      </c>
      <c r="I120" s="17">
        <v>9.44</v>
      </c>
      <c r="J120" s="17">
        <v>26.637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12.818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936</v>
      </c>
      <c r="B121" s="19" t="s">
        <v>201</v>
      </c>
      <c r="C121" s="19">
        <v>7797.018</v>
      </c>
      <c r="D121" s="19">
        <v>9809.449</v>
      </c>
      <c r="E121" s="19">
        <v>0</v>
      </c>
      <c r="F121" s="19">
        <v>0</v>
      </c>
      <c r="G121" s="19">
        <v>0</v>
      </c>
      <c r="H121" s="19">
        <v>1</v>
      </c>
      <c r="I121" s="17">
        <v>4.921</v>
      </c>
      <c r="J121" s="17">
        <v>24.426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-0.882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944</v>
      </c>
      <c r="B122" s="19" t="s">
        <v>202</v>
      </c>
      <c r="C122" s="19">
        <v>4095.07</v>
      </c>
      <c r="D122" s="19">
        <v>5129.419</v>
      </c>
      <c r="E122" s="19">
        <v>0</v>
      </c>
      <c r="F122" s="19">
        <v>0</v>
      </c>
      <c r="G122" s="19">
        <v>0</v>
      </c>
      <c r="H122" s="19">
        <v>1</v>
      </c>
      <c r="I122" s="17">
        <v>8.997</v>
      </c>
      <c r="J122" s="17">
        <v>27.348</v>
      </c>
      <c r="K122" s="20">
        <v>4</v>
      </c>
      <c r="L122" s="20">
        <v>2</v>
      </c>
      <c r="M122" s="20">
        <v>-1</v>
      </c>
      <c r="N122" s="20">
        <v>1</v>
      </c>
      <c r="O122" s="20">
        <v>0</v>
      </c>
      <c r="P122" s="20">
        <v>12.582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949</v>
      </c>
      <c r="B123" s="19" t="s">
        <v>203</v>
      </c>
      <c r="C123" s="19">
        <v>5406.934</v>
      </c>
      <c r="D123" s="19">
        <v>5907.261</v>
      </c>
      <c r="E123" s="19">
        <v>0</v>
      </c>
      <c r="F123" s="19">
        <v>0</v>
      </c>
      <c r="G123" s="19">
        <v>0</v>
      </c>
      <c r="H123" s="19">
        <v>1</v>
      </c>
      <c r="I123" s="17">
        <v>0.483</v>
      </c>
      <c r="J123" s="17">
        <v>8.912</v>
      </c>
      <c r="K123" s="20">
        <v>3</v>
      </c>
      <c r="L123" s="20">
        <v>2</v>
      </c>
      <c r="M123" s="20">
        <v>0</v>
      </c>
      <c r="N123" s="20">
        <v>1</v>
      </c>
      <c r="O123" s="20">
        <v>0</v>
      </c>
      <c r="P123" s="20">
        <v>-2.589</v>
      </c>
      <c r="Q123" s="20">
        <v>0</v>
      </c>
      <c r="R123" s="20">
        <v>1</v>
      </c>
      <c r="S123" s="21"/>
      <c r="T123" s="21"/>
      <c r="U123" s="21"/>
      <c r="V123" s="21"/>
      <c r="W123" s="21"/>
    </row>
    <row r="124" ht="16.5" spans="1:23">
      <c r="A124" s="19">
        <v>961</v>
      </c>
      <c r="B124" s="19" t="s">
        <v>204</v>
      </c>
      <c r="C124" s="19">
        <v>3902.185</v>
      </c>
      <c r="D124" s="19">
        <v>4872.724</v>
      </c>
      <c r="E124" s="19">
        <v>0</v>
      </c>
      <c r="F124" s="19">
        <v>0</v>
      </c>
      <c r="G124" s="19">
        <v>0</v>
      </c>
      <c r="H124" s="19">
        <v>1</v>
      </c>
      <c r="I124" s="17">
        <v>9.331</v>
      </c>
      <c r="J124" s="17">
        <v>27.39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5.464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966</v>
      </c>
      <c r="B125" s="19" t="s">
        <v>205</v>
      </c>
      <c r="C125" s="19">
        <v>8038.152</v>
      </c>
      <c r="D125" s="19">
        <v>9053.391</v>
      </c>
      <c r="E125" s="19">
        <v>0</v>
      </c>
      <c r="F125" s="19">
        <v>0</v>
      </c>
      <c r="G125" s="19">
        <v>0</v>
      </c>
      <c r="H125" s="19">
        <v>1</v>
      </c>
      <c r="I125" s="17">
        <v>1.672</v>
      </c>
      <c r="J125" s="17">
        <v>12.699</v>
      </c>
      <c r="K125" s="20">
        <v>4</v>
      </c>
      <c r="L125" s="20">
        <v>2</v>
      </c>
      <c r="M125" s="20">
        <v>0</v>
      </c>
      <c r="N125" s="20">
        <v>1</v>
      </c>
      <c r="O125" s="20">
        <v>0</v>
      </c>
      <c r="P125" s="20">
        <v>5.801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967</v>
      </c>
      <c r="B126" s="19" t="s">
        <v>206</v>
      </c>
      <c r="C126" s="19">
        <v>6182.417</v>
      </c>
      <c r="D126" s="19">
        <v>6640.965</v>
      </c>
      <c r="E126" s="19">
        <v>0</v>
      </c>
      <c r="F126" s="19">
        <v>0</v>
      </c>
      <c r="G126" s="19">
        <v>0</v>
      </c>
      <c r="H126" s="19">
        <v>1</v>
      </c>
      <c r="I126" s="17">
        <v>0.244</v>
      </c>
      <c r="J126" s="17">
        <v>7.132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0.423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979</v>
      </c>
      <c r="B127" s="19" t="s">
        <v>207</v>
      </c>
      <c r="C127" s="19">
        <v>5702.587</v>
      </c>
      <c r="D127" s="19">
        <v>6725.328</v>
      </c>
      <c r="E127" s="19">
        <v>0</v>
      </c>
      <c r="F127" s="19">
        <v>0</v>
      </c>
      <c r="G127" s="19">
        <v>0</v>
      </c>
      <c r="H127" s="19">
        <v>1</v>
      </c>
      <c r="I127" s="17">
        <v>6.054</v>
      </c>
      <c r="J127" s="17">
        <v>20.341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5.632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982</v>
      </c>
      <c r="B128" s="19" t="s">
        <v>208</v>
      </c>
      <c r="C128" s="19">
        <v>8140.942</v>
      </c>
      <c r="D128" s="19">
        <v>9126.37</v>
      </c>
      <c r="E128" s="19">
        <v>0</v>
      </c>
      <c r="F128" s="19">
        <v>0</v>
      </c>
      <c r="G128" s="19">
        <v>0</v>
      </c>
      <c r="H128" s="19">
        <v>1</v>
      </c>
      <c r="I128" s="17">
        <v>3.465</v>
      </c>
      <c r="J128" s="17">
        <v>13.889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10.106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985</v>
      </c>
      <c r="B129" s="19" t="s">
        <v>209</v>
      </c>
      <c r="C129" s="19">
        <v>5440.559</v>
      </c>
      <c r="D129" s="19">
        <v>5974.824</v>
      </c>
      <c r="E129" s="19">
        <v>0</v>
      </c>
      <c r="F129" s="19">
        <v>0</v>
      </c>
      <c r="G129" s="19">
        <v>0</v>
      </c>
      <c r="H129" s="19">
        <v>1</v>
      </c>
      <c r="I129" s="17">
        <v>2.731</v>
      </c>
      <c r="J129" s="17">
        <v>11.429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18.274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987</v>
      </c>
      <c r="B130" s="19" t="s">
        <v>210</v>
      </c>
      <c r="C130" s="19">
        <v>3946.809</v>
      </c>
      <c r="D130" s="19">
        <v>4841.359</v>
      </c>
      <c r="E130" s="19">
        <v>0</v>
      </c>
      <c r="F130" s="19">
        <v>0</v>
      </c>
      <c r="G130" s="19">
        <v>0</v>
      </c>
      <c r="H130" s="19">
        <v>1</v>
      </c>
      <c r="I130" s="17">
        <v>8.887</v>
      </c>
      <c r="J130" s="17">
        <v>25.722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11.367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988</v>
      </c>
      <c r="B131" s="19" t="s">
        <v>211</v>
      </c>
      <c r="C131" s="19">
        <v>3665.633</v>
      </c>
      <c r="D131" s="19">
        <v>4245.308</v>
      </c>
      <c r="E131" s="19">
        <v>0</v>
      </c>
      <c r="F131" s="19">
        <v>0</v>
      </c>
      <c r="G131" s="19">
        <v>0</v>
      </c>
      <c r="H131" s="19">
        <v>1</v>
      </c>
      <c r="I131" s="17">
        <v>0.376</v>
      </c>
      <c r="J131" s="17">
        <v>13.979</v>
      </c>
      <c r="K131" s="20">
        <v>4</v>
      </c>
      <c r="L131" s="20">
        <v>2</v>
      </c>
      <c r="M131" s="20">
        <v>0</v>
      </c>
      <c r="N131" s="20">
        <v>1</v>
      </c>
      <c r="O131" s="20">
        <v>0</v>
      </c>
      <c r="P131" s="20">
        <v>9.583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994</v>
      </c>
      <c r="B132" s="19" t="s">
        <v>212</v>
      </c>
      <c r="C132" s="19">
        <v>8955.105</v>
      </c>
      <c r="D132" s="19">
        <v>11024.003</v>
      </c>
      <c r="E132" s="19">
        <v>0</v>
      </c>
      <c r="F132" s="19">
        <v>0</v>
      </c>
      <c r="G132" s="19">
        <v>0</v>
      </c>
      <c r="H132" s="19">
        <v>1</v>
      </c>
      <c r="I132" s="17">
        <v>4.542</v>
      </c>
      <c r="J132" s="17">
        <v>22.457</v>
      </c>
      <c r="K132" s="20">
        <v>4</v>
      </c>
      <c r="L132" s="20">
        <v>2</v>
      </c>
      <c r="M132" s="20">
        <v>-1</v>
      </c>
      <c r="N132" s="20">
        <v>1</v>
      </c>
      <c r="O132" s="20">
        <v>0</v>
      </c>
      <c r="P132" s="20">
        <v>8.621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399001</v>
      </c>
      <c r="B133" s="19" t="s">
        <v>213</v>
      </c>
      <c r="C133" s="19">
        <v>11957.551</v>
      </c>
      <c r="D133" s="19">
        <v>13806.91</v>
      </c>
      <c r="E133" s="19">
        <v>0</v>
      </c>
      <c r="F133" s="19">
        <v>0</v>
      </c>
      <c r="G133" s="19">
        <v>0</v>
      </c>
      <c r="H133" s="19">
        <v>1</v>
      </c>
      <c r="I133" s="17">
        <v>1.594</v>
      </c>
      <c r="J133" s="17">
        <v>14.775</v>
      </c>
      <c r="K133" s="20">
        <v>4</v>
      </c>
      <c r="L133" s="20">
        <v>2</v>
      </c>
      <c r="M133" s="20">
        <v>0</v>
      </c>
      <c r="N133" s="20">
        <v>1</v>
      </c>
      <c r="O133" s="20">
        <v>0</v>
      </c>
      <c r="P133" s="20">
        <v>-2.22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399002</v>
      </c>
      <c r="B134" s="19" t="s">
        <v>214</v>
      </c>
      <c r="C134" s="19">
        <v>16015.753</v>
      </c>
      <c r="D134" s="19">
        <v>18497.131</v>
      </c>
      <c r="E134" s="19">
        <v>0</v>
      </c>
      <c r="F134" s="19">
        <v>0</v>
      </c>
      <c r="G134" s="19">
        <v>0</v>
      </c>
      <c r="H134" s="19">
        <v>1</v>
      </c>
      <c r="I134" s="17">
        <v>1.795</v>
      </c>
      <c r="J134" s="17">
        <v>14.969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28.217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399005</v>
      </c>
      <c r="B135" s="19" t="s">
        <v>215</v>
      </c>
      <c r="C135" s="19">
        <v>7300.342</v>
      </c>
      <c r="D135" s="19">
        <v>8546.849</v>
      </c>
      <c r="E135" s="19">
        <v>0</v>
      </c>
      <c r="F135" s="19">
        <v>0</v>
      </c>
      <c r="G135" s="19">
        <v>0</v>
      </c>
      <c r="H135" s="19">
        <v>1</v>
      </c>
      <c r="I135" s="17">
        <v>0.754</v>
      </c>
      <c r="J135" s="17">
        <v>15.229</v>
      </c>
      <c r="K135" s="20">
        <v>3</v>
      </c>
      <c r="L135" s="20">
        <v>2</v>
      </c>
      <c r="M135" s="20">
        <v>-1</v>
      </c>
      <c r="N135" s="20">
        <v>1</v>
      </c>
      <c r="O135" s="20">
        <v>0</v>
      </c>
      <c r="P135" s="20">
        <v>1.888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399007</v>
      </c>
      <c r="B136" s="19" t="s">
        <v>216</v>
      </c>
      <c r="C136" s="19">
        <v>5034.008</v>
      </c>
      <c r="D136" s="19">
        <v>5862.561</v>
      </c>
      <c r="E136" s="19">
        <v>0</v>
      </c>
      <c r="F136" s="19">
        <v>0</v>
      </c>
      <c r="G136" s="19">
        <v>0</v>
      </c>
      <c r="H136" s="19">
        <v>1</v>
      </c>
      <c r="I136" s="17">
        <v>0.522</v>
      </c>
      <c r="J136" s="17">
        <v>14.581</v>
      </c>
      <c r="K136" s="20">
        <v>3</v>
      </c>
      <c r="L136" s="20">
        <v>2</v>
      </c>
      <c r="M136" s="20">
        <v>0</v>
      </c>
      <c r="N136" s="20">
        <v>0</v>
      </c>
      <c r="O136" s="20">
        <v>0</v>
      </c>
      <c r="P136" s="20">
        <v>-1.888</v>
      </c>
      <c r="Q136" s="20">
        <v>0</v>
      </c>
      <c r="R136" s="20">
        <v>1</v>
      </c>
      <c r="S136" s="21"/>
      <c r="T136" s="21"/>
      <c r="U136" s="21"/>
      <c r="V136" s="21"/>
      <c r="W136" s="21"/>
    </row>
    <row r="137" ht="16.5" spans="1:23">
      <c r="A137" s="19">
        <v>399008</v>
      </c>
      <c r="B137" s="19" t="s">
        <v>217</v>
      </c>
      <c r="C137" s="19">
        <v>1476.961</v>
      </c>
      <c r="D137" s="19">
        <v>1697.384</v>
      </c>
      <c r="E137" s="19">
        <v>0</v>
      </c>
      <c r="F137" s="19">
        <v>0</v>
      </c>
      <c r="G137" s="19">
        <v>0</v>
      </c>
      <c r="H137" s="19">
        <v>1</v>
      </c>
      <c r="I137" s="17">
        <v>1.129</v>
      </c>
      <c r="J137" s="17">
        <v>13.968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3.024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399009</v>
      </c>
      <c r="B138" s="19" t="s">
        <v>218</v>
      </c>
      <c r="C138" s="19">
        <v>4541.756</v>
      </c>
      <c r="D138" s="19">
        <v>5305.065</v>
      </c>
      <c r="E138" s="19">
        <v>0</v>
      </c>
      <c r="F138" s="19">
        <v>0</v>
      </c>
      <c r="G138" s="19">
        <v>0</v>
      </c>
      <c r="H138" s="19">
        <v>1</v>
      </c>
      <c r="I138" s="17">
        <v>5.142</v>
      </c>
      <c r="J138" s="17">
        <v>18.791</v>
      </c>
      <c r="K138" s="20">
        <v>4</v>
      </c>
      <c r="L138" s="20">
        <v>2</v>
      </c>
      <c r="M138" s="20">
        <v>-1</v>
      </c>
      <c r="N138" s="20">
        <v>1</v>
      </c>
      <c r="O138" s="20">
        <v>0</v>
      </c>
      <c r="P138" s="20">
        <v>1.697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399010</v>
      </c>
      <c r="B139" s="19" t="s">
        <v>219</v>
      </c>
      <c r="C139" s="19">
        <v>8032.944</v>
      </c>
      <c r="D139" s="19">
        <v>8860.437</v>
      </c>
      <c r="E139" s="19">
        <v>0</v>
      </c>
      <c r="F139" s="19">
        <v>0</v>
      </c>
      <c r="G139" s="19">
        <v>0</v>
      </c>
      <c r="H139" s="19">
        <v>1</v>
      </c>
      <c r="I139" s="17">
        <v>3.911</v>
      </c>
      <c r="J139" s="17">
        <v>12.885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2.353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399011</v>
      </c>
      <c r="B140" s="19" t="s">
        <v>220</v>
      </c>
      <c r="C140" s="19">
        <v>5850.521</v>
      </c>
      <c r="D140" s="19">
        <v>6671.416</v>
      </c>
      <c r="E140" s="19">
        <v>0</v>
      </c>
      <c r="F140" s="19">
        <v>0</v>
      </c>
      <c r="G140" s="19">
        <v>0</v>
      </c>
      <c r="H140" s="19">
        <v>1</v>
      </c>
      <c r="I140" s="17">
        <v>1.841</v>
      </c>
      <c r="J140" s="17">
        <v>13.919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3.466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399012</v>
      </c>
      <c r="B141" s="19" t="s">
        <v>221</v>
      </c>
      <c r="C141" s="19">
        <v>3893.612</v>
      </c>
      <c r="D141" s="19">
        <v>4649.858</v>
      </c>
      <c r="E141" s="19">
        <v>0</v>
      </c>
      <c r="F141" s="19">
        <v>0</v>
      </c>
      <c r="G141" s="19">
        <v>0</v>
      </c>
      <c r="H141" s="19">
        <v>1</v>
      </c>
      <c r="I141" s="17">
        <v>1.05</v>
      </c>
      <c r="J141" s="17">
        <v>17.143</v>
      </c>
      <c r="K141" s="20">
        <v>4</v>
      </c>
      <c r="L141" s="20">
        <v>2</v>
      </c>
      <c r="M141" s="20">
        <v>-1</v>
      </c>
      <c r="N141" s="20">
        <v>1</v>
      </c>
      <c r="O141" s="20">
        <v>0</v>
      </c>
      <c r="P141" s="20">
        <v>1.689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399013</v>
      </c>
      <c r="B142" s="19" t="s">
        <v>222</v>
      </c>
      <c r="C142" s="19">
        <v>5046.428</v>
      </c>
      <c r="D142" s="19">
        <v>5614.83</v>
      </c>
      <c r="E142" s="19">
        <v>0</v>
      </c>
      <c r="F142" s="19">
        <v>0</v>
      </c>
      <c r="G142" s="19">
        <v>0</v>
      </c>
      <c r="H142" s="19">
        <v>1</v>
      </c>
      <c r="I142" s="17">
        <v>1.908</v>
      </c>
      <c r="J142" s="17">
        <v>11.838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2.499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399015</v>
      </c>
      <c r="B143" s="19" t="s">
        <v>223</v>
      </c>
      <c r="C143" s="19">
        <v>2738.251</v>
      </c>
      <c r="D143" s="19">
        <v>3019.654</v>
      </c>
      <c r="E143" s="19">
        <v>0</v>
      </c>
      <c r="F143" s="19">
        <v>0</v>
      </c>
      <c r="G143" s="19">
        <v>0</v>
      </c>
      <c r="H143" s="19">
        <v>1</v>
      </c>
      <c r="I143" s="17">
        <v>1.448</v>
      </c>
      <c r="J143" s="17">
        <v>10.632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0.28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399016</v>
      </c>
      <c r="B144" s="19" t="s">
        <v>224</v>
      </c>
      <c r="C144" s="19">
        <v>5017.566</v>
      </c>
      <c r="D144" s="19">
        <v>5974.239</v>
      </c>
      <c r="E144" s="19">
        <v>0</v>
      </c>
      <c r="F144" s="19">
        <v>0</v>
      </c>
      <c r="G144" s="19">
        <v>0</v>
      </c>
      <c r="H144" s="19">
        <v>1</v>
      </c>
      <c r="I144" s="17">
        <v>1.76</v>
      </c>
      <c r="J144" s="17">
        <v>17.491</v>
      </c>
      <c r="K144" s="20">
        <v>4</v>
      </c>
      <c r="L144" s="20">
        <v>2</v>
      </c>
      <c r="M144" s="20">
        <v>0</v>
      </c>
      <c r="N144" s="20">
        <v>1</v>
      </c>
      <c r="O144" s="20">
        <v>0</v>
      </c>
      <c r="P144" s="20">
        <v>6.338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399017</v>
      </c>
      <c r="B145" s="19" t="s">
        <v>225</v>
      </c>
      <c r="C145" s="19">
        <v>4351.102</v>
      </c>
      <c r="D145" s="19">
        <v>5075.435</v>
      </c>
      <c r="E145" s="19">
        <v>0</v>
      </c>
      <c r="F145" s="19">
        <v>0</v>
      </c>
      <c r="G145" s="19">
        <v>0</v>
      </c>
      <c r="H145" s="19">
        <v>1</v>
      </c>
      <c r="I145" s="17">
        <v>1.139</v>
      </c>
      <c r="J145" s="17">
        <v>15.248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1.495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399018</v>
      </c>
      <c r="B146" s="19" t="s">
        <v>226</v>
      </c>
      <c r="C146" s="19">
        <v>5205.41</v>
      </c>
      <c r="D146" s="19">
        <v>6083.484</v>
      </c>
      <c r="E146" s="19">
        <v>0</v>
      </c>
      <c r="F146" s="19">
        <v>0</v>
      </c>
      <c r="G146" s="19">
        <v>0</v>
      </c>
      <c r="H146" s="19">
        <v>1</v>
      </c>
      <c r="I146" s="17">
        <v>3.474</v>
      </c>
      <c r="J146" s="17">
        <v>17.407</v>
      </c>
      <c r="K146" s="20">
        <v>4</v>
      </c>
      <c r="L146" s="20">
        <v>2</v>
      </c>
      <c r="M146" s="20">
        <v>-1</v>
      </c>
      <c r="N146" s="20">
        <v>1</v>
      </c>
      <c r="O146" s="20">
        <v>0</v>
      </c>
      <c r="P146" s="20">
        <v>1.429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399019</v>
      </c>
      <c r="B147" s="19" t="s">
        <v>227</v>
      </c>
      <c r="C147" s="19">
        <v>4150.335</v>
      </c>
      <c r="D147" s="19">
        <v>4627.377</v>
      </c>
      <c r="E147" s="19">
        <v>0</v>
      </c>
      <c r="F147" s="19">
        <v>0</v>
      </c>
      <c r="G147" s="19">
        <v>0</v>
      </c>
      <c r="H147" s="19">
        <v>1</v>
      </c>
      <c r="I147" s="17">
        <v>2.711</v>
      </c>
      <c r="J147" s="17">
        <v>12.741</v>
      </c>
      <c r="K147" s="20">
        <v>4</v>
      </c>
      <c r="L147" s="20">
        <v>2</v>
      </c>
      <c r="M147" s="20">
        <v>-1</v>
      </c>
      <c r="N147" s="20">
        <v>1</v>
      </c>
      <c r="O147" s="20">
        <v>0</v>
      </c>
      <c r="P147" s="20">
        <v>2.881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399020</v>
      </c>
      <c r="B148" s="19" t="s">
        <v>228</v>
      </c>
      <c r="C148" s="19">
        <v>1635.536</v>
      </c>
      <c r="D148" s="19">
        <v>1828.858</v>
      </c>
      <c r="E148" s="19">
        <v>0</v>
      </c>
      <c r="F148" s="19">
        <v>0</v>
      </c>
      <c r="G148" s="19">
        <v>0</v>
      </c>
      <c r="H148" s="19">
        <v>1</v>
      </c>
      <c r="I148" s="17">
        <v>1.075</v>
      </c>
      <c r="J148" s="17">
        <v>11.532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3.437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399100</v>
      </c>
      <c r="B149" s="19" t="s">
        <v>229</v>
      </c>
      <c r="C149" s="19">
        <v>10846.094</v>
      </c>
      <c r="D149" s="19">
        <v>12066.376</v>
      </c>
      <c r="E149" s="19">
        <v>0</v>
      </c>
      <c r="F149" s="19">
        <v>0</v>
      </c>
      <c r="G149" s="19">
        <v>0</v>
      </c>
      <c r="H149" s="19">
        <v>1</v>
      </c>
      <c r="I149" s="17">
        <v>2.427</v>
      </c>
      <c r="J149" s="17">
        <v>12.295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3.318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399101</v>
      </c>
      <c r="B150" s="19" t="s">
        <v>230</v>
      </c>
      <c r="C150" s="19">
        <v>13166.405</v>
      </c>
      <c r="D150" s="19">
        <v>14699.671</v>
      </c>
      <c r="E150" s="19">
        <v>0</v>
      </c>
      <c r="F150" s="19">
        <v>0</v>
      </c>
      <c r="G150" s="19">
        <v>0</v>
      </c>
      <c r="H150" s="19">
        <v>1</v>
      </c>
      <c r="I150" s="17">
        <v>2.429</v>
      </c>
      <c r="J150" s="17">
        <v>12.607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3.071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399102</v>
      </c>
      <c r="B151" s="19" t="s">
        <v>231</v>
      </c>
      <c r="C151" s="19">
        <v>3489.558</v>
      </c>
      <c r="D151" s="19">
        <v>4014.574</v>
      </c>
      <c r="E151" s="19">
        <v>0</v>
      </c>
      <c r="F151" s="19">
        <v>0</v>
      </c>
      <c r="G151" s="19">
        <v>0</v>
      </c>
      <c r="H151" s="19">
        <v>1</v>
      </c>
      <c r="I151" s="17">
        <v>1.248</v>
      </c>
      <c r="J151" s="17">
        <v>14.162</v>
      </c>
      <c r="K151" s="20">
        <v>2</v>
      </c>
      <c r="L151" s="20">
        <v>2</v>
      </c>
      <c r="M151" s="20">
        <v>0</v>
      </c>
      <c r="N151" s="20">
        <v>1</v>
      </c>
      <c r="O151" s="20">
        <v>0</v>
      </c>
      <c r="P151" s="20">
        <v>5.483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399106</v>
      </c>
      <c r="B152" s="19" t="s">
        <v>232</v>
      </c>
      <c r="C152" s="19">
        <v>2306.791</v>
      </c>
      <c r="D152" s="19">
        <v>2560.115</v>
      </c>
      <c r="E152" s="19">
        <v>0</v>
      </c>
      <c r="F152" s="19">
        <v>0</v>
      </c>
      <c r="G152" s="19">
        <v>0</v>
      </c>
      <c r="H152" s="19">
        <v>1</v>
      </c>
      <c r="I152" s="17">
        <v>2.305</v>
      </c>
      <c r="J152" s="17">
        <v>11.972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5.77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399107</v>
      </c>
      <c r="B153" s="19" t="s">
        <v>233</v>
      </c>
      <c r="C153" s="19">
        <v>2413.248</v>
      </c>
      <c r="D153" s="19">
        <v>2678.488</v>
      </c>
      <c r="E153" s="19">
        <v>0</v>
      </c>
      <c r="F153" s="19">
        <v>0</v>
      </c>
      <c r="G153" s="19">
        <v>0</v>
      </c>
      <c r="H153" s="19">
        <v>1</v>
      </c>
      <c r="I153" s="17">
        <v>2.313</v>
      </c>
      <c r="J153" s="17">
        <v>11.986</v>
      </c>
      <c r="K153" s="20">
        <v>4</v>
      </c>
      <c r="L153" s="20">
        <v>2</v>
      </c>
      <c r="M153" s="20">
        <v>-1</v>
      </c>
      <c r="N153" s="20">
        <v>1</v>
      </c>
      <c r="O153" s="20">
        <v>0</v>
      </c>
      <c r="P153" s="20">
        <v>3.308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399232</v>
      </c>
      <c r="B154" s="19" t="s">
        <v>234</v>
      </c>
      <c r="C154" s="19">
        <v>3169.883</v>
      </c>
      <c r="D154" s="19">
        <v>4016.798</v>
      </c>
      <c r="E154" s="19">
        <v>0</v>
      </c>
      <c r="F154" s="19">
        <v>0</v>
      </c>
      <c r="G154" s="19">
        <v>0</v>
      </c>
      <c r="H154" s="19">
        <v>1</v>
      </c>
      <c r="I154" s="17">
        <v>5.265</v>
      </c>
      <c r="J154" s="17">
        <v>25.239</v>
      </c>
      <c r="K154" s="20">
        <v>4</v>
      </c>
      <c r="L154" s="20">
        <v>2</v>
      </c>
      <c r="M154" s="20">
        <v>-1</v>
      </c>
      <c r="N154" s="20">
        <v>1</v>
      </c>
      <c r="O154" s="20">
        <v>0</v>
      </c>
      <c r="P154" s="20">
        <v>2.008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399233</v>
      </c>
      <c r="B155" s="19" t="s">
        <v>235</v>
      </c>
      <c r="C155" s="19">
        <v>3057.991</v>
      </c>
      <c r="D155" s="19">
        <v>3490.549</v>
      </c>
      <c r="E155" s="19">
        <v>0</v>
      </c>
      <c r="F155" s="19">
        <v>0</v>
      </c>
      <c r="G155" s="19">
        <v>0</v>
      </c>
      <c r="H155" s="19">
        <v>1</v>
      </c>
      <c r="I155" s="17">
        <v>3.796</v>
      </c>
      <c r="J155" s="17">
        <v>15.718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4.23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399242</v>
      </c>
      <c r="B156" s="19" t="s">
        <v>236</v>
      </c>
      <c r="C156" s="19">
        <v>1281.354</v>
      </c>
      <c r="D156" s="19">
        <v>1450.127</v>
      </c>
      <c r="E156" s="19">
        <v>0</v>
      </c>
      <c r="F156" s="19">
        <v>0</v>
      </c>
      <c r="G156" s="19">
        <v>0</v>
      </c>
      <c r="H156" s="19">
        <v>1</v>
      </c>
      <c r="I156" s="17">
        <v>3.016</v>
      </c>
      <c r="J156" s="17">
        <v>14.304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2.547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399261</v>
      </c>
      <c r="B157" s="19" t="s">
        <v>237</v>
      </c>
      <c r="C157" s="19">
        <v>4836.58</v>
      </c>
      <c r="D157" s="19">
        <v>6419.271</v>
      </c>
      <c r="E157" s="19">
        <v>0</v>
      </c>
      <c r="F157" s="19">
        <v>0</v>
      </c>
      <c r="G157" s="19">
        <v>0</v>
      </c>
      <c r="H157" s="19">
        <v>1</v>
      </c>
      <c r="I157" s="17">
        <v>2.002</v>
      </c>
      <c r="J157" s="17">
        <v>26.164</v>
      </c>
      <c r="K157" s="20">
        <v>4</v>
      </c>
      <c r="L157" s="20">
        <v>2</v>
      </c>
      <c r="M157" s="20">
        <v>-1</v>
      </c>
      <c r="N157" s="20">
        <v>1</v>
      </c>
      <c r="O157" s="20">
        <v>0</v>
      </c>
      <c r="P157" s="20">
        <v>3.033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399262</v>
      </c>
      <c r="B158" s="19" t="s">
        <v>238</v>
      </c>
      <c r="C158" s="19">
        <v>2361.812</v>
      </c>
      <c r="D158" s="19">
        <v>2972.453</v>
      </c>
      <c r="E158" s="19">
        <v>0</v>
      </c>
      <c r="F158" s="19">
        <v>0</v>
      </c>
      <c r="G158" s="19">
        <v>0</v>
      </c>
      <c r="H158" s="19">
        <v>1</v>
      </c>
      <c r="I158" s="17">
        <v>0.599</v>
      </c>
      <c r="J158" s="17">
        <v>21.019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3.36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399263</v>
      </c>
      <c r="B159" s="19" t="s">
        <v>239</v>
      </c>
      <c r="C159" s="19">
        <v>2638.085</v>
      </c>
      <c r="D159" s="19">
        <v>3341.227</v>
      </c>
      <c r="E159" s="19">
        <v>0</v>
      </c>
      <c r="F159" s="19">
        <v>0</v>
      </c>
      <c r="G159" s="19">
        <v>0</v>
      </c>
      <c r="H159" s="19">
        <v>1</v>
      </c>
      <c r="I159" s="17">
        <v>5.585</v>
      </c>
      <c r="J159" s="17">
        <v>25.454</v>
      </c>
      <c r="K159" s="20">
        <v>4</v>
      </c>
      <c r="L159" s="20">
        <v>2</v>
      </c>
      <c r="M159" s="20">
        <v>-1</v>
      </c>
      <c r="N159" s="20">
        <v>1</v>
      </c>
      <c r="O159" s="20">
        <v>0</v>
      </c>
      <c r="P159" s="20">
        <v>0.324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399267</v>
      </c>
      <c r="B160" s="19" t="s">
        <v>240</v>
      </c>
      <c r="C160" s="19">
        <v>1963.247</v>
      </c>
      <c r="D160" s="19">
        <v>2277.198</v>
      </c>
      <c r="E160" s="19">
        <v>0</v>
      </c>
      <c r="F160" s="19">
        <v>0</v>
      </c>
      <c r="G160" s="19">
        <v>0</v>
      </c>
      <c r="H160" s="19">
        <v>1</v>
      </c>
      <c r="I160" s="17">
        <v>5.193</v>
      </c>
      <c r="J160" s="17">
        <v>18.264</v>
      </c>
      <c r="K160" s="20">
        <v>4</v>
      </c>
      <c r="L160" s="20">
        <v>2</v>
      </c>
      <c r="M160" s="20">
        <v>-1</v>
      </c>
      <c r="N160" s="20">
        <v>1</v>
      </c>
      <c r="O160" s="20">
        <v>0</v>
      </c>
      <c r="P160" s="20">
        <v>3.098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399268</v>
      </c>
      <c r="B161" s="19" t="s">
        <v>241</v>
      </c>
      <c r="C161" s="19">
        <v>1824.459</v>
      </c>
      <c r="D161" s="19">
        <v>2105.861</v>
      </c>
      <c r="E161" s="19">
        <v>0</v>
      </c>
      <c r="F161" s="19">
        <v>0</v>
      </c>
      <c r="G161" s="19">
        <v>0</v>
      </c>
      <c r="H161" s="19">
        <v>1</v>
      </c>
      <c r="I161" s="17">
        <v>5.924</v>
      </c>
      <c r="J161" s="17">
        <v>18.495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1.338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399269</v>
      </c>
      <c r="B162" s="19" t="s">
        <v>242</v>
      </c>
      <c r="C162" s="19">
        <v>6325.063</v>
      </c>
      <c r="D162" s="19">
        <v>8261.894</v>
      </c>
      <c r="E162" s="19">
        <v>0</v>
      </c>
      <c r="F162" s="19">
        <v>0</v>
      </c>
      <c r="G162" s="19">
        <v>0</v>
      </c>
      <c r="H162" s="19">
        <v>1</v>
      </c>
      <c r="I162" s="17">
        <v>3.629</v>
      </c>
      <c r="J162" s="17">
        <v>26.222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4.326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399274</v>
      </c>
      <c r="B163" s="19" t="s">
        <v>243</v>
      </c>
      <c r="C163" s="19">
        <v>4928.623</v>
      </c>
      <c r="D163" s="19">
        <v>6123.955</v>
      </c>
      <c r="E163" s="19">
        <v>0</v>
      </c>
      <c r="F163" s="19">
        <v>0</v>
      </c>
      <c r="G163" s="19">
        <v>0</v>
      </c>
      <c r="H163" s="19">
        <v>1</v>
      </c>
      <c r="I163" s="17">
        <v>2.227</v>
      </c>
      <c r="J163" s="17">
        <v>21.311</v>
      </c>
      <c r="K163" s="20">
        <v>4</v>
      </c>
      <c r="L163" s="20">
        <v>2</v>
      </c>
      <c r="M163" s="20">
        <v>-1</v>
      </c>
      <c r="N163" s="20">
        <v>1</v>
      </c>
      <c r="O163" s="20">
        <v>0</v>
      </c>
      <c r="P163" s="20">
        <v>3.222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399276</v>
      </c>
      <c r="B164" s="19" t="s">
        <v>244</v>
      </c>
      <c r="C164" s="19">
        <v>6418.95</v>
      </c>
      <c r="D164" s="19">
        <v>8257.563</v>
      </c>
      <c r="E164" s="19">
        <v>0</v>
      </c>
      <c r="F164" s="19">
        <v>0</v>
      </c>
      <c r="G164" s="19">
        <v>0</v>
      </c>
      <c r="H164" s="19">
        <v>1</v>
      </c>
      <c r="I164" s="17">
        <v>0.912</v>
      </c>
      <c r="J164" s="17">
        <v>22.974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11.665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399278</v>
      </c>
      <c r="B165" s="19" t="s">
        <v>245</v>
      </c>
      <c r="C165" s="19">
        <v>1862.34</v>
      </c>
      <c r="D165" s="19">
        <v>2184.763</v>
      </c>
      <c r="E165" s="19">
        <v>0</v>
      </c>
      <c r="F165" s="19">
        <v>0</v>
      </c>
      <c r="G165" s="19">
        <v>0</v>
      </c>
      <c r="H165" s="19">
        <v>1</v>
      </c>
      <c r="I165" s="17">
        <v>1.439</v>
      </c>
      <c r="J165" s="17">
        <v>15.985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12.859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399279</v>
      </c>
      <c r="B166" s="19" t="s">
        <v>246</v>
      </c>
      <c r="C166" s="19">
        <v>4038.187</v>
      </c>
      <c r="D166" s="19">
        <v>5083.21</v>
      </c>
      <c r="E166" s="19">
        <v>0</v>
      </c>
      <c r="F166" s="19">
        <v>0</v>
      </c>
      <c r="G166" s="19">
        <v>0</v>
      </c>
      <c r="H166" s="19">
        <v>1</v>
      </c>
      <c r="I166" s="17">
        <v>3.005</v>
      </c>
      <c r="J166" s="17">
        <v>22.945</v>
      </c>
      <c r="K166" s="20">
        <v>4</v>
      </c>
      <c r="L166" s="20">
        <v>2</v>
      </c>
      <c r="M166" s="20">
        <v>-1</v>
      </c>
      <c r="N166" s="20">
        <v>1</v>
      </c>
      <c r="O166" s="20">
        <v>0</v>
      </c>
      <c r="P166" s="20">
        <v>7.183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399285</v>
      </c>
      <c r="B167" s="19" t="s">
        <v>247</v>
      </c>
      <c r="C167" s="19">
        <v>5083.516</v>
      </c>
      <c r="D167" s="19">
        <v>6331.45</v>
      </c>
      <c r="E167" s="19">
        <v>0</v>
      </c>
      <c r="F167" s="19">
        <v>0</v>
      </c>
      <c r="G167" s="19">
        <v>0</v>
      </c>
      <c r="H167" s="19">
        <v>1</v>
      </c>
      <c r="I167" s="17">
        <v>3.902</v>
      </c>
      <c r="J167" s="17">
        <v>22.843</v>
      </c>
      <c r="K167" s="20">
        <v>3</v>
      </c>
      <c r="L167" s="20">
        <v>2</v>
      </c>
      <c r="M167" s="20">
        <v>0</v>
      </c>
      <c r="N167" s="20">
        <v>1</v>
      </c>
      <c r="O167" s="20">
        <v>0</v>
      </c>
      <c r="P167" s="20">
        <v>6.654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399289</v>
      </c>
      <c r="B168" s="19" t="s">
        <v>248</v>
      </c>
      <c r="C168" s="19">
        <v>119.895</v>
      </c>
      <c r="D168" s="19">
        <v>120.773</v>
      </c>
      <c r="E168" s="19">
        <v>0</v>
      </c>
      <c r="F168" s="19">
        <v>0</v>
      </c>
      <c r="G168" s="19">
        <v>0</v>
      </c>
      <c r="H168" s="19">
        <v>1</v>
      </c>
      <c r="I168" s="17">
        <v>0.367</v>
      </c>
      <c r="J168" s="17">
        <v>1.091</v>
      </c>
      <c r="K168" s="20">
        <v>2</v>
      </c>
      <c r="L168" s="20">
        <v>2</v>
      </c>
      <c r="M168" s="20">
        <v>0</v>
      </c>
      <c r="N168" s="20">
        <v>1</v>
      </c>
      <c r="O168" s="20">
        <v>0</v>
      </c>
      <c r="P168" s="20">
        <v>18.476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399290</v>
      </c>
      <c r="B169" s="19" t="s">
        <v>249</v>
      </c>
      <c r="C169" s="19">
        <v>179.665</v>
      </c>
      <c r="D169" s="19">
        <v>193.983</v>
      </c>
      <c r="E169" s="19">
        <v>0</v>
      </c>
      <c r="F169" s="19">
        <v>0</v>
      </c>
      <c r="G169" s="19">
        <v>0</v>
      </c>
      <c r="H169" s="19">
        <v>1</v>
      </c>
      <c r="I169" s="17">
        <v>1.237</v>
      </c>
      <c r="J169" s="17">
        <v>8.526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11.778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399291</v>
      </c>
      <c r="B170" s="19" t="s">
        <v>250</v>
      </c>
      <c r="C170" s="19">
        <v>4060.16</v>
      </c>
      <c r="D170" s="19">
        <v>4547.63</v>
      </c>
      <c r="E170" s="19">
        <v>0</v>
      </c>
      <c r="F170" s="19">
        <v>0</v>
      </c>
      <c r="G170" s="19">
        <v>0</v>
      </c>
      <c r="H170" s="19">
        <v>1</v>
      </c>
      <c r="I170" s="17">
        <v>4.188</v>
      </c>
      <c r="J170" s="17">
        <v>14.458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7.096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399292</v>
      </c>
      <c r="B171" s="19" t="s">
        <v>251</v>
      </c>
      <c r="C171" s="19">
        <v>1321.563</v>
      </c>
      <c r="D171" s="19">
        <v>1492.109</v>
      </c>
      <c r="E171" s="19">
        <v>0</v>
      </c>
      <c r="F171" s="19">
        <v>0</v>
      </c>
      <c r="G171" s="19">
        <v>0</v>
      </c>
      <c r="H171" s="19">
        <v>1</v>
      </c>
      <c r="I171" s="17">
        <v>3.327</v>
      </c>
      <c r="J171" s="17">
        <v>14.377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0.224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399298</v>
      </c>
      <c r="B172" s="19" t="s">
        <v>252</v>
      </c>
      <c r="C172" s="19">
        <v>212.661</v>
      </c>
      <c r="D172" s="19">
        <v>213.657</v>
      </c>
      <c r="E172" s="19">
        <v>0</v>
      </c>
      <c r="F172" s="19">
        <v>0</v>
      </c>
      <c r="G172" s="19">
        <v>0</v>
      </c>
      <c r="H172" s="19">
        <v>1</v>
      </c>
      <c r="I172" s="17">
        <v>0.206</v>
      </c>
      <c r="J172" s="17">
        <v>0.671</v>
      </c>
      <c r="K172" s="20">
        <v>2</v>
      </c>
      <c r="L172" s="20">
        <v>2</v>
      </c>
      <c r="M172" s="20">
        <v>0</v>
      </c>
      <c r="N172" s="20">
        <v>1</v>
      </c>
      <c r="O172" s="20">
        <v>0</v>
      </c>
      <c r="P172" s="20">
        <v>22.315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399299</v>
      </c>
      <c r="B173" s="19" t="s">
        <v>253</v>
      </c>
      <c r="C173" s="19">
        <v>244.647</v>
      </c>
      <c r="D173" s="19">
        <v>245.861</v>
      </c>
      <c r="E173" s="19">
        <v>0</v>
      </c>
      <c r="F173" s="19">
        <v>0</v>
      </c>
      <c r="G173" s="19">
        <v>0</v>
      </c>
      <c r="H173" s="19">
        <v>1</v>
      </c>
      <c r="I173" s="17">
        <v>0.312</v>
      </c>
      <c r="J173" s="17">
        <v>0.804</v>
      </c>
      <c r="K173" s="20">
        <v>3</v>
      </c>
      <c r="L173" s="20">
        <v>2</v>
      </c>
      <c r="M173" s="20">
        <v>0</v>
      </c>
      <c r="N173" s="20">
        <v>1</v>
      </c>
      <c r="O173" s="20">
        <v>0</v>
      </c>
      <c r="P173" s="20">
        <v>7.656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399300</v>
      </c>
      <c r="B174" s="19" t="s">
        <v>163</v>
      </c>
      <c r="C174" s="19">
        <v>4302.028</v>
      </c>
      <c r="D174" s="19">
        <v>4759.118</v>
      </c>
      <c r="E174" s="19">
        <v>0</v>
      </c>
      <c r="F174" s="19">
        <v>0</v>
      </c>
      <c r="G174" s="19">
        <v>0</v>
      </c>
      <c r="H174" s="19">
        <v>1</v>
      </c>
      <c r="I174" s="17">
        <v>0.367</v>
      </c>
      <c r="J174" s="17">
        <v>9.937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10.548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399301</v>
      </c>
      <c r="B175" s="19" t="s">
        <v>254</v>
      </c>
      <c r="C175" s="19">
        <v>216.498</v>
      </c>
      <c r="D175" s="19">
        <v>217.512</v>
      </c>
      <c r="E175" s="19">
        <v>0</v>
      </c>
      <c r="F175" s="19">
        <v>0</v>
      </c>
      <c r="G175" s="19">
        <v>0</v>
      </c>
      <c r="H175" s="19">
        <v>1</v>
      </c>
      <c r="I175" s="17">
        <v>0.206</v>
      </c>
      <c r="J175" s="17">
        <v>0.671</v>
      </c>
      <c r="K175" s="20">
        <v>3</v>
      </c>
      <c r="L175" s="20">
        <v>2</v>
      </c>
      <c r="M175" s="20">
        <v>0</v>
      </c>
      <c r="N175" s="20">
        <v>1</v>
      </c>
      <c r="O175" s="20">
        <v>0</v>
      </c>
      <c r="P175" s="20">
        <v>16.009</v>
      </c>
      <c r="Q175" s="20">
        <v>0</v>
      </c>
      <c r="R175" s="20">
        <v>1</v>
      </c>
      <c r="S175" s="21"/>
      <c r="T175" s="21"/>
      <c r="U175" s="21"/>
      <c r="V175" s="21"/>
      <c r="W175" s="21"/>
    </row>
    <row r="176" ht="16.5" spans="1:23">
      <c r="A176" s="19">
        <v>399303</v>
      </c>
      <c r="B176" s="19" t="s">
        <v>255</v>
      </c>
      <c r="C176" s="19">
        <v>9080.254</v>
      </c>
      <c r="D176" s="19">
        <v>10026.127</v>
      </c>
      <c r="E176" s="19">
        <v>0</v>
      </c>
      <c r="F176" s="19">
        <v>0</v>
      </c>
      <c r="G176" s="19">
        <v>0</v>
      </c>
      <c r="H176" s="19">
        <v>1</v>
      </c>
      <c r="I176" s="17">
        <v>3.116</v>
      </c>
      <c r="J176" s="17">
        <v>12.256</v>
      </c>
      <c r="K176" s="20">
        <v>4</v>
      </c>
      <c r="L176" s="20">
        <v>2</v>
      </c>
      <c r="M176" s="20">
        <v>-1</v>
      </c>
      <c r="N176" s="20">
        <v>1</v>
      </c>
      <c r="O176" s="20">
        <v>0</v>
      </c>
      <c r="P176" s="20">
        <v>-1.348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399307</v>
      </c>
      <c r="B177" s="19" t="s">
        <v>256</v>
      </c>
      <c r="C177" s="19">
        <v>337.072</v>
      </c>
      <c r="D177" s="19">
        <v>360.945</v>
      </c>
      <c r="E177" s="19">
        <v>0</v>
      </c>
      <c r="F177" s="19">
        <v>0</v>
      </c>
      <c r="G177" s="19">
        <v>0</v>
      </c>
      <c r="H177" s="19">
        <v>1</v>
      </c>
      <c r="I177" s="17">
        <v>2.318</v>
      </c>
      <c r="J177" s="17">
        <v>8.779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16.971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399310</v>
      </c>
      <c r="B178" s="19" t="s">
        <v>257</v>
      </c>
      <c r="C178" s="19">
        <v>7258.469</v>
      </c>
      <c r="D178" s="19">
        <v>8268.626</v>
      </c>
      <c r="E178" s="19">
        <v>0</v>
      </c>
      <c r="F178" s="19">
        <v>0</v>
      </c>
      <c r="G178" s="19">
        <v>0</v>
      </c>
      <c r="H178" s="19">
        <v>1</v>
      </c>
      <c r="I178" s="17">
        <v>0.034</v>
      </c>
      <c r="J178" s="17">
        <v>12.247</v>
      </c>
      <c r="K178" s="20">
        <v>3</v>
      </c>
      <c r="L178" s="20">
        <v>2</v>
      </c>
      <c r="M178" s="20">
        <v>-1</v>
      </c>
      <c r="N178" s="20">
        <v>1</v>
      </c>
      <c r="O178" s="20">
        <v>0</v>
      </c>
      <c r="P178" s="20">
        <v>1.174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399311</v>
      </c>
      <c r="B179" s="19" t="s">
        <v>258</v>
      </c>
      <c r="C179" s="19">
        <v>4546.042</v>
      </c>
      <c r="D179" s="19">
        <v>5054.759</v>
      </c>
      <c r="E179" s="19">
        <v>0</v>
      </c>
      <c r="F179" s="19">
        <v>0</v>
      </c>
      <c r="G179" s="19">
        <v>0</v>
      </c>
      <c r="H179" s="19">
        <v>1</v>
      </c>
      <c r="I179" s="17">
        <v>1.823</v>
      </c>
      <c r="J179" s="17">
        <v>11.704</v>
      </c>
      <c r="K179" s="20">
        <v>4</v>
      </c>
      <c r="L179" s="20">
        <v>2</v>
      </c>
      <c r="M179" s="20">
        <v>0</v>
      </c>
      <c r="N179" s="20">
        <v>1</v>
      </c>
      <c r="O179" s="20">
        <v>0</v>
      </c>
      <c r="P179" s="20">
        <v>-1.002</v>
      </c>
      <c r="Q179" s="20">
        <v>0</v>
      </c>
      <c r="R179" s="20">
        <v>1</v>
      </c>
      <c r="S179" s="21"/>
      <c r="T179" s="21"/>
      <c r="U179" s="21"/>
      <c r="V179" s="21"/>
      <c r="W179" s="21"/>
    </row>
    <row r="180" ht="16.5" spans="1:23">
      <c r="A180" s="19">
        <v>399312</v>
      </c>
      <c r="B180" s="19" t="s">
        <v>259</v>
      </c>
      <c r="C180" s="19">
        <v>4957.479</v>
      </c>
      <c r="D180" s="19">
        <v>5616.181</v>
      </c>
      <c r="E180" s="19">
        <v>0</v>
      </c>
      <c r="F180" s="19">
        <v>0</v>
      </c>
      <c r="G180" s="19">
        <v>0</v>
      </c>
      <c r="H180" s="19">
        <v>1</v>
      </c>
      <c r="I180" s="17">
        <v>0.471</v>
      </c>
      <c r="J180" s="17">
        <v>12.144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1.584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399314</v>
      </c>
      <c r="B181" s="19" t="s">
        <v>260</v>
      </c>
      <c r="C181" s="19">
        <v>4776.434</v>
      </c>
      <c r="D181" s="19">
        <v>5270.679</v>
      </c>
      <c r="E181" s="19">
        <v>0</v>
      </c>
      <c r="F181" s="19">
        <v>0</v>
      </c>
      <c r="G181" s="19">
        <v>0</v>
      </c>
      <c r="H181" s="19">
        <v>1</v>
      </c>
      <c r="I181" s="17">
        <v>0.172</v>
      </c>
      <c r="J181" s="17">
        <v>9.533</v>
      </c>
      <c r="K181" s="20">
        <v>4</v>
      </c>
      <c r="L181" s="20">
        <v>2</v>
      </c>
      <c r="M181" s="20">
        <v>-1</v>
      </c>
      <c r="N181" s="20">
        <v>1</v>
      </c>
      <c r="O181" s="20">
        <v>0</v>
      </c>
      <c r="P181" s="20">
        <v>2.995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399315</v>
      </c>
      <c r="B182" s="19" t="s">
        <v>261</v>
      </c>
      <c r="C182" s="19">
        <v>4227.974</v>
      </c>
      <c r="D182" s="19">
        <v>4857.331</v>
      </c>
      <c r="E182" s="19">
        <v>0</v>
      </c>
      <c r="F182" s="19">
        <v>0</v>
      </c>
      <c r="G182" s="19">
        <v>0</v>
      </c>
      <c r="H182" s="19">
        <v>1</v>
      </c>
      <c r="I182" s="17">
        <v>2.518</v>
      </c>
      <c r="J182" s="17">
        <v>15.149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0.551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399316</v>
      </c>
      <c r="B183" s="19" t="s">
        <v>262</v>
      </c>
      <c r="C183" s="19">
        <v>5400.316</v>
      </c>
      <c r="D183" s="19">
        <v>6086.152</v>
      </c>
      <c r="E183" s="19">
        <v>0</v>
      </c>
      <c r="F183" s="19">
        <v>0</v>
      </c>
      <c r="G183" s="19">
        <v>0</v>
      </c>
      <c r="H183" s="19">
        <v>1</v>
      </c>
      <c r="I183" s="17">
        <v>3.563</v>
      </c>
      <c r="J183" s="17">
        <v>14.43</v>
      </c>
      <c r="K183" s="20">
        <v>2</v>
      </c>
      <c r="L183" s="20">
        <v>2</v>
      </c>
      <c r="M183" s="20">
        <v>0</v>
      </c>
      <c r="N183" s="20">
        <v>1</v>
      </c>
      <c r="O183" s="20">
        <v>0</v>
      </c>
      <c r="P183" s="20">
        <v>21.938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399317</v>
      </c>
      <c r="B184" s="19" t="s">
        <v>263</v>
      </c>
      <c r="C184" s="19">
        <v>6274.733</v>
      </c>
      <c r="D184" s="19">
        <v>6896.478</v>
      </c>
      <c r="E184" s="19">
        <v>0</v>
      </c>
      <c r="F184" s="19">
        <v>0</v>
      </c>
      <c r="G184" s="19">
        <v>0</v>
      </c>
      <c r="H184" s="19">
        <v>1</v>
      </c>
      <c r="I184" s="17">
        <v>3.004</v>
      </c>
      <c r="J184" s="17">
        <v>11.748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0.143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399319</v>
      </c>
      <c r="B185" s="19" t="s">
        <v>264</v>
      </c>
      <c r="C185" s="19">
        <v>2704.526</v>
      </c>
      <c r="D185" s="19">
        <v>3264.769</v>
      </c>
      <c r="E185" s="19">
        <v>0</v>
      </c>
      <c r="F185" s="19">
        <v>0</v>
      </c>
      <c r="G185" s="19">
        <v>0</v>
      </c>
      <c r="H185" s="19">
        <v>1</v>
      </c>
      <c r="I185" s="17">
        <v>7.136</v>
      </c>
      <c r="J185" s="17">
        <v>23.071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2.85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399322</v>
      </c>
      <c r="B186" s="19" t="s">
        <v>265</v>
      </c>
      <c r="C186" s="19">
        <v>9519.397</v>
      </c>
      <c r="D186" s="19">
        <v>10708.23</v>
      </c>
      <c r="E186" s="19">
        <v>0</v>
      </c>
      <c r="F186" s="19">
        <v>0</v>
      </c>
      <c r="G186" s="19">
        <v>0</v>
      </c>
      <c r="H186" s="19">
        <v>1</v>
      </c>
      <c r="I186" s="17">
        <v>0.36</v>
      </c>
      <c r="J186" s="17">
        <v>11.422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14.462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399324</v>
      </c>
      <c r="B187" s="19" t="s">
        <v>266</v>
      </c>
      <c r="C187" s="19">
        <v>8807.712</v>
      </c>
      <c r="D187" s="19">
        <v>9359.818</v>
      </c>
      <c r="E187" s="19">
        <v>0</v>
      </c>
      <c r="F187" s="19">
        <v>0</v>
      </c>
      <c r="G187" s="19">
        <v>0</v>
      </c>
      <c r="H187" s="19">
        <v>1</v>
      </c>
      <c r="I187" s="17">
        <v>0.202</v>
      </c>
      <c r="J187" s="17">
        <v>6.089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-0.346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399326</v>
      </c>
      <c r="B188" s="19" t="s">
        <v>267</v>
      </c>
      <c r="C188" s="19">
        <v>5081.93</v>
      </c>
      <c r="D188" s="19">
        <v>6307.179</v>
      </c>
      <c r="E188" s="19">
        <v>0</v>
      </c>
      <c r="F188" s="19">
        <v>0</v>
      </c>
      <c r="G188" s="19">
        <v>0</v>
      </c>
      <c r="H188" s="19">
        <v>1</v>
      </c>
      <c r="I188" s="17">
        <v>5.046</v>
      </c>
      <c r="J188" s="17">
        <v>23.492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5.9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399333</v>
      </c>
      <c r="B189" s="19" t="s">
        <v>268</v>
      </c>
      <c r="C189" s="19">
        <v>8887.955</v>
      </c>
      <c r="D189" s="19">
        <v>10404.253</v>
      </c>
      <c r="E189" s="19">
        <v>0</v>
      </c>
      <c r="F189" s="19">
        <v>0</v>
      </c>
      <c r="G189" s="19">
        <v>0</v>
      </c>
      <c r="H189" s="19">
        <v>1</v>
      </c>
      <c r="I189" s="17">
        <v>1.002</v>
      </c>
      <c r="J189" s="17">
        <v>15.429</v>
      </c>
      <c r="K189" s="20">
        <v>4</v>
      </c>
      <c r="L189" s="20">
        <v>2</v>
      </c>
      <c r="M189" s="20">
        <v>-1</v>
      </c>
      <c r="N189" s="20">
        <v>1</v>
      </c>
      <c r="O189" s="20">
        <v>0</v>
      </c>
      <c r="P189" s="20">
        <v>0.212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399344</v>
      </c>
      <c r="B190" s="19" t="s">
        <v>269</v>
      </c>
      <c r="C190" s="19">
        <v>6628.145</v>
      </c>
      <c r="D190" s="19">
        <v>7721.08</v>
      </c>
      <c r="E190" s="19">
        <v>0</v>
      </c>
      <c r="F190" s="19">
        <v>0</v>
      </c>
      <c r="G190" s="19">
        <v>0</v>
      </c>
      <c r="H190" s="19">
        <v>1</v>
      </c>
      <c r="I190" s="17">
        <v>0.748</v>
      </c>
      <c r="J190" s="17">
        <v>14.797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8.261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399346</v>
      </c>
      <c r="B191" s="19" t="s">
        <v>270</v>
      </c>
      <c r="C191" s="19">
        <v>3687.996</v>
      </c>
      <c r="D191" s="19">
        <v>4562.038</v>
      </c>
      <c r="E191" s="19">
        <v>0</v>
      </c>
      <c r="F191" s="19">
        <v>0</v>
      </c>
      <c r="G191" s="19">
        <v>0</v>
      </c>
      <c r="H191" s="19">
        <v>1</v>
      </c>
      <c r="I191" s="17">
        <v>1.471</v>
      </c>
      <c r="J191" s="17">
        <v>20.348</v>
      </c>
      <c r="K191" s="20">
        <v>4</v>
      </c>
      <c r="L191" s="20">
        <v>2</v>
      </c>
      <c r="M191" s="20">
        <v>-1</v>
      </c>
      <c r="N191" s="20">
        <v>1</v>
      </c>
      <c r="O191" s="20">
        <v>0</v>
      </c>
      <c r="P191" s="20">
        <v>0.894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399348</v>
      </c>
      <c r="B192" s="19" t="s">
        <v>271</v>
      </c>
      <c r="C192" s="19">
        <v>6161.44</v>
      </c>
      <c r="D192" s="19">
        <v>6598.365</v>
      </c>
      <c r="E192" s="19">
        <v>0</v>
      </c>
      <c r="F192" s="19">
        <v>0</v>
      </c>
      <c r="G192" s="19">
        <v>0</v>
      </c>
      <c r="H192" s="19">
        <v>1</v>
      </c>
      <c r="I192" s="17">
        <v>1.769</v>
      </c>
      <c r="J192" s="17">
        <v>8.274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7.934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399355</v>
      </c>
      <c r="B193" s="19" t="s">
        <v>272</v>
      </c>
      <c r="C193" s="19">
        <v>3520.729</v>
      </c>
      <c r="D193" s="19">
        <v>3829.774</v>
      </c>
      <c r="E193" s="19">
        <v>0</v>
      </c>
      <c r="F193" s="19">
        <v>0</v>
      </c>
      <c r="G193" s="19">
        <v>0</v>
      </c>
      <c r="H193" s="19">
        <v>1</v>
      </c>
      <c r="I193" s="17">
        <v>0.737</v>
      </c>
      <c r="J193" s="17">
        <v>8.747</v>
      </c>
      <c r="K193" s="20">
        <v>3</v>
      </c>
      <c r="L193" s="20">
        <v>2</v>
      </c>
      <c r="M193" s="20">
        <v>0</v>
      </c>
      <c r="N193" s="20">
        <v>1</v>
      </c>
      <c r="O193" s="20">
        <v>0</v>
      </c>
      <c r="P193" s="20">
        <v>21.569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399357</v>
      </c>
      <c r="B194" s="19" t="s">
        <v>273</v>
      </c>
      <c r="C194" s="19">
        <v>3255.072</v>
      </c>
      <c r="D194" s="19">
        <v>3634.87</v>
      </c>
      <c r="E194" s="19">
        <v>0</v>
      </c>
      <c r="F194" s="19">
        <v>0</v>
      </c>
      <c r="G194" s="19">
        <v>0</v>
      </c>
      <c r="H194" s="19">
        <v>1</v>
      </c>
      <c r="I194" s="17">
        <v>1.186</v>
      </c>
      <c r="J194" s="17">
        <v>11.511</v>
      </c>
      <c r="K194" s="20">
        <v>4</v>
      </c>
      <c r="L194" s="20">
        <v>2</v>
      </c>
      <c r="M194" s="20">
        <v>-1</v>
      </c>
      <c r="N194" s="20">
        <v>1</v>
      </c>
      <c r="O194" s="20">
        <v>0</v>
      </c>
      <c r="P194" s="20">
        <v>12.518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399365</v>
      </c>
      <c r="B195" s="19" t="s">
        <v>274</v>
      </c>
      <c r="C195" s="19">
        <v>12111.61</v>
      </c>
      <c r="D195" s="19">
        <v>13523.713</v>
      </c>
      <c r="E195" s="19">
        <v>0</v>
      </c>
      <c r="F195" s="19">
        <v>0</v>
      </c>
      <c r="G195" s="19">
        <v>0</v>
      </c>
      <c r="H195" s="19">
        <v>1</v>
      </c>
      <c r="I195" s="17">
        <v>2.58</v>
      </c>
      <c r="J195" s="17">
        <v>12.752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1.604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399366</v>
      </c>
      <c r="B196" s="19" t="s">
        <v>275</v>
      </c>
      <c r="C196" s="19">
        <v>2094.919</v>
      </c>
      <c r="D196" s="19">
        <v>2737.237</v>
      </c>
      <c r="E196" s="19">
        <v>0</v>
      </c>
      <c r="F196" s="19">
        <v>0</v>
      </c>
      <c r="G196" s="19">
        <v>0</v>
      </c>
      <c r="H196" s="19">
        <v>1</v>
      </c>
      <c r="I196" s="17">
        <v>7.388</v>
      </c>
      <c r="J196" s="17">
        <v>29.12</v>
      </c>
      <c r="K196" s="20">
        <v>4</v>
      </c>
      <c r="L196" s="20">
        <v>2</v>
      </c>
      <c r="M196" s="20">
        <v>-1</v>
      </c>
      <c r="N196" s="20">
        <v>1</v>
      </c>
      <c r="O196" s="20">
        <v>0</v>
      </c>
      <c r="P196" s="20">
        <v>0.318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399368</v>
      </c>
      <c r="B197" s="19" t="s">
        <v>276</v>
      </c>
      <c r="C197" s="19">
        <v>7391.959</v>
      </c>
      <c r="D197" s="19">
        <v>8459.506</v>
      </c>
      <c r="E197" s="19">
        <v>0</v>
      </c>
      <c r="F197" s="19">
        <v>0</v>
      </c>
      <c r="G197" s="19">
        <v>0</v>
      </c>
      <c r="H197" s="19">
        <v>1</v>
      </c>
      <c r="I197" s="17">
        <v>6.246</v>
      </c>
      <c r="J197" s="17">
        <v>18.077</v>
      </c>
      <c r="K197" s="20">
        <v>4</v>
      </c>
      <c r="L197" s="20">
        <v>2</v>
      </c>
      <c r="M197" s="20">
        <v>-1</v>
      </c>
      <c r="N197" s="20">
        <v>1</v>
      </c>
      <c r="O197" s="20">
        <v>0</v>
      </c>
      <c r="P197" s="20">
        <v>1.943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399370</v>
      </c>
      <c r="B198" s="19" t="s">
        <v>277</v>
      </c>
      <c r="C198" s="19">
        <v>4421.488</v>
      </c>
      <c r="D198" s="19">
        <v>5210.509</v>
      </c>
      <c r="E198" s="19">
        <v>0</v>
      </c>
      <c r="F198" s="19">
        <v>0</v>
      </c>
      <c r="G198" s="19">
        <v>0</v>
      </c>
      <c r="H198" s="19">
        <v>1</v>
      </c>
      <c r="I198" s="17">
        <v>1.167</v>
      </c>
      <c r="J198" s="17">
        <v>16.133</v>
      </c>
      <c r="K198" s="20">
        <v>4</v>
      </c>
      <c r="L198" s="20">
        <v>2</v>
      </c>
      <c r="M198" s="20">
        <v>-1</v>
      </c>
      <c r="N198" s="20">
        <v>1</v>
      </c>
      <c r="O198" s="20">
        <v>0</v>
      </c>
      <c r="P198" s="20">
        <v>10.999</v>
      </c>
      <c r="Q198" s="20">
        <v>1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399371</v>
      </c>
      <c r="B199" s="19" t="s">
        <v>278</v>
      </c>
      <c r="C199" s="19">
        <v>6747.434</v>
      </c>
      <c r="D199" s="19">
        <v>7296.325</v>
      </c>
      <c r="E199" s="19">
        <v>0</v>
      </c>
      <c r="F199" s="19">
        <v>0</v>
      </c>
      <c r="G199" s="19">
        <v>0</v>
      </c>
      <c r="H199" s="19">
        <v>1</v>
      </c>
      <c r="I199" s="17">
        <v>1.251</v>
      </c>
      <c r="J199" s="17">
        <v>8.68</v>
      </c>
      <c r="K199" s="20">
        <v>4</v>
      </c>
      <c r="L199" s="20">
        <v>2</v>
      </c>
      <c r="M199" s="20">
        <v>-1</v>
      </c>
      <c r="N199" s="20">
        <v>1</v>
      </c>
      <c r="O199" s="20">
        <v>0</v>
      </c>
      <c r="P199" s="20">
        <v>3.216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399374</v>
      </c>
      <c r="B200" s="19" t="s">
        <v>279</v>
      </c>
      <c r="C200" s="19">
        <v>3936.405</v>
      </c>
      <c r="D200" s="19">
        <v>4594.657</v>
      </c>
      <c r="E200" s="19">
        <v>0</v>
      </c>
      <c r="F200" s="19">
        <v>0</v>
      </c>
      <c r="G200" s="19">
        <v>0</v>
      </c>
      <c r="H200" s="19">
        <v>1</v>
      </c>
      <c r="I200" s="17">
        <v>4.788</v>
      </c>
      <c r="J200" s="17">
        <v>18.428</v>
      </c>
      <c r="K200" s="20">
        <v>0</v>
      </c>
      <c r="L200" s="20">
        <v>2</v>
      </c>
      <c r="M200" s="20">
        <v>0</v>
      </c>
      <c r="N200" s="20">
        <v>0</v>
      </c>
      <c r="O200" s="20">
        <v>0</v>
      </c>
      <c r="P200" s="20">
        <v>5.078</v>
      </c>
      <c r="Q200" s="20">
        <v>0</v>
      </c>
      <c r="R200" s="20">
        <v>1</v>
      </c>
      <c r="S200" s="21"/>
      <c r="T200" s="21"/>
      <c r="U200" s="21"/>
      <c r="V200" s="21"/>
      <c r="W200" s="21"/>
    </row>
    <row r="201" ht="16.5" spans="1:23">
      <c r="A201" s="19">
        <v>399375</v>
      </c>
      <c r="B201" s="19" t="s">
        <v>280</v>
      </c>
      <c r="C201" s="19">
        <v>5321.565</v>
      </c>
      <c r="D201" s="19">
        <v>5951.596</v>
      </c>
      <c r="E201" s="19">
        <v>0</v>
      </c>
      <c r="F201" s="19">
        <v>0</v>
      </c>
      <c r="G201" s="19">
        <v>0</v>
      </c>
      <c r="H201" s="19">
        <v>1</v>
      </c>
      <c r="I201" s="17">
        <v>3.994</v>
      </c>
      <c r="J201" s="17">
        <v>14.157</v>
      </c>
      <c r="K201" s="20">
        <v>1</v>
      </c>
      <c r="L201" s="20">
        <v>2</v>
      </c>
      <c r="M201" s="20">
        <v>0</v>
      </c>
      <c r="N201" s="20">
        <v>0</v>
      </c>
      <c r="O201" s="20">
        <v>0</v>
      </c>
      <c r="P201" s="20">
        <v>-3.672</v>
      </c>
      <c r="Q201" s="20">
        <v>0</v>
      </c>
      <c r="R201" s="20">
        <v>1</v>
      </c>
      <c r="S201" s="21"/>
      <c r="T201" s="21"/>
      <c r="U201" s="21"/>
      <c r="V201" s="21"/>
      <c r="W201" s="21"/>
    </row>
    <row r="202" ht="16.5" spans="1:23">
      <c r="A202" s="19">
        <v>399376</v>
      </c>
      <c r="B202" s="19" t="s">
        <v>281</v>
      </c>
      <c r="C202" s="19">
        <v>5461.709</v>
      </c>
      <c r="D202" s="19">
        <v>6398.8</v>
      </c>
      <c r="E202" s="19">
        <v>0</v>
      </c>
      <c r="F202" s="19">
        <v>0</v>
      </c>
      <c r="G202" s="19">
        <v>0</v>
      </c>
      <c r="H202" s="19">
        <v>1</v>
      </c>
      <c r="I202" s="17">
        <v>3.974</v>
      </c>
      <c r="J202" s="17">
        <v>18.036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2.97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399378</v>
      </c>
      <c r="B203" s="19" t="s">
        <v>282</v>
      </c>
      <c r="C203" s="19">
        <v>2673.262</v>
      </c>
      <c r="D203" s="19">
        <v>2992.77</v>
      </c>
      <c r="E203" s="19">
        <v>0</v>
      </c>
      <c r="F203" s="19">
        <v>0</v>
      </c>
      <c r="G203" s="19">
        <v>0</v>
      </c>
      <c r="H203" s="19">
        <v>1</v>
      </c>
      <c r="I203" s="17">
        <v>0.894</v>
      </c>
      <c r="J203" s="17">
        <v>11.474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1.785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399382</v>
      </c>
      <c r="B204" s="19" t="s">
        <v>283</v>
      </c>
      <c r="C204" s="19">
        <v>2992.734</v>
      </c>
      <c r="D204" s="19">
        <v>3676.106</v>
      </c>
      <c r="E204" s="19">
        <v>0</v>
      </c>
      <c r="F204" s="19">
        <v>0</v>
      </c>
      <c r="G204" s="19">
        <v>0</v>
      </c>
      <c r="H204" s="19">
        <v>1</v>
      </c>
      <c r="I204" s="17">
        <v>9.232</v>
      </c>
      <c r="J204" s="17">
        <v>26.105</v>
      </c>
      <c r="K204" s="20">
        <v>4</v>
      </c>
      <c r="L204" s="20">
        <v>2</v>
      </c>
      <c r="M204" s="20">
        <v>-1</v>
      </c>
      <c r="N204" s="20">
        <v>1</v>
      </c>
      <c r="O204" s="20">
        <v>0</v>
      </c>
      <c r="P204" s="20">
        <v>5.76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399389</v>
      </c>
      <c r="B205" s="19" t="s">
        <v>284</v>
      </c>
      <c r="C205" s="19">
        <v>6219.273</v>
      </c>
      <c r="D205" s="19">
        <v>8025.632</v>
      </c>
      <c r="E205" s="19">
        <v>0</v>
      </c>
      <c r="F205" s="19">
        <v>0</v>
      </c>
      <c r="G205" s="19">
        <v>0</v>
      </c>
      <c r="H205" s="19">
        <v>1</v>
      </c>
      <c r="I205" s="17">
        <v>6.644</v>
      </c>
      <c r="J205" s="17">
        <v>27.656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4.231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399395</v>
      </c>
      <c r="B206" s="19" t="s">
        <v>285</v>
      </c>
      <c r="C206" s="19">
        <v>7135.352</v>
      </c>
      <c r="D206" s="19">
        <v>9434.343</v>
      </c>
      <c r="E206" s="19">
        <v>0</v>
      </c>
      <c r="F206" s="19">
        <v>0</v>
      </c>
      <c r="G206" s="19">
        <v>0</v>
      </c>
      <c r="H206" s="19">
        <v>1</v>
      </c>
      <c r="I206" s="17">
        <v>9.629</v>
      </c>
      <c r="J206" s="17">
        <v>31.651</v>
      </c>
      <c r="K206" s="20">
        <v>4</v>
      </c>
      <c r="L206" s="20">
        <v>2</v>
      </c>
      <c r="M206" s="20">
        <v>-1</v>
      </c>
      <c r="N206" s="20">
        <v>1</v>
      </c>
      <c r="O206" s="20">
        <v>0</v>
      </c>
      <c r="P206" s="20">
        <v>2.288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399399</v>
      </c>
      <c r="B207" s="19" t="s">
        <v>286</v>
      </c>
      <c r="C207" s="19">
        <v>7666.929</v>
      </c>
      <c r="D207" s="19">
        <v>8468.627</v>
      </c>
      <c r="E207" s="19">
        <v>0</v>
      </c>
      <c r="F207" s="19">
        <v>0</v>
      </c>
      <c r="G207" s="19">
        <v>0</v>
      </c>
      <c r="H207" s="19">
        <v>1</v>
      </c>
      <c r="I207" s="17">
        <v>0.324</v>
      </c>
      <c r="J207" s="17">
        <v>9.76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3.099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399400</v>
      </c>
      <c r="B208" s="19" t="s">
        <v>287</v>
      </c>
      <c r="C208" s="19">
        <v>3861.68</v>
      </c>
      <c r="D208" s="19">
        <v>4294.915</v>
      </c>
      <c r="E208" s="19">
        <v>0</v>
      </c>
      <c r="F208" s="19">
        <v>0</v>
      </c>
      <c r="G208" s="19">
        <v>0</v>
      </c>
      <c r="H208" s="19">
        <v>1</v>
      </c>
      <c r="I208" s="17">
        <v>1.109</v>
      </c>
      <c r="J208" s="17">
        <v>11.084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9.661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399401</v>
      </c>
      <c r="B209" s="19" t="s">
        <v>288</v>
      </c>
      <c r="C209" s="19">
        <v>4297.849</v>
      </c>
      <c r="D209" s="19">
        <v>4891.755</v>
      </c>
      <c r="E209" s="19">
        <v>0</v>
      </c>
      <c r="F209" s="19">
        <v>0</v>
      </c>
      <c r="G209" s="19">
        <v>0</v>
      </c>
      <c r="H209" s="19">
        <v>1</v>
      </c>
      <c r="I209" s="17">
        <v>3.008</v>
      </c>
      <c r="J209" s="17">
        <v>14.784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2.943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399402</v>
      </c>
      <c r="B210" s="19" t="s">
        <v>289</v>
      </c>
      <c r="C210" s="19">
        <v>3387.352</v>
      </c>
      <c r="D210" s="19">
        <v>3900.353</v>
      </c>
      <c r="E210" s="19">
        <v>0</v>
      </c>
      <c r="F210" s="19">
        <v>0</v>
      </c>
      <c r="G210" s="19">
        <v>0</v>
      </c>
      <c r="H210" s="19">
        <v>1</v>
      </c>
      <c r="I210" s="17">
        <v>2.101</v>
      </c>
      <c r="J210" s="17">
        <v>14.977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6.048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399404</v>
      </c>
      <c r="B211" s="19" t="s">
        <v>290</v>
      </c>
      <c r="C211" s="19">
        <v>6073.034</v>
      </c>
      <c r="D211" s="19">
        <v>6681.427</v>
      </c>
      <c r="E211" s="19">
        <v>0</v>
      </c>
      <c r="F211" s="19">
        <v>0</v>
      </c>
      <c r="G211" s="19">
        <v>0</v>
      </c>
      <c r="H211" s="19">
        <v>1</v>
      </c>
      <c r="I211" s="17">
        <v>1.799</v>
      </c>
      <c r="J211" s="17">
        <v>10.741</v>
      </c>
      <c r="K211" s="20">
        <v>4</v>
      </c>
      <c r="L211" s="20">
        <v>1</v>
      </c>
      <c r="M211" s="20">
        <v>-1</v>
      </c>
      <c r="N211" s="20">
        <v>1</v>
      </c>
      <c r="O211" s="20">
        <v>0</v>
      </c>
      <c r="P211" s="20">
        <v>0.422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399409</v>
      </c>
      <c r="B212" s="19" t="s">
        <v>291</v>
      </c>
      <c r="C212" s="19">
        <v>5642.788</v>
      </c>
      <c r="D212" s="19">
        <v>6659.619</v>
      </c>
      <c r="E212" s="19">
        <v>0</v>
      </c>
      <c r="F212" s="19">
        <v>0</v>
      </c>
      <c r="G212" s="19">
        <v>0</v>
      </c>
      <c r="H212" s="19">
        <v>1</v>
      </c>
      <c r="I212" s="17">
        <v>2.963</v>
      </c>
      <c r="J212" s="17">
        <v>17.779</v>
      </c>
      <c r="K212" s="20">
        <v>4</v>
      </c>
      <c r="L212" s="20">
        <v>2</v>
      </c>
      <c r="M212" s="20">
        <v>-1</v>
      </c>
      <c r="N212" s="20">
        <v>1</v>
      </c>
      <c r="O212" s="20">
        <v>0</v>
      </c>
      <c r="P212" s="20">
        <v>4.261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399410</v>
      </c>
      <c r="B213" s="19" t="s">
        <v>292</v>
      </c>
      <c r="C213" s="19">
        <v>2374.976</v>
      </c>
      <c r="D213" s="19">
        <v>2893.966</v>
      </c>
      <c r="E213" s="19">
        <v>0</v>
      </c>
      <c r="F213" s="19">
        <v>0</v>
      </c>
      <c r="G213" s="19">
        <v>0</v>
      </c>
      <c r="H213" s="19">
        <v>1</v>
      </c>
      <c r="I213" s="17">
        <v>4.737</v>
      </c>
      <c r="J213" s="17">
        <v>21.821</v>
      </c>
      <c r="K213" s="20">
        <v>4</v>
      </c>
      <c r="L213" s="20">
        <v>2</v>
      </c>
      <c r="M213" s="20">
        <v>0</v>
      </c>
      <c r="N213" s="20">
        <v>1</v>
      </c>
      <c r="O213" s="20">
        <v>0</v>
      </c>
      <c r="P213" s="20">
        <v>0.802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399413</v>
      </c>
      <c r="B214" s="19" t="s">
        <v>293</v>
      </c>
      <c r="C214" s="19">
        <v>173.057</v>
      </c>
      <c r="D214" s="19">
        <v>183.95</v>
      </c>
      <c r="E214" s="19">
        <v>0</v>
      </c>
      <c r="F214" s="19">
        <v>0</v>
      </c>
      <c r="G214" s="19">
        <v>0</v>
      </c>
      <c r="H214" s="19">
        <v>1</v>
      </c>
      <c r="I214" s="17">
        <v>2.313</v>
      </c>
      <c r="J214" s="17">
        <v>8.097</v>
      </c>
      <c r="K214" s="20">
        <v>4</v>
      </c>
      <c r="L214" s="20">
        <v>2</v>
      </c>
      <c r="M214" s="20">
        <v>-1</v>
      </c>
      <c r="N214" s="20">
        <v>1</v>
      </c>
      <c r="O214" s="20">
        <v>0</v>
      </c>
      <c r="P214" s="20">
        <v>-0.248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399415</v>
      </c>
      <c r="B215" s="19" t="s">
        <v>294</v>
      </c>
      <c r="C215" s="19">
        <v>6536.213</v>
      </c>
      <c r="D215" s="19">
        <v>7212.002</v>
      </c>
      <c r="E215" s="19">
        <v>0</v>
      </c>
      <c r="F215" s="19">
        <v>0</v>
      </c>
      <c r="G215" s="19">
        <v>0</v>
      </c>
      <c r="H215" s="19">
        <v>1</v>
      </c>
      <c r="I215" s="17">
        <v>3.412</v>
      </c>
      <c r="J215" s="17">
        <v>12.463</v>
      </c>
      <c r="K215" s="20">
        <v>2</v>
      </c>
      <c r="L215" s="20">
        <v>2</v>
      </c>
      <c r="M215" s="20">
        <v>0</v>
      </c>
      <c r="N215" s="20">
        <v>1</v>
      </c>
      <c r="O215" s="20">
        <v>0</v>
      </c>
      <c r="P215" s="20">
        <v>0.428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399416</v>
      </c>
      <c r="B216" s="19" t="s">
        <v>295</v>
      </c>
      <c r="C216" s="19">
        <v>4391.036</v>
      </c>
      <c r="D216" s="19">
        <v>4866.848</v>
      </c>
      <c r="E216" s="19">
        <v>0</v>
      </c>
      <c r="F216" s="19">
        <v>0</v>
      </c>
      <c r="G216" s="19">
        <v>0</v>
      </c>
      <c r="H216" s="19">
        <v>1</v>
      </c>
      <c r="I216" s="17">
        <v>3.446</v>
      </c>
      <c r="J216" s="17">
        <v>12.886</v>
      </c>
      <c r="K216" s="20">
        <v>2</v>
      </c>
      <c r="L216" s="20">
        <v>2</v>
      </c>
      <c r="M216" s="20">
        <v>0</v>
      </c>
      <c r="N216" s="20">
        <v>1</v>
      </c>
      <c r="O216" s="20">
        <v>0</v>
      </c>
      <c r="P216" s="20">
        <v>16.562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399420</v>
      </c>
      <c r="B217" s="19" t="s">
        <v>296</v>
      </c>
      <c r="C217" s="19">
        <v>1471.463</v>
      </c>
      <c r="D217" s="19">
        <v>1648.382</v>
      </c>
      <c r="E217" s="19">
        <v>0</v>
      </c>
      <c r="F217" s="19">
        <v>0</v>
      </c>
      <c r="G217" s="19">
        <v>0</v>
      </c>
      <c r="H217" s="19">
        <v>1</v>
      </c>
      <c r="I217" s="17">
        <v>1.76</v>
      </c>
      <c r="J217" s="17">
        <v>12.304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1.477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399422</v>
      </c>
      <c r="B218" s="19" t="s">
        <v>297</v>
      </c>
      <c r="C218" s="19">
        <v>3298.289</v>
      </c>
      <c r="D218" s="19">
        <v>3663.932</v>
      </c>
      <c r="E218" s="19">
        <v>0</v>
      </c>
      <c r="F218" s="19">
        <v>0</v>
      </c>
      <c r="G218" s="19">
        <v>0</v>
      </c>
      <c r="H218" s="19">
        <v>1</v>
      </c>
      <c r="I218" s="17">
        <v>2.854</v>
      </c>
      <c r="J218" s="17">
        <v>12.549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0.349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399423</v>
      </c>
      <c r="B219" s="19" t="s">
        <v>298</v>
      </c>
      <c r="C219" s="19">
        <v>2696.332</v>
      </c>
      <c r="D219" s="19">
        <v>3188.018</v>
      </c>
      <c r="E219" s="19">
        <v>0</v>
      </c>
      <c r="F219" s="19">
        <v>0</v>
      </c>
      <c r="G219" s="19">
        <v>0</v>
      </c>
      <c r="H219" s="19">
        <v>1</v>
      </c>
      <c r="I219" s="17">
        <v>2.056</v>
      </c>
      <c r="J219" s="17">
        <v>17.162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-3.383</v>
      </c>
      <c r="Q219" s="20">
        <v>0</v>
      </c>
      <c r="R219" s="20">
        <v>1</v>
      </c>
      <c r="S219" s="21"/>
      <c r="T219" s="21"/>
      <c r="U219" s="21"/>
      <c r="V219" s="21"/>
      <c r="W219" s="21"/>
    </row>
    <row r="220" ht="16.5" spans="1:23">
      <c r="A220" s="19">
        <v>399427</v>
      </c>
      <c r="B220" s="19" t="s">
        <v>299</v>
      </c>
      <c r="C220" s="19">
        <v>2139.628</v>
      </c>
      <c r="D220" s="19">
        <v>2475.492</v>
      </c>
      <c r="E220" s="19">
        <v>0</v>
      </c>
      <c r="F220" s="19">
        <v>0</v>
      </c>
      <c r="G220" s="19">
        <v>0</v>
      </c>
      <c r="H220" s="19">
        <v>1</v>
      </c>
      <c r="I220" s="17">
        <v>1.685</v>
      </c>
      <c r="J220" s="17">
        <v>15.024</v>
      </c>
      <c r="K220" s="20">
        <v>0</v>
      </c>
      <c r="L220" s="20">
        <v>2</v>
      </c>
      <c r="M220" s="20">
        <v>0</v>
      </c>
      <c r="N220" s="20">
        <v>0</v>
      </c>
      <c r="O220" s="20">
        <v>0</v>
      </c>
      <c r="P220" s="20">
        <v>1.543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399428</v>
      </c>
      <c r="B221" s="19" t="s">
        <v>300</v>
      </c>
      <c r="C221" s="19">
        <v>3889.981</v>
      </c>
      <c r="D221" s="19">
        <v>4394.096</v>
      </c>
      <c r="E221" s="19">
        <v>0</v>
      </c>
      <c r="F221" s="19">
        <v>0</v>
      </c>
      <c r="G221" s="19">
        <v>0</v>
      </c>
      <c r="H221" s="19">
        <v>1</v>
      </c>
      <c r="I221" s="17">
        <v>1.198</v>
      </c>
      <c r="J221" s="17">
        <v>12.533</v>
      </c>
      <c r="K221" s="20">
        <v>4</v>
      </c>
      <c r="L221" s="20">
        <v>2</v>
      </c>
      <c r="M221" s="20">
        <v>-1</v>
      </c>
      <c r="N221" s="20">
        <v>1</v>
      </c>
      <c r="O221" s="20">
        <v>0</v>
      </c>
      <c r="P221" s="20">
        <v>2.598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399429</v>
      </c>
      <c r="B222" s="19" t="s">
        <v>301</v>
      </c>
      <c r="C222" s="19">
        <v>1426.998</v>
      </c>
      <c r="D222" s="19">
        <v>1682.689</v>
      </c>
      <c r="E222" s="19">
        <v>0</v>
      </c>
      <c r="F222" s="19">
        <v>0</v>
      </c>
      <c r="G222" s="19">
        <v>0</v>
      </c>
      <c r="H222" s="19">
        <v>1</v>
      </c>
      <c r="I222" s="17">
        <v>6.87</v>
      </c>
      <c r="J222" s="17">
        <v>21.021</v>
      </c>
      <c r="K222" s="20">
        <v>4</v>
      </c>
      <c r="L222" s="20">
        <v>2</v>
      </c>
      <c r="M222" s="20">
        <v>-1</v>
      </c>
      <c r="N222" s="20">
        <v>1</v>
      </c>
      <c r="O222" s="20">
        <v>0</v>
      </c>
      <c r="P222" s="20">
        <v>1.37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399439</v>
      </c>
      <c r="B223" s="19" t="s">
        <v>302</v>
      </c>
      <c r="C223" s="19">
        <v>1677.781</v>
      </c>
      <c r="D223" s="19">
        <v>1890.635</v>
      </c>
      <c r="E223" s="19">
        <v>0</v>
      </c>
      <c r="F223" s="19">
        <v>0</v>
      </c>
      <c r="G223" s="19">
        <v>0</v>
      </c>
      <c r="H223" s="19">
        <v>1</v>
      </c>
      <c r="I223" s="17">
        <v>1.263</v>
      </c>
      <c r="J223" s="17">
        <v>12.38</v>
      </c>
      <c r="K223" s="20">
        <v>4</v>
      </c>
      <c r="L223" s="20">
        <v>2</v>
      </c>
      <c r="M223" s="20">
        <v>-1</v>
      </c>
      <c r="N223" s="20">
        <v>1</v>
      </c>
      <c r="O223" s="20">
        <v>0</v>
      </c>
      <c r="P223" s="20">
        <v>2.03</v>
      </c>
      <c r="Q223" s="20">
        <v>1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399550</v>
      </c>
      <c r="B224" s="19" t="s">
        <v>303</v>
      </c>
      <c r="C224" s="19">
        <v>7738.043</v>
      </c>
      <c r="D224" s="19">
        <v>8155.099</v>
      </c>
      <c r="E224" s="19">
        <v>0</v>
      </c>
      <c r="F224" s="19">
        <v>0</v>
      </c>
      <c r="G224" s="19">
        <v>0</v>
      </c>
      <c r="H224" s="19">
        <v>1</v>
      </c>
      <c r="I224" s="17">
        <v>2.821</v>
      </c>
      <c r="J224" s="17">
        <v>7.791</v>
      </c>
      <c r="K224" s="20">
        <v>0</v>
      </c>
      <c r="L224" s="20">
        <v>2</v>
      </c>
      <c r="M224" s="20">
        <v>1</v>
      </c>
      <c r="N224" s="20">
        <v>-1</v>
      </c>
      <c r="O224" s="20">
        <v>0</v>
      </c>
      <c r="P224" s="20">
        <v>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399552</v>
      </c>
      <c r="B225" s="19" t="s">
        <v>304</v>
      </c>
      <c r="C225" s="19">
        <v>7961.408</v>
      </c>
      <c r="D225" s="19">
        <v>8430.474</v>
      </c>
      <c r="E225" s="19">
        <v>0</v>
      </c>
      <c r="F225" s="19">
        <v>0</v>
      </c>
      <c r="G225" s="19">
        <v>0</v>
      </c>
      <c r="H225" s="19">
        <v>1</v>
      </c>
      <c r="I225" s="17">
        <v>0.145</v>
      </c>
      <c r="J225" s="17">
        <v>5.701</v>
      </c>
      <c r="K225" s="20">
        <v>4</v>
      </c>
      <c r="L225" s="20">
        <v>2</v>
      </c>
      <c r="M225" s="20">
        <v>0</v>
      </c>
      <c r="N225" s="20">
        <v>1</v>
      </c>
      <c r="O225" s="20">
        <v>0</v>
      </c>
      <c r="P225" s="20">
        <v>-0.782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399553</v>
      </c>
      <c r="B226" s="19" t="s">
        <v>305</v>
      </c>
      <c r="C226" s="19">
        <v>7124.076</v>
      </c>
      <c r="D226" s="19">
        <v>7750.02</v>
      </c>
      <c r="E226" s="19">
        <v>0</v>
      </c>
      <c r="F226" s="19">
        <v>0</v>
      </c>
      <c r="G226" s="19">
        <v>0</v>
      </c>
      <c r="H226" s="19">
        <v>1</v>
      </c>
      <c r="I226" s="17">
        <v>1.759</v>
      </c>
      <c r="J226" s="17">
        <v>9.694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0.642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399554</v>
      </c>
      <c r="B227" s="19" t="s">
        <v>306</v>
      </c>
      <c r="C227" s="19">
        <v>7360.981</v>
      </c>
      <c r="D227" s="19">
        <v>7800.225</v>
      </c>
      <c r="E227" s="19">
        <v>0</v>
      </c>
      <c r="F227" s="19">
        <v>0</v>
      </c>
      <c r="G227" s="19">
        <v>0</v>
      </c>
      <c r="H227" s="19">
        <v>1</v>
      </c>
      <c r="I227" s="17">
        <v>1.547</v>
      </c>
      <c r="J227" s="17">
        <v>7.091</v>
      </c>
      <c r="K227" s="20">
        <v>4</v>
      </c>
      <c r="L227" s="20">
        <v>2</v>
      </c>
      <c r="M227" s="20">
        <v>-1</v>
      </c>
      <c r="N227" s="20">
        <v>1</v>
      </c>
      <c r="O227" s="20">
        <v>0</v>
      </c>
      <c r="P227" s="20">
        <v>-0.089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399602</v>
      </c>
      <c r="B228" s="19" t="s">
        <v>307</v>
      </c>
      <c r="C228" s="19">
        <v>1116.044</v>
      </c>
      <c r="D228" s="19">
        <v>1328.321</v>
      </c>
      <c r="E228" s="19">
        <v>0</v>
      </c>
      <c r="F228" s="19">
        <v>0</v>
      </c>
      <c r="G228" s="19">
        <v>0</v>
      </c>
      <c r="H228" s="19">
        <v>1</v>
      </c>
      <c r="I228" s="17">
        <v>1.089</v>
      </c>
      <c r="J228" s="17">
        <v>16.895</v>
      </c>
      <c r="K228" s="20">
        <v>4</v>
      </c>
      <c r="L228" s="20">
        <v>2</v>
      </c>
      <c r="M228" s="20">
        <v>-1</v>
      </c>
      <c r="N228" s="20">
        <v>1</v>
      </c>
      <c r="O228" s="20">
        <v>0</v>
      </c>
      <c r="P228" s="20">
        <v>2.57</v>
      </c>
      <c r="Q228" s="20">
        <v>0</v>
      </c>
      <c r="R228" s="20">
        <v>1</v>
      </c>
      <c r="S228" s="21"/>
      <c r="T228" s="21"/>
      <c r="U228" s="21"/>
      <c r="V228" s="21"/>
      <c r="W228" s="21"/>
    </row>
    <row r="229" ht="16.5" spans="1:23">
      <c r="A229" s="19">
        <v>399604</v>
      </c>
      <c r="B229" s="19" t="s">
        <v>308</v>
      </c>
      <c r="C229" s="19">
        <v>1925.327</v>
      </c>
      <c r="D229" s="19">
        <v>2074.847</v>
      </c>
      <c r="E229" s="19">
        <v>0</v>
      </c>
      <c r="F229" s="19">
        <v>0</v>
      </c>
      <c r="G229" s="19">
        <v>0</v>
      </c>
      <c r="H229" s="19">
        <v>1</v>
      </c>
      <c r="I229" s="17">
        <v>1.004</v>
      </c>
      <c r="J229" s="17">
        <v>8.138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5.265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399613</v>
      </c>
      <c r="B230" s="19" t="s">
        <v>309</v>
      </c>
      <c r="C230" s="19">
        <v>3028.225</v>
      </c>
      <c r="D230" s="19">
        <v>3430.566</v>
      </c>
      <c r="E230" s="19">
        <v>0</v>
      </c>
      <c r="F230" s="19">
        <v>0</v>
      </c>
      <c r="G230" s="19">
        <v>0</v>
      </c>
      <c r="H230" s="19">
        <v>1</v>
      </c>
      <c r="I230" s="17">
        <v>1.62</v>
      </c>
      <c r="J230" s="17">
        <v>13.158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2.003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399614</v>
      </c>
      <c r="B231" s="19" t="s">
        <v>310</v>
      </c>
      <c r="C231" s="19">
        <v>2945.753</v>
      </c>
      <c r="D231" s="19">
        <v>3597.116</v>
      </c>
      <c r="E231" s="19">
        <v>0</v>
      </c>
      <c r="F231" s="19">
        <v>0</v>
      </c>
      <c r="G231" s="19">
        <v>0</v>
      </c>
      <c r="H231" s="19">
        <v>1</v>
      </c>
      <c r="I231" s="17">
        <v>8.712</v>
      </c>
      <c r="J231" s="17">
        <v>25.242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1.271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399616</v>
      </c>
      <c r="B232" s="19" t="s">
        <v>311</v>
      </c>
      <c r="C232" s="19">
        <v>6285.538</v>
      </c>
      <c r="D232" s="19">
        <v>6885.263</v>
      </c>
      <c r="E232" s="19">
        <v>0</v>
      </c>
      <c r="F232" s="19">
        <v>0</v>
      </c>
      <c r="G232" s="19">
        <v>0</v>
      </c>
      <c r="H232" s="19">
        <v>1</v>
      </c>
      <c r="I232" s="17">
        <v>0.154</v>
      </c>
      <c r="J232" s="17">
        <v>8.851</v>
      </c>
      <c r="K232" s="20">
        <v>3</v>
      </c>
      <c r="L232" s="20">
        <v>2</v>
      </c>
      <c r="M232" s="20">
        <v>0</v>
      </c>
      <c r="N232" s="20">
        <v>1</v>
      </c>
      <c r="O232" s="20">
        <v>0</v>
      </c>
      <c r="P232" s="20">
        <v>3.278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399621</v>
      </c>
      <c r="B233" s="19" t="s">
        <v>312</v>
      </c>
      <c r="C233" s="19">
        <v>8465.964</v>
      </c>
      <c r="D233" s="19">
        <v>12196.847</v>
      </c>
      <c r="E233" s="19">
        <v>0</v>
      </c>
      <c r="F233" s="19">
        <v>0</v>
      </c>
      <c r="G233" s="19">
        <v>0</v>
      </c>
      <c r="H233" s="19">
        <v>1</v>
      </c>
      <c r="I233" s="17">
        <v>7.827</v>
      </c>
      <c r="J233" s="17">
        <v>36.021</v>
      </c>
      <c r="K233" s="20">
        <v>2</v>
      </c>
      <c r="L233" s="20">
        <v>2</v>
      </c>
      <c r="M233" s="20">
        <v>0</v>
      </c>
      <c r="N233" s="20">
        <v>1</v>
      </c>
      <c r="O233" s="20">
        <v>0</v>
      </c>
      <c r="P233" s="20">
        <v>15.92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399623</v>
      </c>
      <c r="B234" s="19" t="s">
        <v>313</v>
      </c>
      <c r="C234" s="19">
        <v>8072.512</v>
      </c>
      <c r="D234" s="19">
        <v>9245.81</v>
      </c>
      <c r="E234" s="19">
        <v>0</v>
      </c>
      <c r="F234" s="19">
        <v>0</v>
      </c>
      <c r="G234" s="19">
        <v>0</v>
      </c>
      <c r="H234" s="19">
        <v>1</v>
      </c>
      <c r="I234" s="17">
        <v>1.39</v>
      </c>
      <c r="J234" s="17">
        <v>13.903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1.596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399624</v>
      </c>
      <c r="B235" s="19" t="s">
        <v>314</v>
      </c>
      <c r="C235" s="19">
        <v>2296.016</v>
      </c>
      <c r="D235" s="19">
        <v>2594.725</v>
      </c>
      <c r="E235" s="19">
        <v>0</v>
      </c>
      <c r="F235" s="19">
        <v>0</v>
      </c>
      <c r="G235" s="19">
        <v>0</v>
      </c>
      <c r="H235" s="19">
        <v>1</v>
      </c>
      <c r="I235" s="17">
        <v>3.738</v>
      </c>
      <c r="J235" s="17">
        <v>14.82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2.803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399625</v>
      </c>
      <c r="B236" s="19" t="s">
        <v>315</v>
      </c>
      <c r="C236" s="19">
        <v>2127.217</v>
      </c>
      <c r="D236" s="19">
        <v>2496.862</v>
      </c>
      <c r="E236" s="19">
        <v>0</v>
      </c>
      <c r="F236" s="19">
        <v>0</v>
      </c>
      <c r="G236" s="19">
        <v>0</v>
      </c>
      <c r="H236" s="19">
        <v>1</v>
      </c>
      <c r="I236" s="17">
        <v>1.531</v>
      </c>
      <c r="J236" s="17">
        <v>16.109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3.14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399626</v>
      </c>
      <c r="B237" s="19" t="s">
        <v>316</v>
      </c>
      <c r="C237" s="19">
        <v>1725.349</v>
      </c>
      <c r="D237" s="19">
        <v>2132.079</v>
      </c>
      <c r="E237" s="19">
        <v>0</v>
      </c>
      <c r="F237" s="19">
        <v>0</v>
      </c>
      <c r="G237" s="19">
        <v>0</v>
      </c>
      <c r="H237" s="19">
        <v>1</v>
      </c>
      <c r="I237" s="17">
        <v>1.957</v>
      </c>
      <c r="J237" s="17">
        <v>20.66</v>
      </c>
      <c r="K237" s="20">
        <v>2</v>
      </c>
      <c r="L237" s="20">
        <v>2</v>
      </c>
      <c r="M237" s="20">
        <v>0</v>
      </c>
      <c r="N237" s="20">
        <v>0</v>
      </c>
      <c r="O237" s="20">
        <v>0</v>
      </c>
      <c r="P237" s="20">
        <v>3.262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399628</v>
      </c>
      <c r="B238" s="19" t="s">
        <v>317</v>
      </c>
      <c r="C238" s="19">
        <v>2144.906</v>
      </c>
      <c r="D238" s="19">
        <v>2423.85</v>
      </c>
      <c r="E238" s="19">
        <v>0</v>
      </c>
      <c r="F238" s="19">
        <v>0</v>
      </c>
      <c r="G238" s="19">
        <v>0</v>
      </c>
      <c r="H238" s="19">
        <v>1</v>
      </c>
      <c r="I238" s="17">
        <v>3.739</v>
      </c>
      <c r="J238" s="17">
        <v>14.817</v>
      </c>
      <c r="K238" s="20">
        <v>4</v>
      </c>
      <c r="L238" s="20">
        <v>2</v>
      </c>
      <c r="M238" s="20">
        <v>0</v>
      </c>
      <c r="N238" s="20">
        <v>1</v>
      </c>
      <c r="O238" s="20">
        <v>0</v>
      </c>
      <c r="P238" s="20">
        <v>2.287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399630</v>
      </c>
      <c r="B239" s="19" t="s">
        <v>318</v>
      </c>
      <c r="C239" s="19">
        <v>1522.928</v>
      </c>
      <c r="D239" s="19">
        <v>1832.445</v>
      </c>
      <c r="E239" s="19">
        <v>0</v>
      </c>
      <c r="F239" s="19">
        <v>0</v>
      </c>
      <c r="G239" s="19">
        <v>0</v>
      </c>
      <c r="H239" s="19">
        <v>1</v>
      </c>
      <c r="I239" s="17">
        <v>1.61</v>
      </c>
      <c r="J239" s="17">
        <v>18.229</v>
      </c>
      <c r="K239" s="20">
        <v>4</v>
      </c>
      <c r="L239" s="20">
        <v>2</v>
      </c>
      <c r="M239" s="20">
        <v>-1</v>
      </c>
      <c r="N239" s="20">
        <v>1</v>
      </c>
      <c r="O239" s="20">
        <v>0</v>
      </c>
      <c r="P239" s="20">
        <v>-0.064</v>
      </c>
      <c r="Q239" s="20">
        <v>1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399631</v>
      </c>
      <c r="B240" s="19" t="s">
        <v>319</v>
      </c>
      <c r="C240" s="19">
        <v>2143.035</v>
      </c>
      <c r="D240" s="19">
        <v>2297.264</v>
      </c>
      <c r="E240" s="19">
        <v>0</v>
      </c>
      <c r="F240" s="19">
        <v>0</v>
      </c>
      <c r="G240" s="19">
        <v>0</v>
      </c>
      <c r="H240" s="19">
        <v>1</v>
      </c>
      <c r="I240" s="17">
        <v>0.301</v>
      </c>
      <c r="J240" s="17">
        <v>6.995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6.38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399633</v>
      </c>
      <c r="B241" s="19" t="s">
        <v>320</v>
      </c>
      <c r="C241" s="19">
        <v>5536.656</v>
      </c>
      <c r="D241" s="19">
        <v>6338.822</v>
      </c>
      <c r="E241" s="19">
        <v>0</v>
      </c>
      <c r="F241" s="19">
        <v>0</v>
      </c>
      <c r="G241" s="19">
        <v>0</v>
      </c>
      <c r="H241" s="19">
        <v>1</v>
      </c>
      <c r="I241" s="17">
        <v>2.388</v>
      </c>
      <c r="J241" s="17">
        <v>14.741</v>
      </c>
      <c r="K241" s="20">
        <v>4</v>
      </c>
      <c r="L241" s="20">
        <v>2</v>
      </c>
      <c r="M241" s="20">
        <v>0</v>
      </c>
      <c r="N241" s="20">
        <v>1</v>
      </c>
      <c r="O241" s="20">
        <v>0</v>
      </c>
      <c r="P241" s="20">
        <v>-1.205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399634</v>
      </c>
      <c r="B242" s="19" t="s">
        <v>321</v>
      </c>
      <c r="C242" s="19">
        <v>3819.456</v>
      </c>
      <c r="D242" s="19">
        <v>4394.781</v>
      </c>
      <c r="E242" s="19">
        <v>0</v>
      </c>
      <c r="F242" s="19">
        <v>0</v>
      </c>
      <c r="G242" s="19">
        <v>0</v>
      </c>
      <c r="H242" s="19">
        <v>1</v>
      </c>
      <c r="I242" s="17">
        <v>3.319</v>
      </c>
      <c r="J242" s="17">
        <v>15.976</v>
      </c>
      <c r="K242" s="20">
        <v>4</v>
      </c>
      <c r="L242" s="20">
        <v>2</v>
      </c>
      <c r="M242" s="20">
        <v>0</v>
      </c>
      <c r="N242" s="20">
        <v>1</v>
      </c>
      <c r="O242" s="20">
        <v>0</v>
      </c>
      <c r="P242" s="20">
        <v>0.283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399635</v>
      </c>
      <c r="B243" s="19" t="s">
        <v>322</v>
      </c>
      <c r="C243" s="19">
        <v>1862.221</v>
      </c>
      <c r="D243" s="19">
        <v>2220.988</v>
      </c>
      <c r="E243" s="19">
        <v>0</v>
      </c>
      <c r="F243" s="19">
        <v>0</v>
      </c>
      <c r="G243" s="19">
        <v>0</v>
      </c>
      <c r="H243" s="19">
        <v>1</v>
      </c>
      <c r="I243" s="17">
        <v>3.655</v>
      </c>
      <c r="J243" s="17">
        <v>19.218</v>
      </c>
      <c r="K243" s="20">
        <v>4</v>
      </c>
      <c r="L243" s="20">
        <v>2</v>
      </c>
      <c r="M243" s="20">
        <v>-1</v>
      </c>
      <c r="N243" s="20">
        <v>1</v>
      </c>
      <c r="O243" s="20">
        <v>0</v>
      </c>
      <c r="P243" s="20">
        <v>1.323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399636</v>
      </c>
      <c r="B244" s="19" t="s">
        <v>323</v>
      </c>
      <c r="C244" s="19">
        <v>6389.37</v>
      </c>
      <c r="D244" s="19">
        <v>8227.374</v>
      </c>
      <c r="E244" s="19">
        <v>0</v>
      </c>
      <c r="F244" s="19">
        <v>0</v>
      </c>
      <c r="G244" s="19">
        <v>0</v>
      </c>
      <c r="H244" s="19">
        <v>1</v>
      </c>
      <c r="I244" s="17">
        <v>3.062</v>
      </c>
      <c r="J244" s="17">
        <v>24.718</v>
      </c>
      <c r="K244" s="20">
        <v>3</v>
      </c>
      <c r="L244" s="20">
        <v>2</v>
      </c>
      <c r="M244" s="20">
        <v>0</v>
      </c>
      <c r="N244" s="20">
        <v>1</v>
      </c>
      <c r="O244" s="20">
        <v>0</v>
      </c>
      <c r="P244" s="20">
        <v>-0.071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399639</v>
      </c>
      <c r="B245" s="19" t="s">
        <v>324</v>
      </c>
      <c r="C245" s="19">
        <v>1838.04</v>
      </c>
      <c r="D245" s="19">
        <v>2225.544</v>
      </c>
      <c r="E245" s="19">
        <v>0</v>
      </c>
      <c r="F245" s="19">
        <v>0</v>
      </c>
      <c r="G245" s="19">
        <v>0</v>
      </c>
      <c r="H245" s="19">
        <v>1</v>
      </c>
      <c r="I245" s="17">
        <v>7.123</v>
      </c>
      <c r="J245" s="17">
        <v>23.295</v>
      </c>
      <c r="K245" s="20">
        <v>4</v>
      </c>
      <c r="L245" s="20">
        <v>2</v>
      </c>
      <c r="M245" s="20">
        <v>-1</v>
      </c>
      <c r="N245" s="20">
        <v>1</v>
      </c>
      <c r="O245" s="20">
        <v>0</v>
      </c>
      <c r="P245" s="20">
        <v>2.475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399640</v>
      </c>
      <c r="B246" s="19" t="s">
        <v>325</v>
      </c>
      <c r="C246" s="19">
        <v>2586.106</v>
      </c>
      <c r="D246" s="19">
        <v>3026.417</v>
      </c>
      <c r="E246" s="19">
        <v>0</v>
      </c>
      <c r="F246" s="19">
        <v>0</v>
      </c>
      <c r="G246" s="19">
        <v>0</v>
      </c>
      <c r="H246" s="19">
        <v>1</v>
      </c>
      <c r="I246" s="17">
        <v>1.385</v>
      </c>
      <c r="J246" s="17">
        <v>15.733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5.795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399642</v>
      </c>
      <c r="B247" s="19" t="s">
        <v>326</v>
      </c>
      <c r="C247" s="19">
        <v>2018.891</v>
      </c>
      <c r="D247" s="19">
        <v>2442.755</v>
      </c>
      <c r="E247" s="19">
        <v>0</v>
      </c>
      <c r="F247" s="19">
        <v>0</v>
      </c>
      <c r="G247" s="19">
        <v>0</v>
      </c>
      <c r="H247" s="19">
        <v>1</v>
      </c>
      <c r="I247" s="17">
        <v>0.433</v>
      </c>
      <c r="J247" s="17">
        <v>17.71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399648</v>
      </c>
      <c r="B248" s="19" t="s">
        <v>327</v>
      </c>
      <c r="C248" s="19">
        <v>11094.66</v>
      </c>
      <c r="D248" s="19">
        <v>12142.474</v>
      </c>
      <c r="E248" s="19">
        <v>0</v>
      </c>
      <c r="F248" s="19">
        <v>0</v>
      </c>
      <c r="G248" s="19">
        <v>0</v>
      </c>
      <c r="H248" s="19">
        <v>1</v>
      </c>
      <c r="I248" s="17">
        <v>2.503</v>
      </c>
      <c r="J248" s="17">
        <v>10.916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3.847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399649</v>
      </c>
      <c r="B249" s="19" t="s">
        <v>328</v>
      </c>
      <c r="C249" s="19">
        <v>3038.13</v>
      </c>
      <c r="D249" s="19">
        <v>3324.676</v>
      </c>
      <c r="E249" s="19">
        <v>0</v>
      </c>
      <c r="F249" s="19">
        <v>0</v>
      </c>
      <c r="G249" s="19">
        <v>0</v>
      </c>
      <c r="H249" s="19">
        <v>1</v>
      </c>
      <c r="I249" s="17">
        <v>1.365</v>
      </c>
      <c r="J249" s="17">
        <v>9.866</v>
      </c>
      <c r="K249" s="20">
        <v>4</v>
      </c>
      <c r="L249" s="20">
        <v>2</v>
      </c>
      <c r="M249" s="20">
        <v>-1</v>
      </c>
      <c r="N249" s="20">
        <v>1</v>
      </c>
      <c r="O249" s="20">
        <v>0</v>
      </c>
      <c r="P249" s="20">
        <v>1.159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399657</v>
      </c>
      <c r="B250" s="19" t="s">
        <v>329</v>
      </c>
      <c r="C250" s="19">
        <v>6465.966</v>
      </c>
      <c r="D250" s="19">
        <v>7272.397</v>
      </c>
      <c r="E250" s="19">
        <v>0</v>
      </c>
      <c r="F250" s="19">
        <v>0</v>
      </c>
      <c r="G250" s="19">
        <v>0</v>
      </c>
      <c r="H250" s="19">
        <v>1</v>
      </c>
      <c r="I250" s="17">
        <v>3.257</v>
      </c>
      <c r="J250" s="17">
        <v>13.985</v>
      </c>
      <c r="K250" s="20">
        <v>4</v>
      </c>
      <c r="L250" s="20">
        <v>2</v>
      </c>
      <c r="M250" s="20">
        <v>-1</v>
      </c>
      <c r="N250" s="20">
        <v>1</v>
      </c>
      <c r="O250" s="20">
        <v>0</v>
      </c>
      <c r="P250" s="20">
        <v>5.962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399658</v>
      </c>
      <c r="B251" s="19" t="s">
        <v>330</v>
      </c>
      <c r="C251" s="19">
        <v>4346.024</v>
      </c>
      <c r="D251" s="19">
        <v>4965.915</v>
      </c>
      <c r="E251" s="19">
        <v>0</v>
      </c>
      <c r="F251" s="19">
        <v>0</v>
      </c>
      <c r="G251" s="19">
        <v>0</v>
      </c>
      <c r="H251" s="19">
        <v>1</v>
      </c>
      <c r="I251" s="17">
        <v>3.025</v>
      </c>
      <c r="J251" s="17">
        <v>15.13</v>
      </c>
      <c r="K251" s="20">
        <v>4</v>
      </c>
      <c r="L251" s="20">
        <v>2</v>
      </c>
      <c r="M251" s="20">
        <v>-1</v>
      </c>
      <c r="N251" s="20">
        <v>1</v>
      </c>
      <c r="O251" s="20">
        <v>0</v>
      </c>
      <c r="P251" s="20">
        <v>2.168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399659</v>
      </c>
      <c r="B252" s="19" t="s">
        <v>331</v>
      </c>
      <c r="C252" s="19">
        <v>4221.655</v>
      </c>
      <c r="D252" s="19">
        <v>4748.102</v>
      </c>
      <c r="E252" s="19">
        <v>0</v>
      </c>
      <c r="F252" s="19">
        <v>0</v>
      </c>
      <c r="G252" s="19">
        <v>0</v>
      </c>
      <c r="H252" s="19">
        <v>1</v>
      </c>
      <c r="I252" s="17">
        <v>3.488</v>
      </c>
      <c r="J252" s="17">
        <v>14.189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1.623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399660</v>
      </c>
      <c r="B253" s="19" t="s">
        <v>332</v>
      </c>
      <c r="C253" s="19">
        <v>2373.887</v>
      </c>
      <c r="D253" s="19">
        <v>2843.808</v>
      </c>
      <c r="E253" s="19">
        <v>0</v>
      </c>
      <c r="F253" s="19">
        <v>0</v>
      </c>
      <c r="G253" s="19">
        <v>0</v>
      </c>
      <c r="H253" s="19">
        <v>1</v>
      </c>
      <c r="I253" s="17">
        <v>1.846</v>
      </c>
      <c r="J253" s="17">
        <v>18.065</v>
      </c>
      <c r="K253" s="20">
        <v>4</v>
      </c>
      <c r="L253" s="20">
        <v>2</v>
      </c>
      <c r="M253" s="20">
        <v>-1</v>
      </c>
      <c r="N253" s="20">
        <v>1</v>
      </c>
      <c r="O253" s="20">
        <v>0</v>
      </c>
      <c r="P253" s="20">
        <v>1.46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399661</v>
      </c>
      <c r="B254" s="19" t="s">
        <v>333</v>
      </c>
      <c r="C254" s="19">
        <v>5626.954</v>
      </c>
      <c r="D254" s="19">
        <v>6100.028</v>
      </c>
      <c r="E254" s="19">
        <v>0</v>
      </c>
      <c r="F254" s="19">
        <v>0</v>
      </c>
      <c r="G254" s="19">
        <v>0</v>
      </c>
      <c r="H254" s="19">
        <v>1</v>
      </c>
      <c r="I254" s="17">
        <v>0.15</v>
      </c>
      <c r="J254" s="17">
        <v>7.893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1.421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399662</v>
      </c>
      <c r="B255" s="19" t="s">
        <v>334</v>
      </c>
      <c r="C255" s="19">
        <v>2042.443</v>
      </c>
      <c r="D255" s="19">
        <v>2515.557</v>
      </c>
      <c r="E255" s="19">
        <v>0</v>
      </c>
      <c r="F255" s="19">
        <v>0</v>
      </c>
      <c r="G255" s="19">
        <v>0</v>
      </c>
      <c r="H255" s="19">
        <v>1</v>
      </c>
      <c r="I255" s="17">
        <v>1.83</v>
      </c>
      <c r="J255" s="17">
        <v>20.294</v>
      </c>
      <c r="K255" s="20">
        <v>4</v>
      </c>
      <c r="L255" s="20">
        <v>2</v>
      </c>
      <c r="M255" s="20">
        <v>-1</v>
      </c>
      <c r="N255" s="20">
        <v>1</v>
      </c>
      <c r="O255" s="20">
        <v>0</v>
      </c>
      <c r="P255" s="20">
        <v>1.801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399665</v>
      </c>
      <c r="B256" s="19" t="s">
        <v>335</v>
      </c>
      <c r="C256" s="19">
        <v>2182.249</v>
      </c>
      <c r="D256" s="19">
        <v>2398.766</v>
      </c>
      <c r="E256" s="19">
        <v>0</v>
      </c>
      <c r="F256" s="19">
        <v>0</v>
      </c>
      <c r="G256" s="19">
        <v>0</v>
      </c>
      <c r="H256" s="19">
        <v>1</v>
      </c>
      <c r="I256" s="17">
        <v>1.172</v>
      </c>
      <c r="J256" s="17">
        <v>10.092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1.688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399666</v>
      </c>
      <c r="B257" s="19" t="s">
        <v>336</v>
      </c>
      <c r="C257" s="19">
        <v>1784.358</v>
      </c>
      <c r="D257" s="19">
        <v>2092.117</v>
      </c>
      <c r="E257" s="19">
        <v>0</v>
      </c>
      <c r="F257" s="19">
        <v>0</v>
      </c>
      <c r="G257" s="19">
        <v>0</v>
      </c>
      <c r="H257" s="19">
        <v>1</v>
      </c>
      <c r="I257" s="17">
        <v>4.217</v>
      </c>
      <c r="J257" s="17">
        <v>18.307</v>
      </c>
      <c r="K257" s="20">
        <v>2</v>
      </c>
      <c r="L257" s="20">
        <v>2</v>
      </c>
      <c r="M257" s="20">
        <v>0</v>
      </c>
      <c r="N257" s="20">
        <v>1</v>
      </c>
      <c r="O257" s="20">
        <v>0</v>
      </c>
      <c r="P257" s="20">
        <v>21.206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399667</v>
      </c>
      <c r="B258" s="19" t="s">
        <v>337</v>
      </c>
      <c r="C258" s="19">
        <v>4442.378</v>
      </c>
      <c r="D258" s="19">
        <v>5649.7</v>
      </c>
      <c r="E258" s="19">
        <v>0</v>
      </c>
      <c r="F258" s="19">
        <v>0</v>
      </c>
      <c r="G258" s="19">
        <v>0</v>
      </c>
      <c r="H258" s="19">
        <v>1</v>
      </c>
      <c r="I258" s="17">
        <v>1.715</v>
      </c>
      <c r="J258" s="17">
        <v>22.718</v>
      </c>
      <c r="K258" s="20">
        <v>4</v>
      </c>
      <c r="L258" s="20">
        <v>2</v>
      </c>
      <c r="M258" s="20">
        <v>-1</v>
      </c>
      <c r="N258" s="20">
        <v>1</v>
      </c>
      <c r="O258" s="20">
        <v>0</v>
      </c>
      <c r="P258" s="20">
        <v>10.665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399671</v>
      </c>
      <c r="B259" s="19" t="s">
        <v>338</v>
      </c>
      <c r="C259" s="19">
        <v>8656.118</v>
      </c>
      <c r="D259" s="19">
        <v>10171.898</v>
      </c>
      <c r="E259" s="19">
        <v>0</v>
      </c>
      <c r="F259" s="19">
        <v>0</v>
      </c>
      <c r="G259" s="19">
        <v>0</v>
      </c>
      <c r="H259" s="19">
        <v>1</v>
      </c>
      <c r="I259" s="17">
        <v>0.256</v>
      </c>
      <c r="J259" s="17">
        <v>15.119</v>
      </c>
      <c r="K259" s="20">
        <v>4</v>
      </c>
      <c r="L259" s="20">
        <v>2</v>
      </c>
      <c r="M259" s="20">
        <v>-1</v>
      </c>
      <c r="N259" s="20">
        <v>1</v>
      </c>
      <c r="O259" s="20">
        <v>0</v>
      </c>
      <c r="P259" s="20">
        <v>0.438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399679</v>
      </c>
      <c r="B260" s="19" t="s">
        <v>339</v>
      </c>
      <c r="C260" s="19">
        <v>5486.806</v>
      </c>
      <c r="D260" s="19">
        <v>6409.89</v>
      </c>
      <c r="E260" s="19">
        <v>0</v>
      </c>
      <c r="F260" s="19">
        <v>0</v>
      </c>
      <c r="G260" s="19">
        <v>0</v>
      </c>
      <c r="H260" s="19">
        <v>1</v>
      </c>
      <c r="I260" s="17">
        <v>5.276</v>
      </c>
      <c r="J260" s="17">
        <v>18.917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11.767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399680</v>
      </c>
      <c r="B261" s="19" t="s">
        <v>340</v>
      </c>
      <c r="C261" s="19">
        <v>651.535</v>
      </c>
      <c r="D261" s="19">
        <v>762.246</v>
      </c>
      <c r="E261" s="19">
        <v>0</v>
      </c>
      <c r="F261" s="19">
        <v>0</v>
      </c>
      <c r="G261" s="19">
        <v>0</v>
      </c>
      <c r="H261" s="19">
        <v>1</v>
      </c>
      <c r="I261" s="17">
        <v>4.27</v>
      </c>
      <c r="J261" s="17">
        <v>18.174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2.853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399681</v>
      </c>
      <c r="B262" s="19" t="s">
        <v>341</v>
      </c>
      <c r="C262" s="19">
        <v>1018.912</v>
      </c>
      <c r="D262" s="19">
        <v>1261.934</v>
      </c>
      <c r="E262" s="19">
        <v>0</v>
      </c>
      <c r="F262" s="19">
        <v>0</v>
      </c>
      <c r="G262" s="19">
        <v>0</v>
      </c>
      <c r="H262" s="19">
        <v>1</v>
      </c>
      <c r="I262" s="17">
        <v>8.921</v>
      </c>
      <c r="J262" s="17">
        <v>26.461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3.96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399688</v>
      </c>
      <c r="B263" s="19" t="s">
        <v>342</v>
      </c>
      <c r="C263" s="19">
        <v>4371.073</v>
      </c>
      <c r="D263" s="19">
        <v>6555.632</v>
      </c>
      <c r="E263" s="19">
        <v>0</v>
      </c>
      <c r="F263" s="19">
        <v>0</v>
      </c>
      <c r="G263" s="19">
        <v>0</v>
      </c>
      <c r="H263" s="19">
        <v>1</v>
      </c>
      <c r="I263" s="17">
        <v>4.94</v>
      </c>
      <c r="J263" s="17">
        <v>36.617</v>
      </c>
      <c r="K263" s="20">
        <v>4</v>
      </c>
      <c r="L263" s="20">
        <v>2</v>
      </c>
      <c r="M263" s="20">
        <v>-1</v>
      </c>
      <c r="N263" s="20">
        <v>1</v>
      </c>
      <c r="O263" s="20">
        <v>0</v>
      </c>
      <c r="P263" s="20">
        <v>2.339</v>
      </c>
      <c r="Q263" s="20">
        <v>0</v>
      </c>
      <c r="R263" s="20">
        <v>1</v>
      </c>
      <c r="S263" s="21"/>
      <c r="T263" s="21"/>
      <c r="U263" s="21"/>
      <c r="V263" s="21"/>
      <c r="W263" s="21"/>
    </row>
    <row r="264" ht="16.5" spans="1:23">
      <c r="A264" s="19">
        <v>399693</v>
      </c>
      <c r="B264" s="19" t="s">
        <v>343</v>
      </c>
      <c r="C264" s="19">
        <v>4686.536</v>
      </c>
      <c r="D264" s="19">
        <v>5389.299</v>
      </c>
      <c r="E264" s="19">
        <v>0</v>
      </c>
      <c r="F264" s="19">
        <v>0</v>
      </c>
      <c r="G264" s="19">
        <v>0</v>
      </c>
      <c r="H264" s="19">
        <v>1</v>
      </c>
      <c r="I264" s="17">
        <v>2.153</v>
      </c>
      <c r="J264" s="17">
        <v>14.912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4.553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399694</v>
      </c>
      <c r="B265" s="19" t="s">
        <v>344</v>
      </c>
      <c r="C265" s="19">
        <v>3711.694</v>
      </c>
      <c r="D265" s="19">
        <v>4363.683</v>
      </c>
      <c r="E265" s="19">
        <v>0</v>
      </c>
      <c r="F265" s="19">
        <v>0</v>
      </c>
      <c r="G265" s="19">
        <v>0</v>
      </c>
      <c r="H265" s="19">
        <v>1</v>
      </c>
      <c r="I265" s="17">
        <v>4.671</v>
      </c>
      <c r="J265" s="17">
        <v>18.915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2.323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399696</v>
      </c>
      <c r="B266" s="19" t="s">
        <v>345</v>
      </c>
      <c r="C266" s="19">
        <v>3473.035</v>
      </c>
      <c r="D266" s="19">
        <v>4286.328</v>
      </c>
      <c r="E266" s="19">
        <v>0</v>
      </c>
      <c r="F266" s="19">
        <v>0</v>
      </c>
      <c r="G266" s="19">
        <v>0</v>
      </c>
      <c r="H266" s="19">
        <v>1</v>
      </c>
      <c r="I266" s="17">
        <v>6.156</v>
      </c>
      <c r="J266" s="17">
        <v>23.962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1.309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399697</v>
      </c>
      <c r="B267" s="19" t="s">
        <v>346</v>
      </c>
      <c r="C267" s="19">
        <v>3426</v>
      </c>
      <c r="D267" s="19">
        <v>3868.098</v>
      </c>
      <c r="E267" s="19">
        <v>0</v>
      </c>
      <c r="F267" s="19">
        <v>0</v>
      </c>
      <c r="G267" s="19">
        <v>0</v>
      </c>
      <c r="H267" s="19">
        <v>1</v>
      </c>
      <c r="I267" s="17">
        <v>4.211</v>
      </c>
      <c r="J267" s="17">
        <v>15.159</v>
      </c>
      <c r="K267" s="20">
        <v>3</v>
      </c>
      <c r="L267" s="20">
        <v>2</v>
      </c>
      <c r="M267" s="20">
        <v>0</v>
      </c>
      <c r="N267" s="20">
        <v>1</v>
      </c>
      <c r="O267" s="20">
        <v>0</v>
      </c>
      <c r="P267" s="20">
        <v>3.091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399704</v>
      </c>
      <c r="B268" s="19" t="s">
        <v>347</v>
      </c>
      <c r="C268" s="19">
        <v>5137.628</v>
      </c>
      <c r="D268" s="19">
        <v>6513.742</v>
      </c>
      <c r="E268" s="19">
        <v>0</v>
      </c>
      <c r="F268" s="19">
        <v>0</v>
      </c>
      <c r="G268" s="19">
        <v>0</v>
      </c>
      <c r="H268" s="19">
        <v>1</v>
      </c>
      <c r="I268" s="17">
        <v>9.446</v>
      </c>
      <c r="J268" s="17">
        <v>28.577</v>
      </c>
      <c r="K268" s="20">
        <v>2</v>
      </c>
      <c r="L268" s="20">
        <v>2</v>
      </c>
      <c r="M268" s="20">
        <v>0</v>
      </c>
      <c r="N268" s="20">
        <v>1</v>
      </c>
      <c r="O268" s="20">
        <v>0</v>
      </c>
      <c r="P268" s="20">
        <v>19.038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399705</v>
      </c>
      <c r="B269" s="19" t="s">
        <v>348</v>
      </c>
      <c r="C269" s="19">
        <v>3534.471</v>
      </c>
      <c r="D269" s="19">
        <v>4436.148</v>
      </c>
      <c r="E269" s="19">
        <v>0</v>
      </c>
      <c r="F269" s="19">
        <v>0</v>
      </c>
      <c r="G269" s="19">
        <v>0</v>
      </c>
      <c r="H269" s="19">
        <v>1</v>
      </c>
      <c r="I269" s="17">
        <v>1.453</v>
      </c>
      <c r="J269" s="17">
        <v>21.484</v>
      </c>
      <c r="K269" s="20">
        <v>4</v>
      </c>
      <c r="L269" s="20">
        <v>2</v>
      </c>
      <c r="M269" s="20">
        <v>-1</v>
      </c>
      <c r="N269" s="20">
        <v>1</v>
      </c>
      <c r="O269" s="20">
        <v>0</v>
      </c>
      <c r="P269" s="20">
        <v>1.606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399802</v>
      </c>
      <c r="B270" s="19" t="s">
        <v>349</v>
      </c>
      <c r="C270" s="19">
        <v>6041.182</v>
      </c>
      <c r="D270" s="19">
        <v>7007.733</v>
      </c>
      <c r="E270" s="19">
        <v>0</v>
      </c>
      <c r="F270" s="19">
        <v>0</v>
      </c>
      <c r="G270" s="19">
        <v>0</v>
      </c>
      <c r="H270" s="19">
        <v>1</v>
      </c>
      <c r="I270" s="17">
        <v>4.991</v>
      </c>
      <c r="J270" s="17">
        <v>18.095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5.481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399809</v>
      </c>
      <c r="B271" s="19" t="s">
        <v>350</v>
      </c>
      <c r="C271" s="19">
        <v>2252.773</v>
      </c>
      <c r="D271" s="19">
        <v>2621.704</v>
      </c>
      <c r="E271" s="19">
        <v>0</v>
      </c>
      <c r="F271" s="19">
        <v>0</v>
      </c>
      <c r="G271" s="19">
        <v>0</v>
      </c>
      <c r="H271" s="19">
        <v>1</v>
      </c>
      <c r="I271" s="17">
        <v>9.952</v>
      </c>
      <c r="J271" s="17">
        <v>22.623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4.411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399813</v>
      </c>
      <c r="B272" s="19" t="s">
        <v>351</v>
      </c>
      <c r="C272" s="19">
        <v>7044.023</v>
      </c>
      <c r="D272" s="19">
        <v>7948.05</v>
      </c>
      <c r="E272" s="19">
        <v>0</v>
      </c>
      <c r="F272" s="19">
        <v>0</v>
      </c>
      <c r="G272" s="19">
        <v>0</v>
      </c>
      <c r="H272" s="19">
        <v>1</v>
      </c>
      <c r="I272" s="17">
        <v>6.189</v>
      </c>
      <c r="J272" s="17">
        <v>16.859</v>
      </c>
      <c r="K272" s="20">
        <v>2</v>
      </c>
      <c r="L272" s="20">
        <v>2</v>
      </c>
      <c r="M272" s="20">
        <v>0</v>
      </c>
      <c r="N272" s="20">
        <v>0</v>
      </c>
      <c r="O272" s="20">
        <v>0</v>
      </c>
      <c r="P272" s="20">
        <v>3.053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399814</v>
      </c>
      <c r="B273" s="19" t="s">
        <v>352</v>
      </c>
      <c r="C273" s="19">
        <v>1109.538</v>
      </c>
      <c r="D273" s="19">
        <v>1215.313</v>
      </c>
      <c r="E273" s="19">
        <v>0</v>
      </c>
      <c r="F273" s="19">
        <v>0</v>
      </c>
      <c r="G273" s="19">
        <v>0</v>
      </c>
      <c r="H273" s="19">
        <v>1</v>
      </c>
      <c r="I273" s="17">
        <v>1.789</v>
      </c>
      <c r="J273" s="17">
        <v>10.337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0.845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399852</v>
      </c>
      <c r="B274" s="19" t="s">
        <v>178</v>
      </c>
      <c r="C274" s="19">
        <v>6958.182</v>
      </c>
      <c r="D274" s="19">
        <v>7678.272</v>
      </c>
      <c r="E274" s="19">
        <v>0</v>
      </c>
      <c r="F274" s="19">
        <v>0</v>
      </c>
      <c r="G274" s="19">
        <v>0</v>
      </c>
      <c r="H274" s="19">
        <v>1</v>
      </c>
      <c r="I274" s="17">
        <v>2.886</v>
      </c>
      <c r="J274" s="17">
        <v>11.993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3.169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399903</v>
      </c>
      <c r="B275" s="19" t="s">
        <v>353</v>
      </c>
      <c r="C275" s="19">
        <v>4117.797</v>
      </c>
      <c r="D275" s="19">
        <v>4609.993</v>
      </c>
      <c r="E275" s="19">
        <v>0</v>
      </c>
      <c r="F275" s="19">
        <v>0</v>
      </c>
      <c r="G275" s="19">
        <v>0</v>
      </c>
      <c r="H275" s="19">
        <v>1</v>
      </c>
      <c r="I275" s="17">
        <v>1.062</v>
      </c>
      <c r="J275" s="17">
        <v>11.625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4.253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399905</v>
      </c>
      <c r="B276" s="19" t="s">
        <v>354</v>
      </c>
      <c r="C276" s="19">
        <v>6616.118</v>
      </c>
      <c r="D276" s="19">
        <v>7565.976</v>
      </c>
      <c r="E276" s="19">
        <v>0</v>
      </c>
      <c r="F276" s="19">
        <v>0</v>
      </c>
      <c r="G276" s="19">
        <v>0</v>
      </c>
      <c r="H276" s="19">
        <v>1</v>
      </c>
      <c r="I276" s="17">
        <v>3.925</v>
      </c>
      <c r="J276" s="17">
        <v>15.987</v>
      </c>
      <c r="K276" s="20">
        <v>2</v>
      </c>
      <c r="L276" s="20">
        <v>2</v>
      </c>
      <c r="M276" s="20">
        <v>0</v>
      </c>
      <c r="N276" s="20">
        <v>1</v>
      </c>
      <c r="O276" s="20">
        <v>0</v>
      </c>
      <c r="P276" s="20">
        <v>8.337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399959</v>
      </c>
      <c r="B277" s="19" t="s">
        <v>355</v>
      </c>
      <c r="C277" s="19">
        <v>1527.536</v>
      </c>
      <c r="D277" s="19">
        <v>1749.412</v>
      </c>
      <c r="E277" s="19">
        <v>0</v>
      </c>
      <c r="F277" s="19">
        <v>0</v>
      </c>
      <c r="G277" s="19">
        <v>0</v>
      </c>
      <c r="H277" s="19">
        <v>1</v>
      </c>
      <c r="I277" s="17">
        <v>8.153</v>
      </c>
      <c r="J277" s="17">
        <v>19.802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-0.004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399966</v>
      </c>
      <c r="B278" s="19" t="s">
        <v>356</v>
      </c>
      <c r="C278" s="19">
        <v>6198.156</v>
      </c>
      <c r="D278" s="19">
        <v>6925.711</v>
      </c>
      <c r="E278" s="19">
        <v>0</v>
      </c>
      <c r="F278" s="19">
        <v>0</v>
      </c>
      <c r="G278" s="19">
        <v>0</v>
      </c>
      <c r="H278" s="19">
        <v>1</v>
      </c>
      <c r="I278" s="17">
        <v>1.186</v>
      </c>
      <c r="J278" s="17">
        <v>11.566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1.203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399967</v>
      </c>
      <c r="B279" s="19" t="s">
        <v>357</v>
      </c>
      <c r="C279" s="19">
        <v>11675.21</v>
      </c>
      <c r="D279" s="19">
        <v>13319.456</v>
      </c>
      <c r="E279" s="19">
        <v>0</v>
      </c>
      <c r="F279" s="19">
        <v>0</v>
      </c>
      <c r="G279" s="19">
        <v>0</v>
      </c>
      <c r="H279" s="19">
        <v>1</v>
      </c>
      <c r="I279" s="17">
        <v>9.518</v>
      </c>
      <c r="J279" s="17">
        <v>20.688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1.87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399973</v>
      </c>
      <c r="B280" s="19" t="s">
        <v>358</v>
      </c>
      <c r="C280" s="19">
        <v>1558.539</v>
      </c>
      <c r="D280" s="19">
        <v>1800.908</v>
      </c>
      <c r="E280" s="19">
        <v>0</v>
      </c>
      <c r="F280" s="19">
        <v>0</v>
      </c>
      <c r="G280" s="19">
        <v>0</v>
      </c>
      <c r="H280" s="19">
        <v>1</v>
      </c>
      <c r="I280" s="17">
        <v>7.892</v>
      </c>
      <c r="J280" s="17">
        <v>20.288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1.284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399974</v>
      </c>
      <c r="B281" s="19" t="s">
        <v>359</v>
      </c>
      <c r="C281" s="19">
        <v>1789.459</v>
      </c>
      <c r="D281" s="19">
        <v>1956.967</v>
      </c>
      <c r="E281" s="19">
        <v>0</v>
      </c>
      <c r="F281" s="19">
        <v>0</v>
      </c>
      <c r="G281" s="19">
        <v>0</v>
      </c>
      <c r="H281" s="19">
        <v>1</v>
      </c>
      <c r="I281" s="17">
        <v>1.279</v>
      </c>
      <c r="J281" s="17">
        <v>9.729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-0.063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399982</v>
      </c>
      <c r="B282" s="19" t="s">
        <v>208</v>
      </c>
      <c r="C282" s="19">
        <v>8140.942</v>
      </c>
      <c r="D282" s="19">
        <v>9126.369</v>
      </c>
      <c r="E282" s="19">
        <v>0</v>
      </c>
      <c r="F282" s="19">
        <v>0</v>
      </c>
      <c r="G282" s="19">
        <v>0</v>
      </c>
      <c r="H282" s="19">
        <v>1</v>
      </c>
      <c r="I282" s="17">
        <v>3.465</v>
      </c>
      <c r="J282" s="17">
        <v>13.889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3.53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399991</v>
      </c>
      <c r="B283" s="19" t="s">
        <v>360</v>
      </c>
      <c r="C283" s="19">
        <v>2469.384</v>
      </c>
      <c r="D283" s="19">
        <v>2908.751</v>
      </c>
      <c r="E283" s="19">
        <v>0</v>
      </c>
      <c r="F283" s="19">
        <v>0</v>
      </c>
      <c r="G283" s="19">
        <v>0</v>
      </c>
      <c r="H283" s="19">
        <v>1</v>
      </c>
      <c r="I283" s="17">
        <v>4.661</v>
      </c>
      <c r="J283" s="17">
        <v>19.062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4.172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399992</v>
      </c>
      <c r="B284" s="19" t="s">
        <v>361</v>
      </c>
      <c r="C284" s="19">
        <v>1923.408</v>
      </c>
      <c r="D284" s="19">
        <v>2194.632</v>
      </c>
      <c r="E284" s="19">
        <v>0</v>
      </c>
      <c r="F284" s="19">
        <v>0</v>
      </c>
      <c r="G284" s="19">
        <v>0</v>
      </c>
      <c r="H284" s="19">
        <v>1</v>
      </c>
      <c r="I284" s="17">
        <v>0.558</v>
      </c>
      <c r="J284" s="17">
        <v>12.847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1.974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980018</v>
      </c>
      <c r="B285" s="19" t="s">
        <v>362</v>
      </c>
      <c r="C285" s="19">
        <v>3421.194</v>
      </c>
      <c r="D285" s="19">
        <v>4263.406</v>
      </c>
      <c r="E285" s="19">
        <v>0</v>
      </c>
      <c r="F285" s="19">
        <v>0</v>
      </c>
      <c r="G285" s="19">
        <v>0</v>
      </c>
      <c r="H285" s="19">
        <v>1</v>
      </c>
      <c r="I285" s="17">
        <v>24.563</v>
      </c>
      <c r="J285" s="17">
        <v>39.465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2.476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980028</v>
      </c>
      <c r="B286" s="19" t="s">
        <v>363</v>
      </c>
      <c r="C286" s="19">
        <v>11658.549</v>
      </c>
      <c r="D286" s="19">
        <v>12704.456</v>
      </c>
      <c r="E286" s="19">
        <v>0</v>
      </c>
      <c r="F286" s="19">
        <v>0</v>
      </c>
      <c r="G286" s="19">
        <v>0</v>
      </c>
      <c r="H286" s="19">
        <v>1</v>
      </c>
      <c r="I286" s="17">
        <v>0.282</v>
      </c>
      <c r="J286" s="17">
        <v>8.491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0.463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980035</v>
      </c>
      <c r="B287" s="19" t="s">
        <v>364</v>
      </c>
      <c r="C287" s="19">
        <v>1879.639</v>
      </c>
      <c r="D287" s="19">
        <v>2259.945</v>
      </c>
      <c r="E287" s="19">
        <v>0</v>
      </c>
      <c r="F287" s="19">
        <v>0</v>
      </c>
      <c r="G287" s="19">
        <v>0</v>
      </c>
      <c r="H287" s="19">
        <v>1</v>
      </c>
      <c r="I287" s="17">
        <v>5.99</v>
      </c>
      <c r="J287" s="17">
        <v>21.81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1.807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980068</v>
      </c>
      <c r="B288" s="19" t="s">
        <v>365</v>
      </c>
      <c r="C288" s="19">
        <v>3352.615</v>
      </c>
      <c r="D288" s="19">
        <v>3702.176</v>
      </c>
      <c r="E288" s="19">
        <v>0</v>
      </c>
      <c r="F288" s="19">
        <v>0</v>
      </c>
      <c r="G288" s="19">
        <v>0</v>
      </c>
      <c r="H288" s="19">
        <v>1</v>
      </c>
      <c r="I288" s="17">
        <v>3.757</v>
      </c>
      <c r="J288" s="17">
        <v>12.845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5.955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980076</v>
      </c>
      <c r="B289" s="19" t="s">
        <v>366</v>
      </c>
      <c r="C289" s="19">
        <v>3097.079</v>
      </c>
      <c r="D289" s="19">
        <v>3561.526</v>
      </c>
      <c r="E289" s="19">
        <v>0</v>
      </c>
      <c r="F289" s="19">
        <v>0</v>
      </c>
      <c r="G289" s="19">
        <v>0</v>
      </c>
      <c r="H289" s="19">
        <v>1</v>
      </c>
      <c r="I289" s="17">
        <v>7.948</v>
      </c>
      <c r="J289" s="17">
        <v>19.952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3.06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980092</v>
      </c>
      <c r="B290" s="19" t="s">
        <v>367</v>
      </c>
      <c r="C290" s="19">
        <v>4877.242</v>
      </c>
      <c r="D290" s="19">
        <v>5431.049</v>
      </c>
      <c r="E290" s="19">
        <v>0</v>
      </c>
      <c r="F290" s="19">
        <v>0</v>
      </c>
      <c r="G290" s="19">
        <v>0</v>
      </c>
      <c r="H290" s="19">
        <v>1</v>
      </c>
      <c r="I290" s="17">
        <v>1.109</v>
      </c>
      <c r="J290" s="17">
        <v>11.193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7.494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988006</v>
      </c>
      <c r="B291" s="19" t="s">
        <v>368</v>
      </c>
      <c r="C291" s="19">
        <v>2578.58</v>
      </c>
      <c r="D291" s="19">
        <v>3200.66</v>
      </c>
      <c r="E291" s="19">
        <v>0</v>
      </c>
      <c r="F291" s="19">
        <v>0</v>
      </c>
      <c r="G291" s="19">
        <v>0</v>
      </c>
      <c r="H291" s="19">
        <v>1</v>
      </c>
      <c r="I291" s="17">
        <v>1.695</v>
      </c>
      <c r="J291" s="17">
        <v>20.802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2.29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988007</v>
      </c>
      <c r="B292" s="19" t="s">
        <v>369</v>
      </c>
      <c r="C292" s="19">
        <v>2573.09</v>
      </c>
      <c r="D292" s="19">
        <v>3206.541</v>
      </c>
      <c r="E292" s="19">
        <v>0</v>
      </c>
      <c r="F292" s="19">
        <v>0</v>
      </c>
      <c r="G292" s="19">
        <v>0</v>
      </c>
      <c r="H292" s="19">
        <v>1</v>
      </c>
      <c r="I292" s="17">
        <v>1.478</v>
      </c>
      <c r="J292" s="17">
        <v>20.941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1.571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988106</v>
      </c>
      <c r="B293" s="19" t="s">
        <v>370</v>
      </c>
      <c r="C293" s="19">
        <v>2855.817</v>
      </c>
      <c r="D293" s="19">
        <v>3546.46</v>
      </c>
      <c r="E293" s="19">
        <v>0</v>
      </c>
      <c r="F293" s="19">
        <v>0</v>
      </c>
      <c r="G293" s="19">
        <v>0</v>
      </c>
      <c r="H293" s="19">
        <v>1</v>
      </c>
      <c r="I293" s="17">
        <v>1.747</v>
      </c>
      <c r="J293" s="17">
        <v>20.881</v>
      </c>
      <c r="K293" s="20">
        <v>4</v>
      </c>
      <c r="L293" s="20">
        <v>2</v>
      </c>
      <c r="M293" s="20">
        <v>0</v>
      </c>
      <c r="N293" s="20">
        <v>1</v>
      </c>
      <c r="O293" s="20">
        <v>0</v>
      </c>
      <c r="P293" s="20">
        <v>1.095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988107</v>
      </c>
      <c r="B294" s="19" t="s">
        <v>371</v>
      </c>
      <c r="C294" s="19">
        <v>2849.736</v>
      </c>
      <c r="D294" s="19">
        <v>3552.964</v>
      </c>
      <c r="E294" s="19">
        <v>0</v>
      </c>
      <c r="F294" s="19">
        <v>0</v>
      </c>
      <c r="G294" s="19">
        <v>0</v>
      </c>
      <c r="H294" s="19">
        <v>1</v>
      </c>
      <c r="I294" s="17">
        <v>1.53</v>
      </c>
      <c r="J294" s="17">
        <v>21.02</v>
      </c>
      <c r="K294" s="20">
        <v>4</v>
      </c>
      <c r="L294" s="20">
        <v>2</v>
      </c>
      <c r="M294" s="20">
        <v>-1</v>
      </c>
      <c r="N294" s="20">
        <v>1</v>
      </c>
      <c r="O294" s="20">
        <v>0</v>
      </c>
      <c r="P294" s="20">
        <v>-0.892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22">
        <v>6</v>
      </c>
      <c r="B295" s="22" t="s">
        <v>372</v>
      </c>
      <c r="C295" s="22">
        <v>4358.451</v>
      </c>
      <c r="D295" s="22">
        <v>4887.254</v>
      </c>
      <c r="E295" s="22">
        <v>0</v>
      </c>
      <c r="F295" s="22">
        <v>0</v>
      </c>
      <c r="G295" s="22">
        <v>1</v>
      </c>
      <c r="H295" s="17">
        <v>0</v>
      </c>
      <c r="I295" s="17">
        <v>0</v>
      </c>
      <c r="J295" s="17">
        <v>0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0.14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22">
        <v>807</v>
      </c>
      <c r="B296" s="22" t="s">
        <v>23</v>
      </c>
      <c r="C296" s="22">
        <v>18717.004</v>
      </c>
      <c r="D296" s="22">
        <v>20398.797</v>
      </c>
      <c r="E296" s="22">
        <v>0</v>
      </c>
      <c r="F296" s="22">
        <v>0</v>
      </c>
      <c r="G296" s="22">
        <v>1</v>
      </c>
      <c r="H296" s="17">
        <v>0</v>
      </c>
      <c r="I296" s="17">
        <v>0</v>
      </c>
      <c r="J296" s="17">
        <v>0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2.438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22">
        <v>815</v>
      </c>
      <c r="B297" s="22" t="s">
        <v>373</v>
      </c>
      <c r="C297" s="22">
        <v>19239.947</v>
      </c>
      <c r="D297" s="22">
        <v>21083.943</v>
      </c>
      <c r="E297" s="22">
        <v>0</v>
      </c>
      <c r="F297" s="22">
        <v>0</v>
      </c>
      <c r="G297" s="22">
        <v>1</v>
      </c>
      <c r="H297" s="17">
        <v>0</v>
      </c>
      <c r="I297" s="17">
        <v>0</v>
      </c>
      <c r="J297" s="17">
        <v>0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4.706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22">
        <v>912</v>
      </c>
      <c r="B298" s="22" t="s">
        <v>374</v>
      </c>
      <c r="C298" s="22">
        <v>21228.705</v>
      </c>
      <c r="D298" s="22">
        <v>23268.863</v>
      </c>
      <c r="E298" s="22">
        <v>0</v>
      </c>
      <c r="F298" s="22">
        <v>0</v>
      </c>
      <c r="G298" s="22">
        <v>1</v>
      </c>
      <c r="H298" s="17">
        <v>0</v>
      </c>
      <c r="I298" s="17">
        <v>0</v>
      </c>
      <c r="J298" s="17">
        <v>0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3.622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2">
        <v>932</v>
      </c>
      <c r="B299" s="22" t="s">
        <v>375</v>
      </c>
      <c r="C299" s="22">
        <v>15575.767</v>
      </c>
      <c r="D299" s="22">
        <v>17148.619</v>
      </c>
      <c r="E299" s="22">
        <v>0</v>
      </c>
      <c r="F299" s="22">
        <v>0</v>
      </c>
      <c r="G299" s="22">
        <v>1</v>
      </c>
      <c r="H299" s="17">
        <v>0</v>
      </c>
      <c r="I299" s="17">
        <v>0</v>
      </c>
      <c r="J299" s="17">
        <v>0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2.42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22">
        <v>952</v>
      </c>
      <c r="B300" s="22" t="s">
        <v>376</v>
      </c>
      <c r="C300" s="22">
        <v>2603.369</v>
      </c>
      <c r="D300" s="22">
        <v>2978.757</v>
      </c>
      <c r="E300" s="22">
        <v>0</v>
      </c>
      <c r="F300" s="22">
        <v>0</v>
      </c>
      <c r="G300" s="22">
        <v>1</v>
      </c>
      <c r="H300" s="17">
        <v>0</v>
      </c>
      <c r="I300" s="17">
        <v>0</v>
      </c>
      <c r="J300" s="17">
        <v>0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5.474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22">
        <v>990</v>
      </c>
      <c r="B301" s="22" t="s">
        <v>377</v>
      </c>
      <c r="C301" s="22">
        <v>13004.888</v>
      </c>
      <c r="D301" s="22">
        <v>14313.052</v>
      </c>
      <c r="E301" s="22">
        <v>0</v>
      </c>
      <c r="F301" s="22">
        <v>0</v>
      </c>
      <c r="G301" s="22">
        <v>1</v>
      </c>
      <c r="H301" s="17">
        <v>0</v>
      </c>
      <c r="I301" s="17">
        <v>0</v>
      </c>
      <c r="J301" s="17">
        <v>0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1.043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22">
        <v>399367</v>
      </c>
      <c r="B302" s="22" t="s">
        <v>378</v>
      </c>
      <c r="C302" s="22">
        <v>2627.136</v>
      </c>
      <c r="D302" s="22">
        <v>3107.82</v>
      </c>
      <c r="E302" s="22">
        <v>0</v>
      </c>
      <c r="F302" s="22">
        <v>0</v>
      </c>
      <c r="G302" s="22">
        <v>1</v>
      </c>
      <c r="H302" s="17">
        <v>0</v>
      </c>
      <c r="I302" s="17">
        <v>0</v>
      </c>
      <c r="J302" s="17">
        <v>0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1.09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22">
        <v>399385</v>
      </c>
      <c r="B303" s="22" t="s">
        <v>379</v>
      </c>
      <c r="C303" s="22">
        <v>9491.505</v>
      </c>
      <c r="D303" s="22">
        <v>10433.66</v>
      </c>
      <c r="E303" s="22">
        <v>0</v>
      </c>
      <c r="F303" s="22">
        <v>0</v>
      </c>
      <c r="G303" s="22">
        <v>1</v>
      </c>
      <c r="H303" s="17">
        <v>0</v>
      </c>
      <c r="I303" s="17">
        <v>0</v>
      </c>
      <c r="J303" s="17">
        <v>0</v>
      </c>
      <c r="K303" s="20">
        <v>2</v>
      </c>
      <c r="L303" s="20">
        <v>2</v>
      </c>
      <c r="M303" s="20">
        <v>-1</v>
      </c>
      <c r="N303" s="20">
        <v>1</v>
      </c>
      <c r="O303" s="20">
        <v>0</v>
      </c>
      <c r="P303" s="20">
        <v>0.991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22">
        <v>399396</v>
      </c>
      <c r="B304" s="22" t="s">
        <v>380</v>
      </c>
      <c r="C304" s="22">
        <v>17898.471</v>
      </c>
      <c r="D304" s="22">
        <v>19594.949</v>
      </c>
      <c r="E304" s="22">
        <v>0</v>
      </c>
      <c r="F304" s="22">
        <v>0</v>
      </c>
      <c r="G304" s="22">
        <v>1</v>
      </c>
      <c r="H304" s="17">
        <v>0</v>
      </c>
      <c r="I304" s="17">
        <v>0</v>
      </c>
      <c r="J304" s="17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2">
        <v>399481</v>
      </c>
      <c r="B305" s="22" t="s">
        <v>106</v>
      </c>
      <c r="C305" s="22">
        <v>127.776</v>
      </c>
      <c r="D305" s="22">
        <v>127.969</v>
      </c>
      <c r="E305" s="22">
        <v>0</v>
      </c>
      <c r="F305" s="22">
        <v>0</v>
      </c>
      <c r="G305" s="22">
        <v>1</v>
      </c>
      <c r="H305" s="17">
        <v>0</v>
      </c>
      <c r="I305" s="17">
        <v>0</v>
      </c>
      <c r="J305" s="17">
        <v>0</v>
      </c>
      <c r="K305" s="20">
        <v>4</v>
      </c>
      <c r="L305" s="20">
        <v>2</v>
      </c>
      <c r="M305" s="20">
        <v>-1</v>
      </c>
      <c r="N305" s="20">
        <v>1</v>
      </c>
      <c r="O305" s="20">
        <v>0</v>
      </c>
      <c r="P305" s="20">
        <v>4.813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2">
        <v>399617</v>
      </c>
      <c r="B306" s="22" t="s">
        <v>381</v>
      </c>
      <c r="C306" s="22">
        <v>9457.393</v>
      </c>
      <c r="D306" s="22">
        <v>10644.437</v>
      </c>
      <c r="E306" s="22">
        <v>0</v>
      </c>
      <c r="F306" s="22">
        <v>0</v>
      </c>
      <c r="G306" s="22">
        <v>1</v>
      </c>
      <c r="H306" s="17">
        <v>0</v>
      </c>
      <c r="I306" s="17">
        <v>0</v>
      </c>
      <c r="J306" s="17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2">
        <v>399684</v>
      </c>
      <c r="B307" s="22" t="s">
        <v>382</v>
      </c>
      <c r="C307" s="22">
        <v>1845.715</v>
      </c>
      <c r="D307" s="22">
        <v>2069.443</v>
      </c>
      <c r="E307" s="22">
        <v>0</v>
      </c>
      <c r="F307" s="22">
        <v>0</v>
      </c>
      <c r="G307" s="22">
        <v>1</v>
      </c>
      <c r="H307" s="17">
        <v>0</v>
      </c>
      <c r="I307" s="17">
        <v>0</v>
      </c>
      <c r="J307" s="17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2">
        <v>399807</v>
      </c>
      <c r="B308" s="22" t="s">
        <v>383</v>
      </c>
      <c r="C308" s="22">
        <v>1261.758</v>
      </c>
      <c r="D308" s="22">
        <v>1367.229</v>
      </c>
      <c r="E308" s="22">
        <v>0</v>
      </c>
      <c r="F308" s="22">
        <v>0</v>
      </c>
      <c r="G308" s="22">
        <v>1</v>
      </c>
      <c r="H308" s="17">
        <v>0</v>
      </c>
      <c r="I308" s="17">
        <v>0</v>
      </c>
      <c r="J308" s="17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2">
        <v>399932</v>
      </c>
      <c r="B309" s="22" t="s">
        <v>375</v>
      </c>
      <c r="C309" s="22">
        <v>15575.766</v>
      </c>
      <c r="D309" s="22">
        <v>17148.619</v>
      </c>
      <c r="E309" s="22">
        <v>0</v>
      </c>
      <c r="F309" s="22">
        <v>0</v>
      </c>
      <c r="G309" s="22">
        <v>1</v>
      </c>
      <c r="H309" s="17">
        <v>0</v>
      </c>
      <c r="I309" s="17">
        <v>0</v>
      </c>
      <c r="J309" s="17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2">
        <v>399983</v>
      </c>
      <c r="B310" s="22" t="s">
        <v>384</v>
      </c>
      <c r="C310" s="22">
        <v>2055.423</v>
      </c>
      <c r="D310" s="22">
        <v>2377.404</v>
      </c>
      <c r="E310" s="22">
        <v>0</v>
      </c>
      <c r="F310" s="22">
        <v>0</v>
      </c>
      <c r="G310" s="22">
        <v>1</v>
      </c>
      <c r="H310" s="17">
        <v>0</v>
      </c>
      <c r="I310" s="17">
        <v>0</v>
      </c>
      <c r="J310" s="17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22">
        <v>399987</v>
      </c>
      <c r="B311" s="22" t="s">
        <v>385</v>
      </c>
      <c r="C311" s="22">
        <v>5255.202</v>
      </c>
      <c r="D311" s="22">
        <v>5912.229</v>
      </c>
      <c r="E311" s="22">
        <v>0</v>
      </c>
      <c r="F311" s="22">
        <v>0</v>
      </c>
      <c r="G311" s="22">
        <v>1</v>
      </c>
      <c r="H311" s="17">
        <v>0</v>
      </c>
      <c r="I311" s="17">
        <v>0</v>
      </c>
      <c r="J311" s="17">
        <v>0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-3.875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22">
        <v>399997</v>
      </c>
      <c r="B312" s="22" t="s">
        <v>386</v>
      </c>
      <c r="C312" s="22">
        <v>9216.012</v>
      </c>
      <c r="D312" s="22">
        <v>10488.766</v>
      </c>
      <c r="E312" s="22">
        <v>0</v>
      </c>
      <c r="F312" s="22">
        <v>0</v>
      </c>
      <c r="G312" s="22">
        <v>1</v>
      </c>
      <c r="H312" s="17">
        <v>0</v>
      </c>
      <c r="I312" s="17">
        <v>0</v>
      </c>
      <c r="J312" s="17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9" t="s">
        <v>387</v>
      </c>
      <c r="L1" s="10"/>
      <c r="M1" s="10"/>
      <c r="N1" s="10"/>
      <c r="O1" s="10"/>
      <c r="P1" s="10"/>
      <c r="Q1" s="10"/>
      <c r="R1" s="14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1" t="s">
        <v>76</v>
      </c>
      <c r="L2" s="11" t="s">
        <v>77</v>
      </c>
      <c r="M2" s="11" t="s">
        <v>78</v>
      </c>
      <c r="N2" s="11" t="s">
        <v>79</v>
      </c>
      <c r="O2" s="11" t="s">
        <v>80</v>
      </c>
      <c r="P2" s="11" t="s">
        <v>81</v>
      </c>
      <c r="Q2" s="11" t="s">
        <v>82</v>
      </c>
      <c r="R2" s="11" t="s">
        <v>83</v>
      </c>
    </row>
    <row r="3" ht="20.25" spans="1:18">
      <c r="A3" s="5" t="s">
        <v>388</v>
      </c>
      <c r="B3" s="5" t="s">
        <v>389</v>
      </c>
      <c r="C3" s="5">
        <v>19831.32</v>
      </c>
      <c r="D3" s="5">
        <v>21533.512</v>
      </c>
      <c r="E3" s="5">
        <v>0</v>
      </c>
      <c r="F3" s="5">
        <v>0</v>
      </c>
      <c r="G3" s="5">
        <v>0</v>
      </c>
      <c r="H3" s="5">
        <v>1</v>
      </c>
      <c r="I3" s="7">
        <v>4.887</v>
      </c>
      <c r="J3" s="7">
        <v>12.406</v>
      </c>
      <c r="K3" s="12">
        <v>3</v>
      </c>
      <c r="L3" s="12">
        <v>2</v>
      </c>
      <c r="M3" s="12">
        <v>-1</v>
      </c>
      <c r="N3" s="12">
        <v>1</v>
      </c>
      <c r="O3" s="12">
        <v>0</v>
      </c>
      <c r="P3" s="12">
        <v>-28.768</v>
      </c>
      <c r="Q3" s="12">
        <v>0</v>
      </c>
      <c r="R3" s="12">
        <v>0</v>
      </c>
    </row>
    <row r="4" ht="20.25" spans="1:18">
      <c r="A4" s="5" t="s">
        <v>390</v>
      </c>
      <c r="B4" s="5" t="s">
        <v>391</v>
      </c>
      <c r="C4" s="5">
        <v>9778.169</v>
      </c>
      <c r="D4" s="5">
        <v>14442.994</v>
      </c>
      <c r="E4" s="5">
        <v>0</v>
      </c>
      <c r="F4" s="5">
        <v>0</v>
      </c>
      <c r="G4" s="5">
        <v>0</v>
      </c>
      <c r="H4" s="5">
        <v>1</v>
      </c>
      <c r="I4" s="7">
        <v>22.991</v>
      </c>
      <c r="J4" s="7">
        <v>47.864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-69.551</v>
      </c>
      <c r="Q4" s="12">
        <v>0</v>
      </c>
      <c r="R4" s="12">
        <v>0</v>
      </c>
    </row>
    <row r="5" ht="20.25" spans="1:18">
      <c r="A5" s="5" t="s">
        <v>392</v>
      </c>
      <c r="B5" s="5" t="s">
        <v>393</v>
      </c>
      <c r="C5" s="5">
        <v>20699.285</v>
      </c>
      <c r="D5" s="5">
        <v>22314.967</v>
      </c>
      <c r="E5" s="5">
        <v>0</v>
      </c>
      <c r="F5" s="5">
        <v>0</v>
      </c>
      <c r="G5" s="5">
        <v>0</v>
      </c>
      <c r="H5" s="5">
        <v>1</v>
      </c>
      <c r="I5" s="7">
        <v>6.71</v>
      </c>
      <c r="J5" s="7">
        <v>13.465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-32.591</v>
      </c>
      <c r="Q5" s="12">
        <v>0</v>
      </c>
      <c r="R5" s="12">
        <v>0</v>
      </c>
    </row>
    <row r="6" ht="20.25" spans="1:18">
      <c r="A6" s="5" t="s">
        <v>394</v>
      </c>
      <c r="B6" s="5" t="s">
        <v>395</v>
      </c>
      <c r="C6" s="5">
        <v>10063.452</v>
      </c>
      <c r="D6" s="5">
        <v>11831.127</v>
      </c>
      <c r="E6" s="5">
        <v>0</v>
      </c>
      <c r="F6" s="5">
        <v>0</v>
      </c>
      <c r="G6" s="5">
        <v>0</v>
      </c>
      <c r="H6" s="5">
        <v>1</v>
      </c>
      <c r="I6" s="7">
        <v>3.498</v>
      </c>
      <c r="J6" s="7">
        <v>17.916</v>
      </c>
      <c r="K6" s="12">
        <v>4</v>
      </c>
      <c r="L6" s="12">
        <v>2</v>
      </c>
      <c r="M6" s="12">
        <v>-1</v>
      </c>
      <c r="N6" s="12">
        <v>1</v>
      </c>
      <c r="O6" s="12">
        <v>0</v>
      </c>
      <c r="P6" s="12">
        <v>26.807</v>
      </c>
      <c r="Q6" s="12">
        <v>0</v>
      </c>
      <c r="R6" s="12">
        <v>0</v>
      </c>
    </row>
    <row r="7" ht="20.25" spans="1:18">
      <c r="A7" s="5" t="s">
        <v>396</v>
      </c>
      <c r="B7" s="5" t="s">
        <v>397</v>
      </c>
      <c r="C7" s="5">
        <v>80045.859</v>
      </c>
      <c r="D7" s="5">
        <v>92792.555</v>
      </c>
      <c r="E7" s="5">
        <v>0</v>
      </c>
      <c r="F7" s="5">
        <v>0</v>
      </c>
      <c r="G7" s="5">
        <v>0</v>
      </c>
      <c r="H7" s="5">
        <v>1</v>
      </c>
      <c r="I7" s="7">
        <v>8.678</v>
      </c>
      <c r="J7" s="7">
        <v>21.222</v>
      </c>
      <c r="K7" s="12">
        <v>4</v>
      </c>
      <c r="L7" s="12">
        <v>2</v>
      </c>
      <c r="M7" s="12">
        <v>-1</v>
      </c>
      <c r="N7" s="12">
        <v>1</v>
      </c>
      <c r="O7" s="12">
        <v>0</v>
      </c>
      <c r="P7" s="12">
        <v>-237.779</v>
      </c>
      <c r="Q7" s="12">
        <v>0</v>
      </c>
      <c r="R7" s="12">
        <v>0</v>
      </c>
    </row>
    <row r="8" ht="20.25" spans="1:18">
      <c r="A8" s="5" t="s">
        <v>398</v>
      </c>
      <c r="B8" s="5" t="s">
        <v>399</v>
      </c>
      <c r="C8" s="5">
        <v>115571.242</v>
      </c>
      <c r="D8" s="5">
        <v>127728.406</v>
      </c>
      <c r="E8" s="5">
        <v>0</v>
      </c>
      <c r="F8" s="5">
        <v>0</v>
      </c>
      <c r="G8" s="5">
        <v>0</v>
      </c>
      <c r="H8" s="5">
        <v>1</v>
      </c>
      <c r="I8" s="7">
        <v>11.331</v>
      </c>
      <c r="J8" s="7">
        <v>19.77</v>
      </c>
      <c r="K8" s="12">
        <v>4</v>
      </c>
      <c r="L8" s="12">
        <v>2</v>
      </c>
      <c r="M8" s="12">
        <v>-1</v>
      </c>
      <c r="N8" s="12">
        <v>1</v>
      </c>
      <c r="O8" s="12">
        <v>0</v>
      </c>
      <c r="P8" s="12">
        <v>-189.524</v>
      </c>
      <c r="Q8" s="12">
        <v>0</v>
      </c>
      <c r="R8" s="12">
        <v>0</v>
      </c>
    </row>
    <row r="9" ht="20.25" spans="1:18">
      <c r="A9" s="5" t="s">
        <v>400</v>
      </c>
      <c r="B9" s="5" t="s">
        <v>401</v>
      </c>
      <c r="C9" s="5">
        <v>270734.781</v>
      </c>
      <c r="D9" s="5">
        <v>317544.031</v>
      </c>
      <c r="E9" s="5">
        <v>0</v>
      </c>
      <c r="F9" s="5">
        <v>0</v>
      </c>
      <c r="G9" s="5">
        <v>0</v>
      </c>
      <c r="H9" s="5">
        <v>1</v>
      </c>
      <c r="I9" s="7">
        <v>9.727</v>
      </c>
      <c r="J9" s="7">
        <v>23.034</v>
      </c>
      <c r="K9" s="12">
        <v>4</v>
      </c>
      <c r="L9" s="12">
        <v>2</v>
      </c>
      <c r="M9" s="12">
        <v>0</v>
      </c>
      <c r="N9" s="12">
        <v>1</v>
      </c>
      <c r="O9" s="12">
        <v>0</v>
      </c>
      <c r="P9" s="12">
        <v>1309.517</v>
      </c>
      <c r="Q9" s="12">
        <v>0</v>
      </c>
      <c r="R9" s="12">
        <v>0</v>
      </c>
    </row>
    <row r="10" ht="20.25" spans="1:18">
      <c r="A10" s="5" t="s">
        <v>402</v>
      </c>
      <c r="B10" s="5" t="s">
        <v>403</v>
      </c>
      <c r="C10" s="5">
        <v>12570.937</v>
      </c>
      <c r="D10" s="5">
        <v>13500.882</v>
      </c>
      <c r="E10" s="5">
        <v>0</v>
      </c>
      <c r="F10" s="5">
        <v>0</v>
      </c>
      <c r="G10" s="5">
        <v>0</v>
      </c>
      <c r="H10" s="5">
        <v>1</v>
      </c>
      <c r="I10" s="7">
        <v>2.45</v>
      </c>
      <c r="J10" s="7">
        <v>9.17</v>
      </c>
      <c r="K10" s="12">
        <v>4</v>
      </c>
      <c r="L10" s="12">
        <v>2</v>
      </c>
      <c r="M10" s="12">
        <v>-1</v>
      </c>
      <c r="N10" s="12">
        <v>1</v>
      </c>
      <c r="O10" s="12">
        <v>0</v>
      </c>
      <c r="P10" s="12">
        <v>2.462</v>
      </c>
      <c r="Q10" s="12">
        <v>0</v>
      </c>
      <c r="R10" s="12">
        <v>0</v>
      </c>
    </row>
    <row r="11" ht="20.25" spans="1:18">
      <c r="A11" s="5" t="s">
        <v>404</v>
      </c>
      <c r="B11" s="5" t="s">
        <v>405</v>
      </c>
      <c r="C11" s="5">
        <v>2853.337</v>
      </c>
      <c r="D11" s="5">
        <v>3359.488</v>
      </c>
      <c r="E11" s="5">
        <v>0</v>
      </c>
      <c r="F11" s="5">
        <v>0</v>
      </c>
      <c r="G11" s="5">
        <v>0</v>
      </c>
      <c r="H11" s="5">
        <v>1</v>
      </c>
      <c r="I11" s="7">
        <v>4.37</v>
      </c>
      <c r="J11" s="7">
        <v>18.778</v>
      </c>
      <c r="K11" s="12">
        <v>4</v>
      </c>
      <c r="L11" s="12">
        <v>0</v>
      </c>
      <c r="M11" s="12">
        <v>-1</v>
      </c>
      <c r="N11" s="12">
        <v>1</v>
      </c>
      <c r="O11" s="12">
        <v>0</v>
      </c>
      <c r="P11" s="12">
        <v>-0.971</v>
      </c>
      <c r="Q11" s="12">
        <v>0</v>
      </c>
      <c r="R11" s="12">
        <v>0</v>
      </c>
    </row>
    <row r="12" ht="20.25" spans="1:18">
      <c r="A12" s="5" t="s">
        <v>406</v>
      </c>
      <c r="B12" s="5" t="s">
        <v>407</v>
      </c>
      <c r="C12" s="5">
        <v>21695.688</v>
      </c>
      <c r="D12" s="5">
        <v>23220.787</v>
      </c>
      <c r="E12" s="5">
        <v>0</v>
      </c>
      <c r="F12" s="5">
        <v>0</v>
      </c>
      <c r="G12" s="5">
        <v>0</v>
      </c>
      <c r="H12" s="5">
        <v>1</v>
      </c>
      <c r="I12" s="7">
        <v>3.608</v>
      </c>
      <c r="J12" s="7">
        <v>9.939</v>
      </c>
      <c r="K12" s="12">
        <v>4</v>
      </c>
      <c r="L12" s="12">
        <v>2</v>
      </c>
      <c r="M12" s="12">
        <v>-1</v>
      </c>
      <c r="N12" s="12">
        <v>1</v>
      </c>
      <c r="O12" s="12">
        <v>0</v>
      </c>
      <c r="P12" s="12">
        <v>-1.45</v>
      </c>
      <c r="Q12" s="12">
        <v>0</v>
      </c>
      <c r="R12" s="12">
        <v>0</v>
      </c>
    </row>
    <row r="13" ht="20.25" spans="1:18">
      <c r="A13" s="5" t="s">
        <v>408</v>
      </c>
      <c r="B13" s="5" t="s">
        <v>409</v>
      </c>
      <c r="C13" s="5">
        <v>3924.016</v>
      </c>
      <c r="D13" s="5">
        <v>4240.984</v>
      </c>
      <c r="E13" s="5">
        <v>0</v>
      </c>
      <c r="F13" s="5">
        <v>0</v>
      </c>
      <c r="G13" s="5">
        <v>0</v>
      </c>
      <c r="H13" s="5">
        <v>1</v>
      </c>
      <c r="I13" s="7">
        <v>3.35</v>
      </c>
      <c r="J13" s="7">
        <v>10.574</v>
      </c>
      <c r="K13" s="12">
        <v>4</v>
      </c>
      <c r="L13" s="12">
        <v>2</v>
      </c>
      <c r="M13" s="12">
        <v>-1</v>
      </c>
      <c r="N13" s="12">
        <v>1</v>
      </c>
      <c r="O13" s="12">
        <v>0</v>
      </c>
      <c r="P13" s="12">
        <v>5.445</v>
      </c>
      <c r="Q13" s="12">
        <v>0</v>
      </c>
      <c r="R13" s="12">
        <v>0</v>
      </c>
    </row>
    <row r="14" ht="20.25" spans="1:18">
      <c r="A14" s="5" t="s">
        <v>410</v>
      </c>
      <c r="B14" s="5" t="s">
        <v>411</v>
      </c>
      <c r="C14" s="5">
        <v>739.391</v>
      </c>
      <c r="D14" s="5">
        <v>800.808</v>
      </c>
      <c r="E14" s="5">
        <v>0</v>
      </c>
      <c r="F14" s="5">
        <v>0</v>
      </c>
      <c r="G14" s="5">
        <v>0</v>
      </c>
      <c r="H14" s="5">
        <v>1</v>
      </c>
      <c r="I14" s="8">
        <v>2.873</v>
      </c>
      <c r="J14" s="8">
        <v>10.322</v>
      </c>
      <c r="K14" s="12">
        <v>4</v>
      </c>
      <c r="L14" s="12">
        <v>2</v>
      </c>
      <c r="M14" s="12">
        <v>-1</v>
      </c>
      <c r="N14" s="12">
        <v>1</v>
      </c>
      <c r="O14" s="12">
        <v>0</v>
      </c>
      <c r="P14" s="12">
        <v>0.977</v>
      </c>
      <c r="Q14" s="12">
        <v>0</v>
      </c>
      <c r="R14" s="12">
        <v>0</v>
      </c>
    </row>
    <row r="15" ht="20.25" spans="1:18">
      <c r="A15" s="5" t="s">
        <v>412</v>
      </c>
      <c r="B15" s="5" t="s">
        <v>413</v>
      </c>
      <c r="C15" s="5">
        <v>3557.973</v>
      </c>
      <c r="D15" s="5">
        <v>3635.472</v>
      </c>
      <c r="E15" s="5">
        <v>0</v>
      </c>
      <c r="F15" s="5">
        <v>0</v>
      </c>
      <c r="G15" s="5">
        <v>0</v>
      </c>
      <c r="H15" s="5">
        <v>1</v>
      </c>
      <c r="I15" s="8">
        <v>0.343</v>
      </c>
      <c r="J15" s="8">
        <v>2.468</v>
      </c>
      <c r="K15" s="12">
        <v>4</v>
      </c>
      <c r="L15" s="12">
        <v>2</v>
      </c>
      <c r="M15" s="12">
        <v>-1</v>
      </c>
      <c r="N15" s="12">
        <v>1</v>
      </c>
      <c r="O15" s="12">
        <v>0</v>
      </c>
      <c r="P15" s="12">
        <v>0.907</v>
      </c>
      <c r="Q15" s="12">
        <v>0</v>
      </c>
      <c r="R15" s="12">
        <v>0</v>
      </c>
    </row>
    <row r="16" ht="20.25" spans="1:18">
      <c r="A16" s="5" t="s">
        <v>414</v>
      </c>
      <c r="B16" s="5" t="s">
        <v>415</v>
      </c>
      <c r="C16" s="5">
        <v>13165.589</v>
      </c>
      <c r="D16" s="5">
        <v>14283.257</v>
      </c>
      <c r="E16" s="5">
        <v>0</v>
      </c>
      <c r="F16" s="5">
        <v>0</v>
      </c>
      <c r="G16" s="5">
        <v>0</v>
      </c>
      <c r="H16" s="5">
        <v>1</v>
      </c>
      <c r="I16" s="8">
        <v>3.946</v>
      </c>
      <c r="J16" s="8">
        <v>11.462</v>
      </c>
      <c r="K16" s="12">
        <v>4</v>
      </c>
      <c r="L16" s="12">
        <v>2</v>
      </c>
      <c r="M16" s="12">
        <v>-1</v>
      </c>
      <c r="N16" s="12">
        <v>1</v>
      </c>
      <c r="O16" s="12">
        <v>0</v>
      </c>
      <c r="P16" s="12">
        <v>-19.97</v>
      </c>
      <c r="Q16" s="12">
        <v>0</v>
      </c>
      <c r="R16" s="12">
        <v>0</v>
      </c>
    </row>
    <row r="17" ht="20.25" spans="1:18">
      <c r="A17" s="5" t="s">
        <v>416</v>
      </c>
      <c r="B17" s="5" t="s">
        <v>417</v>
      </c>
      <c r="C17" s="5">
        <v>19226.541</v>
      </c>
      <c r="D17" s="5">
        <v>20294.32</v>
      </c>
      <c r="E17" s="5">
        <v>0</v>
      </c>
      <c r="F17" s="5">
        <v>0</v>
      </c>
      <c r="G17" s="5">
        <v>0</v>
      </c>
      <c r="H17" s="5">
        <v>1</v>
      </c>
      <c r="I17" s="8">
        <v>3.037</v>
      </c>
      <c r="J17" s="8">
        <v>8.139</v>
      </c>
      <c r="K17" s="12">
        <v>4</v>
      </c>
      <c r="L17" s="12">
        <v>2</v>
      </c>
      <c r="M17" s="12">
        <v>0</v>
      </c>
      <c r="N17" s="12">
        <v>1</v>
      </c>
      <c r="O17" s="12">
        <v>0</v>
      </c>
      <c r="P17" s="12">
        <v>-20.917</v>
      </c>
      <c r="Q17" s="12">
        <v>0</v>
      </c>
      <c r="R17" s="12">
        <v>0</v>
      </c>
    </row>
    <row r="18" ht="20.25" spans="1:18">
      <c r="A18" s="5" t="s">
        <v>418</v>
      </c>
      <c r="B18" s="5" t="s">
        <v>419</v>
      </c>
      <c r="C18" s="5">
        <v>6292.794</v>
      </c>
      <c r="D18" s="5">
        <v>7165.582</v>
      </c>
      <c r="E18" s="5">
        <v>0</v>
      </c>
      <c r="F18" s="5">
        <v>0</v>
      </c>
      <c r="G18" s="5">
        <v>0</v>
      </c>
      <c r="H18" s="5">
        <v>1</v>
      </c>
      <c r="I18" s="8">
        <v>0.644</v>
      </c>
      <c r="J18" s="8">
        <v>12.746</v>
      </c>
      <c r="K18" s="12">
        <v>4</v>
      </c>
      <c r="L18" s="12">
        <v>2</v>
      </c>
      <c r="M18" s="12">
        <v>0</v>
      </c>
      <c r="N18" s="12">
        <v>0</v>
      </c>
      <c r="O18" s="12">
        <v>0</v>
      </c>
      <c r="P18" s="12">
        <v>-25.872</v>
      </c>
      <c r="Q18" s="12">
        <v>0</v>
      </c>
      <c r="R18" s="12">
        <v>0</v>
      </c>
    </row>
    <row r="19" ht="20.25" spans="1:18">
      <c r="A19" s="5" t="s">
        <v>420</v>
      </c>
      <c r="B19" s="5" t="s">
        <v>421</v>
      </c>
      <c r="C19" s="5">
        <v>4443.212</v>
      </c>
      <c r="D19" s="5">
        <v>4994.001</v>
      </c>
      <c r="E19" s="5">
        <v>0</v>
      </c>
      <c r="F19" s="5">
        <v>0</v>
      </c>
      <c r="G19" s="5">
        <v>0</v>
      </c>
      <c r="H19" s="5">
        <v>1</v>
      </c>
      <c r="I19" s="8">
        <v>2.078</v>
      </c>
      <c r="J19" s="8">
        <v>12.878</v>
      </c>
      <c r="K19" s="12">
        <v>4</v>
      </c>
      <c r="L19" s="12">
        <v>2</v>
      </c>
      <c r="M19" s="12">
        <v>0</v>
      </c>
      <c r="N19" s="12">
        <v>0</v>
      </c>
      <c r="O19" s="12">
        <v>0</v>
      </c>
      <c r="P19" s="12">
        <v>-16.095</v>
      </c>
      <c r="Q19" s="12">
        <v>0</v>
      </c>
      <c r="R19" s="12">
        <v>0</v>
      </c>
    </row>
    <row r="20" ht="20.25" spans="1:18">
      <c r="A20" s="5" t="s">
        <v>422</v>
      </c>
      <c r="B20" s="5" t="s">
        <v>423</v>
      </c>
      <c r="C20" s="5">
        <v>6345.464</v>
      </c>
      <c r="D20" s="5">
        <v>7364.956</v>
      </c>
      <c r="E20" s="5">
        <v>0</v>
      </c>
      <c r="F20" s="5">
        <v>0</v>
      </c>
      <c r="G20" s="5">
        <v>0</v>
      </c>
      <c r="H20" s="5">
        <v>1</v>
      </c>
      <c r="I20" s="8">
        <v>5.609</v>
      </c>
      <c r="J20" s="8">
        <v>18.675</v>
      </c>
      <c r="K20" s="12">
        <v>4</v>
      </c>
      <c r="L20" s="12">
        <v>2</v>
      </c>
      <c r="M20" s="12">
        <v>-1</v>
      </c>
      <c r="N20" s="12">
        <v>1</v>
      </c>
      <c r="O20" s="12">
        <v>0</v>
      </c>
      <c r="P20" s="12">
        <v>5.345</v>
      </c>
      <c r="Q20" s="12">
        <v>0</v>
      </c>
      <c r="R20" s="12">
        <v>0</v>
      </c>
    </row>
    <row r="21" ht="20.25" spans="1:18">
      <c r="A21" s="5" t="s">
        <v>424</v>
      </c>
      <c r="B21" s="5" t="s">
        <v>425</v>
      </c>
      <c r="C21" s="5">
        <v>4222.232</v>
      </c>
      <c r="D21" s="5">
        <v>4694.275</v>
      </c>
      <c r="E21" s="5">
        <v>0</v>
      </c>
      <c r="F21" s="5">
        <v>0</v>
      </c>
      <c r="G21" s="5">
        <v>0</v>
      </c>
      <c r="H21" s="5">
        <v>1</v>
      </c>
      <c r="I21" s="8">
        <v>1.236</v>
      </c>
      <c r="J21" s="8">
        <v>11.167</v>
      </c>
      <c r="K21" s="12">
        <v>4</v>
      </c>
      <c r="L21" s="12">
        <v>2</v>
      </c>
      <c r="M21" s="12">
        <v>-1</v>
      </c>
      <c r="N21" s="12">
        <v>1</v>
      </c>
      <c r="O21" s="12">
        <v>0</v>
      </c>
      <c r="P21" s="12">
        <v>0.548</v>
      </c>
      <c r="Q21" s="12">
        <v>0</v>
      </c>
      <c r="R21" s="12">
        <v>0</v>
      </c>
    </row>
    <row r="22" ht="20.25" spans="1:18">
      <c r="A22" s="5" t="s">
        <v>426</v>
      </c>
      <c r="B22" s="5" t="s">
        <v>427</v>
      </c>
      <c r="C22" s="5">
        <v>2852.785</v>
      </c>
      <c r="D22" s="5">
        <v>3071.898</v>
      </c>
      <c r="E22" s="5">
        <v>0</v>
      </c>
      <c r="F22" s="5">
        <v>0</v>
      </c>
      <c r="G22" s="5">
        <v>0</v>
      </c>
      <c r="H22" s="5">
        <v>1</v>
      </c>
      <c r="I22" s="8">
        <v>2.287</v>
      </c>
      <c r="J22" s="8">
        <v>9.257</v>
      </c>
      <c r="K22" s="12">
        <v>4</v>
      </c>
      <c r="L22" s="12">
        <v>2</v>
      </c>
      <c r="M22" s="12">
        <v>-1</v>
      </c>
      <c r="N22" s="12">
        <v>1</v>
      </c>
      <c r="O22" s="12">
        <v>0</v>
      </c>
      <c r="P22" s="12">
        <v>1.216</v>
      </c>
      <c r="Q22" s="12">
        <v>0</v>
      </c>
      <c r="R22" s="12">
        <v>0</v>
      </c>
    </row>
    <row r="23" ht="20.25" spans="1:18">
      <c r="A23" s="5" t="s">
        <v>428</v>
      </c>
      <c r="B23" s="5" t="s">
        <v>429</v>
      </c>
      <c r="C23" s="5">
        <v>6574.232</v>
      </c>
      <c r="D23" s="5">
        <v>7345.802</v>
      </c>
      <c r="E23" s="5">
        <v>0</v>
      </c>
      <c r="F23" s="5">
        <v>0</v>
      </c>
      <c r="G23" s="5">
        <v>0</v>
      </c>
      <c r="H23" s="5">
        <v>1</v>
      </c>
      <c r="I23" s="8">
        <v>5.34</v>
      </c>
      <c r="J23" s="8">
        <v>15.283</v>
      </c>
      <c r="K23" s="12">
        <v>4</v>
      </c>
      <c r="L23" s="12">
        <v>2</v>
      </c>
      <c r="M23" s="12">
        <v>-1</v>
      </c>
      <c r="N23" s="12">
        <v>1</v>
      </c>
      <c r="O23" s="12">
        <v>0</v>
      </c>
      <c r="P23" s="12">
        <v>0.811</v>
      </c>
      <c r="Q23" s="12">
        <v>0</v>
      </c>
      <c r="R23" s="12">
        <v>0</v>
      </c>
    </row>
    <row r="24" ht="20.25" spans="1:18">
      <c r="A24" s="5" t="s">
        <v>430</v>
      </c>
      <c r="B24" s="5" t="s">
        <v>431</v>
      </c>
      <c r="C24" s="5">
        <v>70149.055</v>
      </c>
      <c r="D24" s="5">
        <v>83732.188</v>
      </c>
      <c r="E24" s="5">
        <v>0</v>
      </c>
      <c r="F24" s="5">
        <v>0</v>
      </c>
      <c r="G24" s="5">
        <v>0</v>
      </c>
      <c r="H24" s="5">
        <v>1</v>
      </c>
      <c r="I24" s="8">
        <v>7.243</v>
      </c>
      <c r="J24" s="8">
        <v>22.29</v>
      </c>
      <c r="K24" s="12">
        <v>4</v>
      </c>
      <c r="L24" s="12">
        <v>2</v>
      </c>
      <c r="M24" s="12">
        <v>0</v>
      </c>
      <c r="N24" s="12">
        <v>1</v>
      </c>
      <c r="O24" s="12">
        <v>0</v>
      </c>
      <c r="P24" s="12">
        <v>-251.969</v>
      </c>
      <c r="Q24" s="12">
        <v>0</v>
      </c>
      <c r="R24" s="12">
        <v>0</v>
      </c>
    </row>
    <row r="25" ht="20.25" spans="1:18">
      <c r="A25" s="5" t="s">
        <v>432</v>
      </c>
      <c r="B25" s="5" t="s">
        <v>433</v>
      </c>
      <c r="C25" s="5">
        <v>11853.913</v>
      </c>
      <c r="D25" s="5">
        <v>13056.825</v>
      </c>
      <c r="E25" s="5">
        <v>0</v>
      </c>
      <c r="F25" s="5">
        <v>0</v>
      </c>
      <c r="G25" s="5">
        <v>0</v>
      </c>
      <c r="H25" s="5">
        <v>1</v>
      </c>
      <c r="I25" s="8">
        <v>0.482</v>
      </c>
      <c r="J25" s="8">
        <v>9.65</v>
      </c>
      <c r="K25" s="12">
        <v>4</v>
      </c>
      <c r="L25" s="12">
        <v>2</v>
      </c>
      <c r="M25" s="12">
        <v>0</v>
      </c>
      <c r="N25" s="12">
        <v>1</v>
      </c>
      <c r="O25" s="12">
        <v>0</v>
      </c>
      <c r="P25" s="12">
        <v>0.688</v>
      </c>
      <c r="Q25" s="12">
        <v>0</v>
      </c>
      <c r="R25" s="12">
        <v>0</v>
      </c>
    </row>
    <row r="26" ht="20.25" spans="1:18">
      <c r="A26" s="5" t="s">
        <v>434</v>
      </c>
      <c r="B26" s="5" t="s">
        <v>435</v>
      </c>
      <c r="C26" s="5">
        <v>71530.297</v>
      </c>
      <c r="D26" s="5">
        <v>105701.469</v>
      </c>
      <c r="E26" s="5">
        <v>0</v>
      </c>
      <c r="F26" s="5">
        <v>0</v>
      </c>
      <c r="G26" s="5">
        <v>0</v>
      </c>
      <c r="H26" s="5">
        <v>1</v>
      </c>
      <c r="I26" s="8">
        <v>25.719</v>
      </c>
      <c r="J26" s="8">
        <v>49.733</v>
      </c>
      <c r="K26" s="12">
        <v>4</v>
      </c>
      <c r="L26" s="12">
        <v>0</v>
      </c>
      <c r="M26" s="12">
        <v>0</v>
      </c>
      <c r="N26" s="12">
        <v>1</v>
      </c>
      <c r="O26" s="12">
        <v>0</v>
      </c>
      <c r="P26" s="12">
        <v>-497.951</v>
      </c>
      <c r="Q26" s="12">
        <v>0</v>
      </c>
      <c r="R26" s="12">
        <v>0</v>
      </c>
    </row>
    <row r="27" ht="20.25" spans="1:18">
      <c r="A27" s="6" t="s">
        <v>436</v>
      </c>
      <c r="B27" s="6" t="s">
        <v>437</v>
      </c>
      <c r="C27" s="6">
        <v>2496.969</v>
      </c>
      <c r="D27" s="6">
        <v>2997.49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-6.911</v>
      </c>
      <c r="Q27" s="12">
        <v>0</v>
      </c>
      <c r="R27" s="12">
        <v>0</v>
      </c>
    </row>
    <row r="28" ht="20.25" spans="1:18">
      <c r="A28" s="6" t="s">
        <v>438</v>
      </c>
      <c r="B28" s="6" t="s">
        <v>439</v>
      </c>
      <c r="C28" s="6">
        <v>9305.906</v>
      </c>
      <c r="D28" s="6">
        <v>11708.459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3">
        <v>0</v>
      </c>
      <c r="L28" s="12">
        <v>0</v>
      </c>
      <c r="M28" s="12">
        <v>0</v>
      </c>
      <c r="N28" s="12">
        <v>0</v>
      </c>
      <c r="O28" s="12">
        <v>0</v>
      </c>
      <c r="P28" s="12">
        <v>18.562</v>
      </c>
      <c r="Q28" s="12">
        <v>0</v>
      </c>
      <c r="R28" s="12">
        <v>0</v>
      </c>
    </row>
    <row r="29" ht="20.25" spans="1:18">
      <c r="A29" s="6" t="s">
        <v>440</v>
      </c>
      <c r="B29" s="6" t="s">
        <v>441</v>
      </c>
      <c r="C29" s="6">
        <v>2627.982</v>
      </c>
      <c r="D29" s="6">
        <v>3237.309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3">
        <v>2</v>
      </c>
      <c r="L29" s="12">
        <v>0</v>
      </c>
      <c r="M29" s="12">
        <v>1</v>
      </c>
      <c r="N29" s="12">
        <v>-1</v>
      </c>
      <c r="O29" s="12">
        <v>0</v>
      </c>
      <c r="P29" s="12">
        <v>7.748</v>
      </c>
      <c r="Q29" s="12">
        <v>0</v>
      </c>
      <c r="R29" s="12">
        <v>0</v>
      </c>
    </row>
    <row r="30" ht="20.25" spans="1:18">
      <c r="A30" s="6" t="s">
        <v>442</v>
      </c>
      <c r="B30" s="6" t="s">
        <v>443</v>
      </c>
      <c r="C30" s="6">
        <v>2544.073</v>
      </c>
      <c r="D30" s="6">
        <v>3003.527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3">
        <v>4</v>
      </c>
      <c r="L30" s="12">
        <v>0</v>
      </c>
      <c r="M30" s="12">
        <v>0</v>
      </c>
      <c r="N30" s="12">
        <v>1</v>
      </c>
      <c r="O30" s="12">
        <v>0</v>
      </c>
      <c r="P30" s="12">
        <v>3.728</v>
      </c>
      <c r="Q30" s="12">
        <v>0</v>
      </c>
      <c r="R30" s="12">
        <v>0</v>
      </c>
    </row>
    <row r="31" ht="20.25" spans="1:18">
      <c r="A31" s="6" t="s">
        <v>444</v>
      </c>
      <c r="B31" s="6" t="s">
        <v>445</v>
      </c>
      <c r="C31" s="6">
        <v>967.581</v>
      </c>
      <c r="D31" s="6">
        <v>1188.864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3">
        <v>4</v>
      </c>
      <c r="L31" s="12">
        <v>0</v>
      </c>
      <c r="M31" s="12">
        <v>0</v>
      </c>
      <c r="N31" s="12">
        <v>0</v>
      </c>
      <c r="O31" s="12">
        <v>0</v>
      </c>
      <c r="P31" s="12">
        <v>3.163</v>
      </c>
      <c r="Q31" s="12">
        <v>0</v>
      </c>
      <c r="R31" s="12">
        <v>1</v>
      </c>
    </row>
    <row r="32" ht="20.25" spans="1:18">
      <c r="A32" s="6" t="s">
        <v>446</v>
      </c>
      <c r="B32" s="6" t="s">
        <v>447</v>
      </c>
      <c r="C32" s="6">
        <v>112.407</v>
      </c>
      <c r="D32" s="6">
        <v>117.375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3">
        <v>0</v>
      </c>
      <c r="L32" s="12">
        <v>1</v>
      </c>
      <c r="M32" s="12">
        <v>1</v>
      </c>
      <c r="N32" s="12">
        <v>-1</v>
      </c>
      <c r="O32" s="12">
        <v>0</v>
      </c>
      <c r="P32" s="12">
        <v>-0.042</v>
      </c>
      <c r="Q32" s="12">
        <v>0</v>
      </c>
      <c r="R32" s="12">
        <v>0</v>
      </c>
    </row>
    <row r="33" ht="20.25" spans="1:18">
      <c r="A33" s="6" t="s">
        <v>448</v>
      </c>
      <c r="B33" s="6" t="s">
        <v>449</v>
      </c>
      <c r="C33" s="6">
        <v>2951.979</v>
      </c>
      <c r="D33" s="6">
        <v>3507.241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3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-3.538</v>
      </c>
      <c r="Q33" s="12">
        <v>0</v>
      </c>
      <c r="R33" s="12">
        <v>0</v>
      </c>
    </row>
    <row r="34" ht="20.25" spans="1:18">
      <c r="A34" s="6" t="s">
        <v>450</v>
      </c>
      <c r="B34" s="6" t="s">
        <v>451</v>
      </c>
      <c r="C34" s="6">
        <v>428.886</v>
      </c>
      <c r="D34" s="6">
        <v>502.883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3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-1.369</v>
      </c>
      <c r="Q34" s="12">
        <v>0</v>
      </c>
      <c r="R34" s="12">
        <v>0</v>
      </c>
    </row>
    <row r="35" ht="20.25" spans="1:18">
      <c r="A35" s="7" t="s">
        <v>452</v>
      </c>
      <c r="B35" s="7" t="s">
        <v>453</v>
      </c>
      <c r="C35" s="7">
        <v>2734.357</v>
      </c>
      <c r="D35" s="7">
        <v>3238.778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5.09</v>
      </c>
      <c r="K35" s="13">
        <v>2</v>
      </c>
      <c r="L35" s="12">
        <v>2</v>
      </c>
      <c r="M35" s="12">
        <v>0</v>
      </c>
      <c r="N35" s="12">
        <v>1</v>
      </c>
      <c r="O35" s="12">
        <v>0</v>
      </c>
      <c r="P35" s="12">
        <v>3.151</v>
      </c>
      <c r="Q35" s="12">
        <v>0</v>
      </c>
      <c r="R35" s="12">
        <v>0</v>
      </c>
    </row>
    <row r="36" ht="20.25" spans="1:18">
      <c r="A36" s="7" t="s">
        <v>454</v>
      </c>
      <c r="B36" s="7" t="s">
        <v>455</v>
      </c>
      <c r="C36" s="7">
        <v>820.329</v>
      </c>
      <c r="D36" s="7">
        <v>1008.723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17.686</v>
      </c>
      <c r="K36" s="13">
        <v>3</v>
      </c>
      <c r="L36" s="12">
        <v>1</v>
      </c>
      <c r="M36" s="12">
        <v>0</v>
      </c>
      <c r="N36" s="12">
        <v>0</v>
      </c>
      <c r="O36" s="12">
        <v>0</v>
      </c>
      <c r="P36" s="12">
        <v>-0.215</v>
      </c>
      <c r="Q36" s="12">
        <v>0</v>
      </c>
      <c r="R36" s="12">
        <v>0</v>
      </c>
    </row>
    <row r="37" ht="20.25" spans="1:18">
      <c r="A37" s="7" t="s">
        <v>456</v>
      </c>
      <c r="B37" s="7" t="s">
        <v>457</v>
      </c>
      <c r="C37" s="7">
        <v>2977.898</v>
      </c>
      <c r="D37" s="7">
        <v>3413.512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5.643</v>
      </c>
      <c r="K37" s="13">
        <v>0</v>
      </c>
      <c r="L37" s="12">
        <v>2</v>
      </c>
      <c r="M37" s="12">
        <v>0</v>
      </c>
      <c r="N37" s="12">
        <v>0</v>
      </c>
      <c r="O37" s="12">
        <v>0</v>
      </c>
      <c r="P37" s="12">
        <v>-6.936</v>
      </c>
      <c r="Q37" s="12">
        <v>-1</v>
      </c>
      <c r="R37" s="12">
        <v>0</v>
      </c>
    </row>
    <row r="38" ht="20.25" spans="1:18">
      <c r="A38" s="7" t="s">
        <v>458</v>
      </c>
      <c r="B38" s="7" t="s">
        <v>459</v>
      </c>
      <c r="C38" s="7">
        <v>3197.324</v>
      </c>
      <c r="D38" s="7">
        <v>3419.362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4.214</v>
      </c>
      <c r="K38" s="13">
        <v>2</v>
      </c>
      <c r="L38" s="12">
        <v>2</v>
      </c>
      <c r="M38" s="12">
        <v>0</v>
      </c>
      <c r="N38" s="12">
        <v>1</v>
      </c>
      <c r="O38" s="12">
        <v>0</v>
      </c>
      <c r="P38" s="12">
        <v>5.812</v>
      </c>
      <c r="Q38" s="12">
        <v>0</v>
      </c>
      <c r="R38" s="12">
        <v>1</v>
      </c>
    </row>
    <row r="39" ht="20.25" spans="1:18">
      <c r="A39" s="7" t="s">
        <v>460</v>
      </c>
      <c r="B39" s="7" t="s">
        <v>461</v>
      </c>
      <c r="C39" s="7">
        <v>4042.721</v>
      </c>
      <c r="D39" s="7">
        <v>4345.374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5.278</v>
      </c>
      <c r="K39" s="13">
        <v>2</v>
      </c>
      <c r="L39" s="12">
        <v>2</v>
      </c>
      <c r="M39" s="12">
        <v>-1</v>
      </c>
      <c r="N39" s="12">
        <v>1</v>
      </c>
      <c r="O39" s="12">
        <v>0</v>
      </c>
      <c r="P39" s="12">
        <v>-3.763</v>
      </c>
      <c r="Q39" s="12">
        <v>0</v>
      </c>
      <c r="R39" s="12">
        <v>0</v>
      </c>
    </row>
    <row r="40" ht="20.25" spans="1:18">
      <c r="A40" s="7" t="s">
        <v>462</v>
      </c>
      <c r="B40" s="7" t="s">
        <v>463</v>
      </c>
      <c r="C40" s="7">
        <v>16284.453</v>
      </c>
      <c r="D40" s="7">
        <v>17793.355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7.211</v>
      </c>
      <c r="K40" s="13">
        <v>4</v>
      </c>
      <c r="L40" s="12">
        <v>2</v>
      </c>
      <c r="M40" s="12">
        <v>0</v>
      </c>
      <c r="N40" s="12">
        <v>1</v>
      </c>
      <c r="O40" s="12">
        <v>0</v>
      </c>
      <c r="P40" s="12">
        <v>-10.271</v>
      </c>
      <c r="Q40" s="12">
        <v>0</v>
      </c>
      <c r="R40" s="12">
        <v>0</v>
      </c>
    </row>
    <row r="41" ht="20.25" spans="1:18">
      <c r="A41" s="7" t="s">
        <v>464</v>
      </c>
      <c r="B41" s="7" t="s">
        <v>465</v>
      </c>
      <c r="C41" s="7">
        <v>3041.895</v>
      </c>
      <c r="D41" s="7">
        <v>3265.412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4.493</v>
      </c>
      <c r="K41" s="13">
        <v>2</v>
      </c>
      <c r="L41" s="12">
        <v>2</v>
      </c>
      <c r="M41" s="12">
        <v>0</v>
      </c>
      <c r="N41" s="12">
        <v>1</v>
      </c>
      <c r="O41" s="12">
        <v>0</v>
      </c>
      <c r="P41" s="12">
        <v>6.075</v>
      </c>
      <c r="Q41" s="12">
        <v>1</v>
      </c>
      <c r="R41" s="12">
        <v>1</v>
      </c>
    </row>
    <row r="42" ht="20.25" spans="1:18">
      <c r="A42" s="7" t="s">
        <v>466</v>
      </c>
      <c r="B42" s="7" t="s">
        <v>467</v>
      </c>
      <c r="C42" s="7">
        <v>14657.428</v>
      </c>
      <c r="D42" s="7">
        <v>16146.388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9.158</v>
      </c>
      <c r="K42" s="13">
        <v>4</v>
      </c>
      <c r="L42" s="12">
        <v>2</v>
      </c>
      <c r="M42" s="12">
        <v>0</v>
      </c>
      <c r="N42" s="12">
        <v>1</v>
      </c>
      <c r="O42" s="12">
        <v>0</v>
      </c>
      <c r="P42" s="12">
        <v>2.287</v>
      </c>
      <c r="Q42" s="12">
        <v>0</v>
      </c>
      <c r="R42" s="12">
        <v>0</v>
      </c>
    </row>
    <row r="43" ht="20.25" spans="1:18">
      <c r="A43" s="7" t="s">
        <v>468</v>
      </c>
      <c r="B43" s="7" t="s">
        <v>469</v>
      </c>
      <c r="C43" s="7">
        <v>5119.664</v>
      </c>
      <c r="D43" s="7">
        <v>5680.01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7.185</v>
      </c>
      <c r="K43" s="13">
        <v>3</v>
      </c>
      <c r="L43" s="12">
        <v>2</v>
      </c>
      <c r="M43" s="12">
        <v>0</v>
      </c>
      <c r="N43" s="12">
        <v>0</v>
      </c>
      <c r="O43" s="12">
        <v>0</v>
      </c>
      <c r="P43" s="12">
        <v>-7.109</v>
      </c>
      <c r="Q43" s="12">
        <v>0</v>
      </c>
      <c r="R43" s="12">
        <v>0</v>
      </c>
    </row>
    <row r="44" ht="20.25" spans="1:18">
      <c r="A44" s="8" t="s">
        <v>470</v>
      </c>
      <c r="B44" s="8" t="s">
        <v>471</v>
      </c>
      <c r="C44" s="8">
        <v>3295.966</v>
      </c>
      <c r="D44" s="8">
        <v>3573.982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6.841</v>
      </c>
      <c r="K44" s="13">
        <v>4</v>
      </c>
      <c r="L44" s="12">
        <v>2</v>
      </c>
      <c r="M44" s="12">
        <v>-1</v>
      </c>
      <c r="N44" s="12">
        <v>1</v>
      </c>
      <c r="O44" s="12">
        <v>0</v>
      </c>
      <c r="P44" s="12">
        <v>3.094</v>
      </c>
      <c r="Q44" s="12">
        <v>0</v>
      </c>
      <c r="R44" s="12">
        <v>0</v>
      </c>
    </row>
    <row r="45" ht="20.25" spans="1:18">
      <c r="A45" s="8" t="s">
        <v>472</v>
      </c>
      <c r="B45" s="8" t="s">
        <v>473</v>
      </c>
      <c r="C45" s="8">
        <v>135.879</v>
      </c>
      <c r="D45" s="8">
        <v>153.611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8.837</v>
      </c>
      <c r="K45" s="13">
        <v>3</v>
      </c>
      <c r="L45" s="12">
        <v>0</v>
      </c>
      <c r="M45" s="12">
        <v>0</v>
      </c>
      <c r="N45" s="12">
        <v>-1</v>
      </c>
      <c r="O45" s="12">
        <v>0</v>
      </c>
      <c r="P45" s="12">
        <v>0.051</v>
      </c>
      <c r="Q45" s="12">
        <v>0</v>
      </c>
      <c r="R45" s="12">
        <v>0</v>
      </c>
    </row>
    <row r="46" ht="20.25" spans="1:18">
      <c r="A46" s="8" t="s">
        <v>474</v>
      </c>
      <c r="B46" s="8" t="s">
        <v>475</v>
      </c>
      <c r="C46" s="8">
        <v>5365.964</v>
      </c>
      <c r="D46" s="8">
        <v>6071.509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1.668</v>
      </c>
      <c r="K46" s="13">
        <v>2</v>
      </c>
      <c r="L46" s="12">
        <v>2</v>
      </c>
      <c r="M46" s="12">
        <v>0</v>
      </c>
      <c r="N46" s="12">
        <v>0</v>
      </c>
      <c r="O46" s="12">
        <v>0</v>
      </c>
      <c r="P46" s="12">
        <v>-0.866</v>
      </c>
      <c r="Q46" s="12">
        <v>0</v>
      </c>
      <c r="R46" s="12">
        <v>0</v>
      </c>
    </row>
    <row r="47" ht="20.25" spans="1:18">
      <c r="A47" s="8" t="s">
        <v>476</v>
      </c>
      <c r="B47" s="8" t="s">
        <v>477</v>
      </c>
      <c r="C47" s="8">
        <v>2084.356</v>
      </c>
      <c r="D47" s="8">
        <v>2263.572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7.238</v>
      </c>
      <c r="K47" s="13">
        <v>4</v>
      </c>
      <c r="L47" s="12">
        <v>2</v>
      </c>
      <c r="M47" s="12">
        <v>0</v>
      </c>
      <c r="N47" s="12">
        <v>1</v>
      </c>
      <c r="O47" s="12">
        <v>0</v>
      </c>
      <c r="P47" s="12">
        <v>2.203</v>
      </c>
      <c r="Q47" s="12">
        <v>0</v>
      </c>
      <c r="R47" s="12">
        <v>0</v>
      </c>
    </row>
    <row r="48" ht="20.25" spans="1:18">
      <c r="A48" s="8" t="s">
        <v>478</v>
      </c>
      <c r="B48" s="8" t="s">
        <v>479</v>
      </c>
      <c r="C48" s="8">
        <v>2373.388</v>
      </c>
      <c r="D48" s="8">
        <v>2580.978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6.338</v>
      </c>
      <c r="K48" s="13">
        <v>3</v>
      </c>
      <c r="L48" s="12">
        <v>2</v>
      </c>
      <c r="M48" s="12">
        <v>0</v>
      </c>
      <c r="N48" s="12">
        <v>1</v>
      </c>
      <c r="O48" s="12">
        <v>0</v>
      </c>
      <c r="P48" s="12">
        <v>2.268</v>
      </c>
      <c r="Q48" s="12">
        <v>0</v>
      </c>
      <c r="R48" s="12">
        <v>0</v>
      </c>
    </row>
    <row r="49" ht="20.25" spans="1:18">
      <c r="A49" s="8" t="s">
        <v>480</v>
      </c>
      <c r="B49" s="8" t="s">
        <v>481</v>
      </c>
      <c r="C49" s="8">
        <v>6301.43</v>
      </c>
      <c r="D49" s="8">
        <v>7266.497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7.373</v>
      </c>
      <c r="K49" s="13">
        <v>2</v>
      </c>
      <c r="L49" s="12">
        <v>2</v>
      </c>
      <c r="M49" s="12">
        <v>0</v>
      </c>
      <c r="N49" s="12">
        <v>0</v>
      </c>
      <c r="O49" s="12">
        <v>0</v>
      </c>
      <c r="P49" s="12">
        <v>-11.241</v>
      </c>
      <c r="Q49" s="12">
        <v>0</v>
      </c>
      <c r="R49" s="12">
        <v>0</v>
      </c>
    </row>
    <row r="50" ht="20.25" spans="1:18">
      <c r="A50" s="8" t="s">
        <v>482</v>
      </c>
      <c r="B50" s="8" t="s">
        <v>483</v>
      </c>
      <c r="C50" s="8">
        <v>3834.014</v>
      </c>
      <c r="D50" s="8">
        <v>4479.66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0.802</v>
      </c>
      <c r="K50" s="13">
        <v>1</v>
      </c>
      <c r="L50" s="12">
        <v>2</v>
      </c>
      <c r="M50" s="12">
        <v>0</v>
      </c>
      <c r="N50" s="12">
        <v>1</v>
      </c>
      <c r="O50" s="12">
        <v>0</v>
      </c>
      <c r="P50" s="12">
        <v>2.697</v>
      </c>
      <c r="Q50" s="12">
        <v>0</v>
      </c>
      <c r="R50" s="12">
        <v>0</v>
      </c>
    </row>
    <row r="51" ht="20.25" spans="1:18">
      <c r="A51" s="8" t="s">
        <v>484</v>
      </c>
      <c r="B51" s="8" t="s">
        <v>485</v>
      </c>
      <c r="C51" s="8">
        <v>1255.336</v>
      </c>
      <c r="D51" s="8">
        <v>1322.304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1.542</v>
      </c>
      <c r="K51" s="13">
        <v>2</v>
      </c>
      <c r="L51" s="12">
        <v>2</v>
      </c>
      <c r="M51" s="12">
        <v>0</v>
      </c>
      <c r="N51" s="12">
        <v>0</v>
      </c>
      <c r="O51" s="12">
        <v>0</v>
      </c>
      <c r="P51" s="12">
        <v>-1.767</v>
      </c>
      <c r="Q51" s="12">
        <v>0</v>
      </c>
      <c r="R51" s="12">
        <v>0</v>
      </c>
    </row>
    <row r="52" ht="20.25" spans="1:18">
      <c r="A52" s="8" t="s">
        <v>486</v>
      </c>
      <c r="B52" s="8" t="s">
        <v>487</v>
      </c>
      <c r="C52" s="8">
        <v>1652.775</v>
      </c>
      <c r="D52" s="8">
        <v>1983.476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7.226</v>
      </c>
      <c r="K52" s="13">
        <v>1</v>
      </c>
      <c r="L52" s="12">
        <v>2</v>
      </c>
      <c r="M52" s="12">
        <v>0</v>
      </c>
      <c r="N52" s="12">
        <v>1</v>
      </c>
      <c r="O52" s="12">
        <v>0</v>
      </c>
      <c r="P52" s="12">
        <v>10.255</v>
      </c>
      <c r="Q52" s="12">
        <v>0</v>
      </c>
      <c r="R52" s="12">
        <v>1</v>
      </c>
    </row>
    <row r="53" ht="20.25" spans="1:18">
      <c r="A53" s="8" t="s">
        <v>488</v>
      </c>
      <c r="B53" s="8" t="s">
        <v>489</v>
      </c>
      <c r="C53" s="8">
        <v>2929.512</v>
      </c>
      <c r="D53" s="8">
        <v>3419.612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2.706</v>
      </c>
      <c r="K53" s="13">
        <v>1</v>
      </c>
      <c r="L53" s="12">
        <v>1</v>
      </c>
      <c r="M53" s="12">
        <v>-1</v>
      </c>
      <c r="N53" s="12">
        <v>1</v>
      </c>
      <c r="O53" s="12">
        <v>0</v>
      </c>
      <c r="P53" s="12">
        <v>2.203</v>
      </c>
      <c r="Q53" s="12">
        <v>0</v>
      </c>
      <c r="R53" s="12">
        <v>0</v>
      </c>
    </row>
    <row r="54" ht="20.25" spans="1:18">
      <c r="A54" s="8" t="s">
        <v>490</v>
      </c>
      <c r="B54" s="8" t="s">
        <v>491</v>
      </c>
      <c r="C54" s="8">
        <v>1102.607</v>
      </c>
      <c r="D54" s="8">
        <v>1431.864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9.25</v>
      </c>
      <c r="K54" s="13">
        <v>1</v>
      </c>
      <c r="L54" s="12">
        <v>2</v>
      </c>
      <c r="M54" s="12">
        <v>0</v>
      </c>
      <c r="N54" s="12">
        <v>1</v>
      </c>
      <c r="O54" s="12">
        <v>0</v>
      </c>
      <c r="P54" s="12">
        <v>7.906</v>
      </c>
      <c r="Q54" s="12">
        <v>0</v>
      </c>
      <c r="R54" s="12">
        <v>1</v>
      </c>
    </row>
    <row r="55" ht="20.25" spans="1:18">
      <c r="A55" s="8" t="s">
        <v>492</v>
      </c>
      <c r="B55" s="8" t="s">
        <v>493</v>
      </c>
      <c r="C55" s="8">
        <v>6609.1</v>
      </c>
      <c r="D55" s="8">
        <v>7324.151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0.824</v>
      </c>
      <c r="K55" s="13">
        <v>1</v>
      </c>
      <c r="L55" s="12">
        <v>2</v>
      </c>
      <c r="M55" s="12">
        <v>-1</v>
      </c>
      <c r="N55" s="12">
        <v>1</v>
      </c>
      <c r="O55" s="12">
        <v>0</v>
      </c>
      <c r="P55" s="12">
        <v>10.51</v>
      </c>
      <c r="Q55" s="12">
        <v>0</v>
      </c>
      <c r="R55" s="12">
        <v>0</v>
      </c>
    </row>
    <row r="56" ht="20.25" spans="1:18">
      <c r="A56" s="8" t="s">
        <v>494</v>
      </c>
      <c r="B56" s="8" t="s">
        <v>495</v>
      </c>
      <c r="C56" s="8">
        <v>770.586</v>
      </c>
      <c r="D56" s="8">
        <v>873.076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1.46</v>
      </c>
      <c r="K56" s="13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0.576</v>
      </c>
      <c r="Q56" s="12">
        <v>0</v>
      </c>
      <c r="R56" s="12">
        <v>0</v>
      </c>
    </row>
    <row r="57" ht="20.25" spans="1:18">
      <c r="A57" s="8" t="s">
        <v>496</v>
      </c>
      <c r="B57" s="8" t="s">
        <v>497</v>
      </c>
      <c r="C57" s="8">
        <v>11123.15</v>
      </c>
      <c r="D57" s="8">
        <v>13899.269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5.616</v>
      </c>
      <c r="K57" s="13">
        <v>2</v>
      </c>
      <c r="L57" s="12">
        <v>0</v>
      </c>
      <c r="M57" s="12">
        <v>0</v>
      </c>
      <c r="N57" s="12">
        <v>1</v>
      </c>
      <c r="O57" s="12">
        <v>0</v>
      </c>
      <c r="P57" s="12">
        <v>-9.981</v>
      </c>
      <c r="Q57" s="12">
        <v>0</v>
      </c>
      <c r="R57" s="12">
        <v>0</v>
      </c>
    </row>
    <row r="58" ht="20.25" spans="1:18">
      <c r="A58" s="8" t="s">
        <v>498</v>
      </c>
      <c r="B58" s="8" t="s">
        <v>499</v>
      </c>
      <c r="C58" s="8">
        <v>2665.674</v>
      </c>
      <c r="D58" s="8">
        <v>2927.466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5.035</v>
      </c>
      <c r="K58" s="13">
        <v>2</v>
      </c>
      <c r="L58" s="12">
        <v>2</v>
      </c>
      <c r="M58" s="12">
        <v>-1</v>
      </c>
      <c r="N58" s="12">
        <v>1</v>
      </c>
      <c r="O58" s="12">
        <v>0</v>
      </c>
      <c r="P58" s="12">
        <v>2.255</v>
      </c>
      <c r="Q58" s="12">
        <v>1</v>
      </c>
      <c r="R58" s="12">
        <v>0</v>
      </c>
    </row>
    <row r="59" ht="20.25" spans="1:18">
      <c r="A59" s="8" t="s">
        <v>500</v>
      </c>
      <c r="B59" s="8" t="s">
        <v>501</v>
      </c>
      <c r="C59" s="8">
        <v>8422.238</v>
      </c>
      <c r="D59" s="8">
        <v>9603.398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1.999</v>
      </c>
      <c r="K59" s="13">
        <v>2</v>
      </c>
      <c r="L59" s="12">
        <v>2</v>
      </c>
      <c r="M59" s="12">
        <v>0</v>
      </c>
      <c r="N59" s="12">
        <v>0</v>
      </c>
      <c r="O59" s="12">
        <v>0</v>
      </c>
      <c r="P59" s="12">
        <v>2.441</v>
      </c>
      <c r="Q59" s="12">
        <v>0</v>
      </c>
      <c r="R59" s="12">
        <v>0</v>
      </c>
    </row>
    <row r="60" ht="20.25" spans="1:18">
      <c r="A60" s="8" t="s">
        <v>502</v>
      </c>
      <c r="B60" s="8" t="s">
        <v>503</v>
      </c>
      <c r="C60" s="8">
        <v>3755.467</v>
      </c>
      <c r="D60" s="8">
        <v>4244.519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10.818</v>
      </c>
      <c r="K60" s="13">
        <v>4</v>
      </c>
      <c r="L60" s="12">
        <v>2</v>
      </c>
      <c r="M60" s="12">
        <v>0</v>
      </c>
      <c r="N60" s="12">
        <v>1</v>
      </c>
      <c r="O60" s="12">
        <v>0</v>
      </c>
      <c r="P60" s="12">
        <v>0.501</v>
      </c>
      <c r="Q60" s="12">
        <v>1</v>
      </c>
      <c r="R60" s="12">
        <v>0</v>
      </c>
    </row>
    <row r="61" ht="20.25" spans="1:18">
      <c r="A61" s="8" t="s">
        <v>504</v>
      </c>
      <c r="B61" s="8" t="s">
        <v>505</v>
      </c>
      <c r="C61" s="8">
        <v>6320.6</v>
      </c>
      <c r="D61" s="8">
        <v>7037.147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2.64</v>
      </c>
      <c r="K61" s="13">
        <v>1</v>
      </c>
      <c r="L61" s="12">
        <v>2</v>
      </c>
      <c r="M61" s="12">
        <v>-1</v>
      </c>
      <c r="N61" s="12">
        <v>1</v>
      </c>
      <c r="O61" s="12">
        <v>0</v>
      </c>
      <c r="P61" s="12">
        <v>4.141</v>
      </c>
      <c r="Q61" s="12">
        <v>0</v>
      </c>
      <c r="R61" s="12">
        <v>0</v>
      </c>
    </row>
    <row r="62" ht="20.25" spans="1:18">
      <c r="A62" s="8" t="s">
        <v>506</v>
      </c>
      <c r="B62" s="8" t="s">
        <v>507</v>
      </c>
      <c r="C62" s="8">
        <v>4682.586</v>
      </c>
      <c r="D62" s="8">
        <v>5332.294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5.364</v>
      </c>
      <c r="K62" s="13">
        <v>2</v>
      </c>
      <c r="L62" s="12">
        <v>2</v>
      </c>
      <c r="M62" s="12">
        <v>-1</v>
      </c>
      <c r="N62" s="12">
        <v>1</v>
      </c>
      <c r="O62" s="12">
        <v>0</v>
      </c>
      <c r="P62" s="12">
        <v>-1.157</v>
      </c>
      <c r="Q62" s="12">
        <v>0</v>
      </c>
      <c r="R62" s="12">
        <v>0</v>
      </c>
    </row>
    <row r="63" ht="20.25" spans="1:18">
      <c r="A63" s="8" t="s">
        <v>508</v>
      </c>
      <c r="B63" s="8" t="s">
        <v>509</v>
      </c>
      <c r="C63" s="8">
        <v>7788.146</v>
      </c>
      <c r="D63" s="8">
        <v>8301.466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2.331</v>
      </c>
      <c r="K63" s="13">
        <v>1</v>
      </c>
      <c r="L63" s="12">
        <v>2</v>
      </c>
      <c r="M63" s="12">
        <v>0</v>
      </c>
      <c r="N63" s="12">
        <v>1</v>
      </c>
      <c r="O63" s="12">
        <v>0</v>
      </c>
      <c r="P63" s="12">
        <v>4.523</v>
      </c>
      <c r="Q63" s="12">
        <v>0</v>
      </c>
      <c r="R63" s="12">
        <v>0</v>
      </c>
    </row>
    <row r="64" ht="20.25" spans="1:18">
      <c r="A64" s="8" t="s">
        <v>510</v>
      </c>
      <c r="B64" s="8" t="s">
        <v>511</v>
      </c>
      <c r="C64" s="8">
        <v>8318.903</v>
      </c>
      <c r="D64" s="8">
        <v>9712.79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13.191</v>
      </c>
      <c r="K64" s="13">
        <v>4</v>
      </c>
      <c r="L64" s="12">
        <v>2</v>
      </c>
      <c r="M64" s="12">
        <v>0</v>
      </c>
      <c r="N64" s="12">
        <v>1</v>
      </c>
      <c r="O64" s="12">
        <v>0</v>
      </c>
      <c r="P64" s="12">
        <v>18.968</v>
      </c>
      <c r="Q64" s="12">
        <v>0</v>
      </c>
      <c r="R64" s="12">
        <v>0</v>
      </c>
    </row>
    <row r="65" ht="20.25" spans="1:18">
      <c r="A65" s="8" t="s">
        <v>512</v>
      </c>
      <c r="B65" s="8" t="s">
        <v>513</v>
      </c>
      <c r="C65" s="8">
        <v>1082.017</v>
      </c>
      <c r="D65" s="8">
        <v>1384.098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5.583</v>
      </c>
      <c r="K65" s="13">
        <v>2</v>
      </c>
      <c r="L65" s="12">
        <v>2</v>
      </c>
      <c r="M65" s="12">
        <v>-1</v>
      </c>
      <c r="N65" s="12">
        <v>1</v>
      </c>
      <c r="O65" s="12">
        <v>0</v>
      </c>
      <c r="P65" s="12">
        <v>2.841</v>
      </c>
      <c r="Q65" s="12">
        <v>0</v>
      </c>
      <c r="R65" s="12">
        <v>0</v>
      </c>
    </row>
    <row r="66" ht="20.25" spans="1:18">
      <c r="A66" s="8" t="s">
        <v>514</v>
      </c>
      <c r="B66" s="8" t="s">
        <v>515</v>
      </c>
      <c r="C66" s="8">
        <v>2395.6</v>
      </c>
      <c r="D66" s="8">
        <v>3103.491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13.14</v>
      </c>
      <c r="K66" s="13">
        <v>2</v>
      </c>
      <c r="L66" s="12">
        <v>0</v>
      </c>
      <c r="M66" s="12">
        <v>1</v>
      </c>
      <c r="N66" s="12">
        <v>-1</v>
      </c>
      <c r="O66" s="12">
        <v>0</v>
      </c>
      <c r="P66" s="12">
        <v>1.476</v>
      </c>
      <c r="Q66" s="12">
        <v>0</v>
      </c>
      <c r="R66" s="12">
        <v>0</v>
      </c>
    </row>
    <row r="67" ht="20.25" spans="1:18">
      <c r="A67" s="8" t="s">
        <v>516</v>
      </c>
      <c r="B67" s="8" t="s">
        <v>517</v>
      </c>
      <c r="C67" s="8">
        <v>2089.795</v>
      </c>
      <c r="D67" s="8">
        <v>2474.222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6.872</v>
      </c>
      <c r="K67" s="13">
        <v>2</v>
      </c>
      <c r="L67" s="12">
        <v>2</v>
      </c>
      <c r="M67" s="12">
        <v>0</v>
      </c>
      <c r="N67" s="12">
        <v>0</v>
      </c>
      <c r="O67" s="12">
        <v>0</v>
      </c>
      <c r="P67" s="12">
        <v>-5.141</v>
      </c>
      <c r="Q67" s="12">
        <v>0</v>
      </c>
      <c r="R67" s="12">
        <v>0</v>
      </c>
    </row>
    <row r="68" ht="20.25" spans="1:18">
      <c r="A68" s="8" t="s">
        <v>518</v>
      </c>
      <c r="B68" s="8" t="s">
        <v>519</v>
      </c>
      <c r="C68" s="8">
        <v>8960.086</v>
      </c>
      <c r="D68" s="8">
        <v>9931.242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0.752</v>
      </c>
      <c r="K68" s="13">
        <v>1</v>
      </c>
      <c r="L68" s="12">
        <v>2</v>
      </c>
      <c r="M68" s="12">
        <v>0</v>
      </c>
      <c r="N68" s="12">
        <v>0</v>
      </c>
      <c r="O68" s="12">
        <v>0</v>
      </c>
      <c r="P68" s="12">
        <v>-3.91</v>
      </c>
      <c r="Q68" s="12">
        <v>0</v>
      </c>
      <c r="R68" s="12">
        <v>0</v>
      </c>
    </row>
    <row r="69" ht="20.25" spans="1:18">
      <c r="A69" s="8" t="s">
        <v>520</v>
      </c>
      <c r="B69" s="8" t="s">
        <v>521</v>
      </c>
      <c r="C69" s="8">
        <v>6067.682</v>
      </c>
      <c r="D69" s="8">
        <v>6593.775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6.392</v>
      </c>
      <c r="K69" s="13">
        <v>4</v>
      </c>
      <c r="L69" s="12">
        <v>1</v>
      </c>
      <c r="M69" s="12">
        <v>0</v>
      </c>
      <c r="N69" s="12">
        <v>0</v>
      </c>
      <c r="O69" s="12">
        <v>0</v>
      </c>
      <c r="P69" s="12">
        <v>-17.01</v>
      </c>
      <c r="Q69" s="12">
        <v>0</v>
      </c>
      <c r="R69" s="12">
        <v>-1</v>
      </c>
    </row>
    <row r="70" ht="20.25" spans="1:18">
      <c r="A70" s="8" t="s">
        <v>522</v>
      </c>
      <c r="B70" s="8" t="s">
        <v>523</v>
      </c>
      <c r="C70" s="8">
        <v>7700.925</v>
      </c>
      <c r="D70" s="8">
        <v>8154.021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4.597</v>
      </c>
      <c r="K70" s="13">
        <v>2</v>
      </c>
      <c r="L70" s="12">
        <v>2</v>
      </c>
      <c r="M70" s="12">
        <v>0</v>
      </c>
      <c r="N70" s="12">
        <v>1</v>
      </c>
      <c r="O70" s="12">
        <v>0</v>
      </c>
      <c r="P70" s="12">
        <v>11.869</v>
      </c>
      <c r="Q70" s="12">
        <v>0</v>
      </c>
      <c r="R70" s="12">
        <v>1</v>
      </c>
    </row>
    <row r="71" ht="20.25" spans="1:18">
      <c r="A71" s="8" t="s">
        <v>524</v>
      </c>
      <c r="B71" s="8" t="s">
        <v>525</v>
      </c>
      <c r="C71" s="8">
        <v>5778.024</v>
      </c>
      <c r="D71" s="8">
        <v>6517.815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3.297</v>
      </c>
      <c r="K71" s="13">
        <v>1</v>
      </c>
      <c r="L71" s="12">
        <v>2</v>
      </c>
      <c r="M71" s="12">
        <v>-1</v>
      </c>
      <c r="N71" s="12">
        <v>1</v>
      </c>
      <c r="O71" s="12">
        <v>0</v>
      </c>
      <c r="P71" s="12">
        <v>1.33</v>
      </c>
      <c r="Q71" s="12">
        <v>0</v>
      </c>
      <c r="R71" s="12">
        <v>0</v>
      </c>
    </row>
    <row r="72" ht="20.25" spans="1:18">
      <c r="A72" s="8" t="s">
        <v>526</v>
      </c>
      <c r="B72" s="8" t="s">
        <v>527</v>
      </c>
      <c r="C72" s="8">
        <v>2242.509</v>
      </c>
      <c r="D72" s="8">
        <v>2821.127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19.91</v>
      </c>
      <c r="K72" s="13">
        <v>4</v>
      </c>
      <c r="L72" s="12">
        <v>0</v>
      </c>
      <c r="M72" s="12">
        <v>0</v>
      </c>
      <c r="N72" s="12">
        <v>0</v>
      </c>
      <c r="O72" s="12">
        <v>0</v>
      </c>
      <c r="P72" s="12">
        <v>-32.71</v>
      </c>
      <c r="Q72" s="12">
        <v>0</v>
      </c>
      <c r="R72" s="12">
        <v>0</v>
      </c>
    </row>
    <row r="73" ht="20.25" spans="1:18">
      <c r="A73" s="8" t="s">
        <v>528</v>
      </c>
      <c r="B73" s="8" t="s">
        <v>529</v>
      </c>
      <c r="C73" s="8">
        <v>5588.413</v>
      </c>
      <c r="D73" s="8">
        <v>6074.269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7.2</v>
      </c>
      <c r="K73" s="13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-14.285</v>
      </c>
      <c r="Q73" s="12">
        <v>0</v>
      </c>
      <c r="R73" s="12">
        <v>-1</v>
      </c>
    </row>
    <row r="74" ht="20.25" spans="1:18">
      <c r="A74" s="8" t="s">
        <v>530</v>
      </c>
      <c r="B74" s="8" t="s">
        <v>531</v>
      </c>
      <c r="C74" s="8">
        <v>2267.51</v>
      </c>
      <c r="D74" s="8">
        <v>2575.998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5.046</v>
      </c>
      <c r="K74" s="13">
        <v>2</v>
      </c>
      <c r="L74" s="12">
        <v>2</v>
      </c>
      <c r="M74" s="12">
        <v>0</v>
      </c>
      <c r="N74" s="12">
        <v>1</v>
      </c>
      <c r="O74" s="12">
        <v>0</v>
      </c>
      <c r="P74" s="12">
        <v>-1.418</v>
      </c>
      <c r="Q74" s="12">
        <v>0</v>
      </c>
      <c r="R74" s="12">
        <v>0</v>
      </c>
    </row>
    <row r="75" ht="20.25" spans="1:18">
      <c r="A75" s="8" t="s">
        <v>532</v>
      </c>
      <c r="B75" s="8" t="s">
        <v>533</v>
      </c>
      <c r="C75" s="8">
        <v>4743.327</v>
      </c>
      <c r="D75" s="8">
        <v>5614.618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13.601</v>
      </c>
      <c r="K75" s="13">
        <v>0</v>
      </c>
      <c r="L75" s="12">
        <v>1</v>
      </c>
      <c r="M75" s="12">
        <v>0</v>
      </c>
      <c r="N75" s="12">
        <v>0</v>
      </c>
      <c r="O75" s="12">
        <v>0</v>
      </c>
      <c r="P75" s="12">
        <v>-20.084</v>
      </c>
      <c r="Q75" s="12">
        <v>0</v>
      </c>
      <c r="R75" s="12">
        <v>-1</v>
      </c>
    </row>
    <row r="76" ht="20.25" spans="1:18">
      <c r="A76" s="8" t="s">
        <v>534</v>
      </c>
      <c r="B76" s="8" t="s">
        <v>535</v>
      </c>
      <c r="C76" s="8">
        <v>1175.427</v>
      </c>
      <c r="D76" s="8">
        <v>1394.808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6.638</v>
      </c>
      <c r="K76" s="13">
        <v>2</v>
      </c>
      <c r="L76" s="12">
        <v>2</v>
      </c>
      <c r="M76" s="12">
        <v>0</v>
      </c>
      <c r="N76" s="12">
        <v>1</v>
      </c>
      <c r="O76" s="12">
        <v>0</v>
      </c>
      <c r="P76" s="12">
        <v>3.069</v>
      </c>
      <c r="Q76" s="12">
        <v>1</v>
      </c>
      <c r="R76" s="12">
        <v>0</v>
      </c>
    </row>
    <row r="77" ht="20.25" spans="1:18">
      <c r="A77" s="8" t="s">
        <v>536</v>
      </c>
      <c r="B77" s="8" t="s">
        <v>537</v>
      </c>
      <c r="C77" s="8">
        <v>5359.314</v>
      </c>
      <c r="D77" s="8">
        <v>5928.674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8.544</v>
      </c>
      <c r="K77" s="13">
        <v>4</v>
      </c>
      <c r="L77" s="12">
        <v>2</v>
      </c>
      <c r="M77" s="12">
        <v>0</v>
      </c>
      <c r="N77" s="12">
        <v>0</v>
      </c>
      <c r="O77" s="12">
        <v>0</v>
      </c>
      <c r="P77" s="12">
        <v>1.814</v>
      </c>
      <c r="Q77" s="12">
        <v>0</v>
      </c>
      <c r="R77" s="12">
        <v>1</v>
      </c>
    </row>
    <row r="78" ht="20.25" spans="1:18">
      <c r="A78" s="8" t="s">
        <v>538</v>
      </c>
      <c r="B78" s="8" t="s">
        <v>539</v>
      </c>
      <c r="C78" s="8">
        <v>2220.717</v>
      </c>
      <c r="D78" s="8">
        <v>2719.571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0.861</v>
      </c>
      <c r="K78" s="13">
        <v>2</v>
      </c>
      <c r="L78" s="12">
        <v>2</v>
      </c>
      <c r="M78" s="12">
        <v>0</v>
      </c>
      <c r="N78" s="12">
        <v>1</v>
      </c>
      <c r="O78" s="12">
        <v>0</v>
      </c>
      <c r="P78" s="12">
        <v>-1.824</v>
      </c>
      <c r="Q78" s="12">
        <v>0</v>
      </c>
      <c r="R78" s="12">
        <v>0</v>
      </c>
    </row>
    <row r="79" ht="20.25" spans="1:18">
      <c r="A79" s="8" t="s">
        <v>540</v>
      </c>
      <c r="B79" s="8" t="s">
        <v>541</v>
      </c>
      <c r="C79" s="8">
        <v>5646.309</v>
      </c>
      <c r="D79" s="8">
        <v>6087.729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5.895</v>
      </c>
      <c r="K79" s="13">
        <v>3</v>
      </c>
      <c r="L79" s="12">
        <v>2</v>
      </c>
      <c r="M79" s="12">
        <v>0</v>
      </c>
      <c r="N79" s="12">
        <v>0</v>
      </c>
      <c r="O79" s="12">
        <v>0</v>
      </c>
      <c r="P79" s="12">
        <v>-1.284</v>
      </c>
      <c r="Q79" s="12">
        <v>0</v>
      </c>
      <c r="R79" s="12">
        <v>1</v>
      </c>
    </row>
    <row r="80" ht="20.25" spans="1:18">
      <c r="A80" s="8" t="s">
        <v>542</v>
      </c>
      <c r="B80" s="8" t="s">
        <v>543</v>
      </c>
      <c r="C80" s="8">
        <v>5201.401</v>
      </c>
      <c r="D80" s="8">
        <v>5503.614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1.6</v>
      </c>
      <c r="K80" s="13">
        <v>2</v>
      </c>
      <c r="L80" s="12">
        <v>1</v>
      </c>
      <c r="M80" s="12">
        <v>-1</v>
      </c>
      <c r="N80" s="12">
        <v>1</v>
      </c>
      <c r="O80" s="12">
        <v>0</v>
      </c>
      <c r="P80" s="12">
        <v>-2.195</v>
      </c>
      <c r="Q80" s="12">
        <v>1</v>
      </c>
      <c r="R80" s="12">
        <v>0</v>
      </c>
    </row>
    <row r="81" ht="20.25" spans="1:18">
      <c r="A81" s="8" t="s">
        <v>544</v>
      </c>
      <c r="B81" s="8" t="s">
        <v>545</v>
      </c>
      <c r="C81" s="8">
        <v>1613.416</v>
      </c>
      <c r="D81" s="8">
        <v>1798.236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9.865</v>
      </c>
      <c r="K81" s="13">
        <v>3</v>
      </c>
      <c r="L81" s="12">
        <v>2</v>
      </c>
      <c r="M81" s="12">
        <v>-1</v>
      </c>
      <c r="N81" s="12">
        <v>1</v>
      </c>
      <c r="O81" s="12">
        <v>0</v>
      </c>
      <c r="P81" s="12">
        <v>0.094</v>
      </c>
      <c r="Q81" s="12">
        <v>0</v>
      </c>
      <c r="R81" s="12">
        <v>0</v>
      </c>
    </row>
    <row r="82" ht="20.25" spans="1:18">
      <c r="A82" s="8" t="s">
        <v>546</v>
      </c>
      <c r="B82" s="8" t="s">
        <v>547</v>
      </c>
      <c r="C82" s="8">
        <v>2972.018</v>
      </c>
      <c r="D82" s="8">
        <v>3698.927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2.557</v>
      </c>
      <c r="K82" s="13">
        <v>4</v>
      </c>
      <c r="L82" s="12">
        <v>1</v>
      </c>
      <c r="M82" s="12">
        <v>0</v>
      </c>
      <c r="N82" s="12">
        <v>0</v>
      </c>
      <c r="O82" s="12">
        <v>0</v>
      </c>
      <c r="P82" s="12">
        <v>-0.703</v>
      </c>
      <c r="Q82" s="12">
        <v>0</v>
      </c>
      <c r="R82" s="12">
        <v>-1</v>
      </c>
    </row>
    <row r="83" ht="20.25" spans="1:18">
      <c r="A83" s="8" t="s">
        <v>548</v>
      </c>
      <c r="B83" s="8" t="s">
        <v>549</v>
      </c>
      <c r="C83" s="8">
        <v>107.261</v>
      </c>
      <c r="D83" s="8">
        <v>108.556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0.324</v>
      </c>
      <c r="K83" s="13">
        <v>0</v>
      </c>
      <c r="L83" s="12">
        <v>1</v>
      </c>
      <c r="M83" s="12">
        <v>0</v>
      </c>
      <c r="N83" s="12">
        <v>-1</v>
      </c>
      <c r="O83" s="12">
        <v>0</v>
      </c>
      <c r="P83" s="12">
        <v>-0.008</v>
      </c>
      <c r="Q83" s="12">
        <v>0</v>
      </c>
      <c r="R83" s="12">
        <v>0</v>
      </c>
    </row>
    <row r="84" ht="20.25" spans="1:18">
      <c r="A84" s="8" t="s">
        <v>550</v>
      </c>
      <c r="B84" s="8" t="s">
        <v>551</v>
      </c>
      <c r="C84" s="8">
        <v>105.462</v>
      </c>
      <c r="D84" s="8">
        <v>106.214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0.036</v>
      </c>
      <c r="K84" s="13">
        <v>0</v>
      </c>
      <c r="L84" s="12">
        <v>2</v>
      </c>
      <c r="M84" s="12">
        <v>1</v>
      </c>
      <c r="N84" s="12">
        <v>-1</v>
      </c>
      <c r="O84" s="12">
        <v>0</v>
      </c>
      <c r="P84" s="12">
        <v>-0.012</v>
      </c>
      <c r="Q84" s="12">
        <v>0</v>
      </c>
      <c r="R84" s="12">
        <v>0</v>
      </c>
    </row>
    <row r="85" ht="20.25" spans="1:18">
      <c r="A85" s="8" t="s">
        <v>552</v>
      </c>
      <c r="B85" s="8" t="s">
        <v>553</v>
      </c>
      <c r="C85" s="8">
        <v>102.227</v>
      </c>
      <c r="D85" s="8">
        <v>102.544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0.103</v>
      </c>
      <c r="K85" s="13">
        <v>0</v>
      </c>
      <c r="L85" s="12">
        <v>2</v>
      </c>
      <c r="M85" s="12">
        <v>1</v>
      </c>
      <c r="N85" s="12">
        <v>-1</v>
      </c>
      <c r="O85" s="12">
        <v>0</v>
      </c>
      <c r="P85" s="12">
        <v>-0.008</v>
      </c>
      <c r="Q85" s="12">
        <v>0</v>
      </c>
      <c r="R85" s="12">
        <v>0</v>
      </c>
    </row>
    <row r="86" ht="20.25" spans="1:18">
      <c r="A86" s="8" t="s">
        <v>554</v>
      </c>
      <c r="B86" s="8" t="s">
        <v>555</v>
      </c>
      <c r="C86" s="8">
        <v>1390.238</v>
      </c>
      <c r="D86" s="8">
        <v>1952.555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21.857</v>
      </c>
      <c r="K86" s="13">
        <v>3</v>
      </c>
      <c r="L86" s="12">
        <v>0</v>
      </c>
      <c r="M86" s="12">
        <v>0</v>
      </c>
      <c r="N86" s="12">
        <v>0</v>
      </c>
      <c r="O86" s="12">
        <v>0</v>
      </c>
      <c r="P86" s="12">
        <v>-19.405</v>
      </c>
      <c r="Q86" s="12">
        <v>0</v>
      </c>
      <c r="R86" s="12">
        <v>1</v>
      </c>
    </row>
    <row r="87" ht="20.25" spans="1:18">
      <c r="A87" s="8" t="s">
        <v>556</v>
      </c>
      <c r="B87" s="8" t="s">
        <v>557</v>
      </c>
      <c r="C87" s="8">
        <v>48848.664</v>
      </c>
      <c r="D87" s="8">
        <v>59035.914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16.212</v>
      </c>
      <c r="K87" s="13">
        <v>4</v>
      </c>
      <c r="L87" s="12">
        <v>0</v>
      </c>
      <c r="M87" s="12">
        <v>0</v>
      </c>
      <c r="N87" s="12">
        <v>0</v>
      </c>
      <c r="O87" s="12">
        <v>0</v>
      </c>
      <c r="P87" s="12">
        <v>-186.247</v>
      </c>
      <c r="Q87" s="12">
        <v>0</v>
      </c>
      <c r="R87" s="12">
        <v>0</v>
      </c>
    </row>
    <row r="88" ht="20.25" spans="1:18">
      <c r="A88" s="8" t="s">
        <v>558</v>
      </c>
      <c r="B88" s="8" t="s">
        <v>559</v>
      </c>
      <c r="C88" s="8">
        <v>8378.18</v>
      </c>
      <c r="D88" s="8">
        <v>9622.09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6.702</v>
      </c>
      <c r="K88" s="13">
        <v>3</v>
      </c>
      <c r="L88" s="12">
        <v>2</v>
      </c>
      <c r="M88" s="12">
        <v>0</v>
      </c>
      <c r="N88" s="12">
        <v>0</v>
      </c>
      <c r="O88" s="12">
        <v>0</v>
      </c>
      <c r="P88" s="12">
        <v>-8.514</v>
      </c>
      <c r="Q88" s="12">
        <v>0</v>
      </c>
      <c r="R88" s="12">
        <v>0</v>
      </c>
    </row>
    <row r="89" ht="20.25" spans="1:18">
      <c r="A89" s="7"/>
      <c r="B89" s="7"/>
      <c r="C89" s="7"/>
      <c r="D89" s="7"/>
      <c r="E89" s="7"/>
      <c r="F89" s="7"/>
      <c r="G89" s="7"/>
      <c r="H89" s="7"/>
      <c r="I89" s="7"/>
      <c r="J89" s="7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7"/>
      <c r="B90" s="7"/>
      <c r="C90" s="7"/>
      <c r="D90" s="7"/>
      <c r="E90" s="7"/>
      <c r="F90" s="7"/>
      <c r="G90" s="7"/>
      <c r="H90" s="7"/>
      <c r="I90" s="7"/>
      <c r="J90" s="7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7"/>
      <c r="B91" s="7"/>
      <c r="C91" s="7"/>
      <c r="D91" s="7"/>
      <c r="E91" s="7"/>
      <c r="F91" s="7"/>
      <c r="G91" s="7"/>
      <c r="H91" s="7"/>
      <c r="I91" s="7"/>
      <c r="J91" s="7"/>
      <c r="K91" s="12"/>
      <c r="L91" s="12"/>
      <c r="M91" s="12"/>
      <c r="N91" s="12"/>
      <c r="O91" s="12"/>
      <c r="P91" s="12"/>
      <c r="Q91" s="12"/>
      <c r="R9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2026-01-07T15:24:02Z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3FDE5BDA2F624F97827C96C1D3FA9C88_13</vt:lpwstr>
  </property>
  <property fmtid="{D5CDD505-2E9C-101B-9397-08002B2CF9AE}" pid="3" name="KSOProductBuildVer">
    <vt:lpwstr>2052-12.1.0.15712</vt:lpwstr>
  </property>
</Properties>
</file>