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<sst xmlns="http://schemas.openxmlformats.org/spreadsheetml/2006/main" count="545" uniqueCount="502">
  <si>
    <t>强转弱</t>
  </si>
  <si>
    <t>弱转强</t>
  </si>
  <si>
    <t>代码</t>
  </si>
  <si>
    <t>简称</t>
  </si>
  <si>
    <t>总市值</t>
  </si>
  <si>
    <t>红利指数</t>
  </si>
  <si>
    <t>128375.66亿</t>
  </si>
  <si>
    <t>全指医药</t>
  </si>
  <si>
    <t>41760.86亿</t>
  </si>
  <si>
    <t>酿酒</t>
  </si>
  <si>
    <t>30674.18亿</t>
  </si>
  <si>
    <t>医疗保健</t>
  </si>
  <si>
    <t>19039.49亿</t>
  </si>
  <si>
    <t>交通设施</t>
  </si>
  <si>
    <t>9828.12亿</t>
  </si>
  <si>
    <t>食品饮料</t>
  </si>
  <si>
    <t>16924.32亿</t>
  </si>
  <si>
    <t>山西板块</t>
  </si>
  <si>
    <t>7801.43亿</t>
  </si>
  <si>
    <t>中小银行</t>
  </si>
  <si>
    <t>15817.18亿</t>
  </si>
  <si>
    <t>日用化工</t>
  </si>
  <si>
    <t>1600.26亿</t>
  </si>
  <si>
    <t>国资云</t>
  </si>
  <si>
    <t>15725.99亿</t>
  </si>
  <si>
    <t>Ｂ股指数</t>
  </si>
  <si>
    <t>657.36亿</t>
  </si>
  <si>
    <t>含B股</t>
  </si>
  <si>
    <t>11208.63亿</t>
  </si>
  <si>
    <t>国证基建</t>
  </si>
  <si>
    <t>--</t>
  </si>
  <si>
    <t>房地产</t>
  </si>
  <si>
    <t>10901.79亿</t>
  </si>
  <si>
    <t>国证服务</t>
  </si>
  <si>
    <t>近端次新</t>
  </si>
  <si>
    <t>10770.22亿</t>
  </si>
  <si>
    <t>科创板次新</t>
  </si>
  <si>
    <t>10062.98亿</t>
  </si>
  <si>
    <t>中证煤炭</t>
  </si>
  <si>
    <t>商业连锁</t>
  </si>
  <si>
    <t>9904.61亿</t>
  </si>
  <si>
    <t>维生素</t>
  </si>
  <si>
    <t>7862.86亿</t>
  </si>
  <si>
    <t>仓储物流</t>
  </si>
  <si>
    <t>7243.16亿</t>
  </si>
  <si>
    <t>融资增加</t>
  </si>
  <si>
    <t>5319.35亿</t>
  </si>
  <si>
    <t>外骨骼机器人</t>
  </si>
  <si>
    <t>3525.15亿</t>
  </si>
  <si>
    <t>鸡肉</t>
  </si>
  <si>
    <t>3143.64亿</t>
  </si>
  <si>
    <t>文教休闲</t>
  </si>
  <si>
    <t>2960.23亿</t>
  </si>
  <si>
    <t>粮食概念</t>
  </si>
  <si>
    <t>2905.16亿</t>
  </si>
  <si>
    <t>知识付费</t>
  </si>
  <si>
    <t>2601.14亿</t>
  </si>
  <si>
    <t>水务</t>
  </si>
  <si>
    <t>1434.22亿</t>
  </si>
  <si>
    <t>种业</t>
  </si>
  <si>
    <t>841.31亿</t>
  </si>
  <si>
    <t>酒店餐饮</t>
  </si>
  <si>
    <t>686.62亿</t>
  </si>
  <si>
    <t>深证Ｂ指</t>
  </si>
  <si>
    <t>439.57亿</t>
  </si>
  <si>
    <t>公共交通</t>
  </si>
  <si>
    <t>373.24亿</t>
  </si>
  <si>
    <t>国证红利</t>
  </si>
  <si>
    <t>创医药</t>
  </si>
  <si>
    <t>基金指数</t>
  </si>
  <si>
    <t>中证银行</t>
  </si>
  <si>
    <t>高铁产业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</si>
  <si>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</si>
  <si>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</si>
  <si>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</si>
  <si>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</si>
  <si>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</si>
  <si>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</si>
  <si>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</si>
  <si>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</si>
  <si>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</si>
  <si>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</si>
  <si>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</si>
  <si>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</si>
  <si>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</si>
  <si>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</si>
  <si>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</si>
  <si>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</si>
  <si>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</si>
  <si>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</si>
  <si>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</si>
  <si>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</si>
  <si>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</si>
  <si>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</si>
  <si>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</si>
  <si>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上证50</t>
  </si>
  <si>
    <t>新综指</t>
  </si>
  <si>
    <t>治理指数</t>
  </si>
  <si>
    <t>180治理</t>
  </si>
  <si>
    <t>责任指数</t>
  </si>
  <si>
    <t>50基本</t>
  </si>
  <si>
    <t>上证地企</t>
  </si>
  <si>
    <t>上证国企</t>
  </si>
  <si>
    <t>上证商品</t>
  </si>
  <si>
    <t>上证流通</t>
  </si>
  <si>
    <t>沪财中小</t>
  </si>
  <si>
    <t>上证150</t>
  </si>
  <si>
    <t>180高贝</t>
  </si>
  <si>
    <t>上证转债</t>
  </si>
  <si>
    <t>沪股通</t>
  </si>
  <si>
    <t>沪新丝路</t>
  </si>
  <si>
    <t>中证A500</t>
  </si>
  <si>
    <t>科创成长</t>
  </si>
  <si>
    <t>科创200</t>
  </si>
  <si>
    <t>500沪市</t>
  </si>
  <si>
    <t>中证转债</t>
  </si>
  <si>
    <t>300非银</t>
  </si>
  <si>
    <t>百发100</t>
  </si>
  <si>
    <t>中证1000</t>
  </si>
  <si>
    <t>国企一带一路</t>
  </si>
  <si>
    <t>上证收益</t>
  </si>
  <si>
    <t>中证流通</t>
  </si>
  <si>
    <t>中证500</t>
  </si>
  <si>
    <t>中证800</t>
  </si>
  <si>
    <t>中证央企</t>
  </si>
  <si>
    <t>500等权</t>
  </si>
  <si>
    <t>中证全指</t>
  </si>
  <si>
    <t>深证成指</t>
  </si>
  <si>
    <t>深成指R</t>
  </si>
  <si>
    <t>深证200</t>
  </si>
  <si>
    <t>深证1000</t>
  </si>
  <si>
    <t>深市精选</t>
  </si>
  <si>
    <t>创业创新</t>
  </si>
  <si>
    <t>创业200</t>
  </si>
  <si>
    <t>新指数</t>
  </si>
  <si>
    <t>中小综指</t>
  </si>
  <si>
    <t>创业板综</t>
  </si>
  <si>
    <t>深证综指</t>
  </si>
  <si>
    <t>深证Ａ指</t>
  </si>
  <si>
    <t>采矿指数</t>
  </si>
  <si>
    <t>商务指数</t>
  </si>
  <si>
    <t>综企指数</t>
  </si>
  <si>
    <t>创业制造</t>
  </si>
  <si>
    <t>专精特新</t>
  </si>
  <si>
    <t>创质量</t>
  </si>
  <si>
    <t>深新基建</t>
  </si>
  <si>
    <t>创科技</t>
  </si>
  <si>
    <t>长江100</t>
  </si>
  <si>
    <t>云科技50</t>
  </si>
  <si>
    <t>物联网50</t>
  </si>
  <si>
    <t>民企发展</t>
  </si>
  <si>
    <t>创成长</t>
  </si>
  <si>
    <t>国证2000</t>
  </si>
  <si>
    <t>深证转债</t>
  </si>
  <si>
    <t>国证1000</t>
  </si>
  <si>
    <t>巨潮中盘</t>
  </si>
  <si>
    <t>巨潮小盘</t>
  </si>
  <si>
    <t>国证Ａ指</t>
  </si>
  <si>
    <t>深证成长</t>
  </si>
  <si>
    <t>能源金属</t>
  </si>
  <si>
    <t>中盘成长</t>
  </si>
  <si>
    <t>中盘价值</t>
  </si>
  <si>
    <t>小盘成长</t>
  </si>
  <si>
    <t>中小盘</t>
  </si>
  <si>
    <t>周期100</t>
  </si>
  <si>
    <t>小盘高贝</t>
  </si>
  <si>
    <t>国证转债</t>
  </si>
  <si>
    <t>I100</t>
  </si>
  <si>
    <t>I300</t>
  </si>
  <si>
    <t>中关村A</t>
  </si>
  <si>
    <t>央视50</t>
  </si>
  <si>
    <t>央视治理</t>
  </si>
  <si>
    <t>中创400</t>
  </si>
  <si>
    <t>中创500</t>
  </si>
  <si>
    <t>中创成长</t>
  </si>
  <si>
    <t>700成长</t>
  </si>
  <si>
    <t>1000成长</t>
  </si>
  <si>
    <t>深300EW</t>
  </si>
  <si>
    <t>中小等权</t>
  </si>
  <si>
    <t>创业板EW</t>
  </si>
  <si>
    <t>创业基础</t>
  </si>
  <si>
    <t>300绩效</t>
  </si>
  <si>
    <t>中小绩效</t>
  </si>
  <si>
    <t>深成指EW</t>
  </si>
  <si>
    <t>深证高贝</t>
  </si>
  <si>
    <t>中创高贝</t>
  </si>
  <si>
    <t>创业成长</t>
  </si>
  <si>
    <t>深证200R</t>
  </si>
  <si>
    <t>深成能源</t>
  </si>
  <si>
    <t>安防产业</t>
  </si>
  <si>
    <t>中关村60</t>
  </si>
  <si>
    <t>深证中游</t>
  </si>
  <si>
    <t>500深市</t>
  </si>
  <si>
    <t>大农业</t>
  </si>
  <si>
    <t>中证 500</t>
  </si>
  <si>
    <t>龙头家电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</si>
  <si>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</si>
  <si>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</si>
  <si>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</si>
  <si>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</si>
  <si>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</si>
  <si>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</si>
  <si>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上证消费</t>
  </si>
  <si>
    <t>上证医药</t>
  </si>
  <si>
    <t>医药等权</t>
  </si>
  <si>
    <t>上证下游</t>
  </si>
  <si>
    <t>沪消费品</t>
  </si>
  <si>
    <t>380医药</t>
  </si>
  <si>
    <t>优势消费</t>
  </si>
  <si>
    <t>科创生物</t>
  </si>
  <si>
    <t>医药生物</t>
  </si>
  <si>
    <t>细分医药</t>
  </si>
  <si>
    <t>800医药</t>
  </si>
  <si>
    <t>500医药</t>
  </si>
  <si>
    <t>CS精准医</t>
  </si>
  <si>
    <t>300医药</t>
  </si>
  <si>
    <t>中证医药</t>
  </si>
  <si>
    <t>内地地产</t>
  </si>
  <si>
    <t>地产指数</t>
  </si>
  <si>
    <t>创新药械</t>
  </si>
  <si>
    <t>生物50</t>
  </si>
  <si>
    <t>国证Ｂ指</t>
  </si>
  <si>
    <t>1000医药</t>
  </si>
  <si>
    <t>国证地产</t>
  </si>
  <si>
    <t>国证医药</t>
  </si>
  <si>
    <t>深证医药</t>
  </si>
  <si>
    <t>深医药50</t>
  </si>
  <si>
    <t>深A医药</t>
  </si>
  <si>
    <t>养老产业</t>
  </si>
  <si>
    <t>300 医药</t>
  </si>
  <si>
    <t>800地产</t>
  </si>
  <si>
    <t>地产等权</t>
  </si>
  <si>
    <t>中证医疗</t>
  </si>
  <si>
    <t>CSWD生科</t>
  </si>
  <si>
    <t>医疗健康</t>
  </si>
  <si>
    <t>企债指数</t>
  </si>
  <si>
    <t>沪公司债</t>
  </si>
  <si>
    <t>180资源</t>
  </si>
  <si>
    <t>上证材料</t>
  </si>
  <si>
    <t>上证海外</t>
  </si>
  <si>
    <t>上证周期</t>
  </si>
  <si>
    <t>上证资源</t>
  </si>
  <si>
    <t>材料等权</t>
  </si>
  <si>
    <t>电信等权</t>
  </si>
  <si>
    <t>资源50</t>
  </si>
  <si>
    <t>上证上游</t>
  </si>
  <si>
    <t>5年信用</t>
  </si>
  <si>
    <t>380材料</t>
  </si>
  <si>
    <t>380工业</t>
  </si>
  <si>
    <t>信用100</t>
  </si>
  <si>
    <t>优势资源</t>
  </si>
  <si>
    <t>A股资源</t>
  </si>
  <si>
    <t>细分有色</t>
  </si>
  <si>
    <t>细分化工</t>
  </si>
  <si>
    <t>有色金属</t>
  </si>
  <si>
    <t>800有色</t>
  </si>
  <si>
    <t>500原料</t>
  </si>
  <si>
    <t>500工业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</si>
  <si>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</si>
  <si>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</si>
  <si>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</si>
  <si>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</si>
  <si>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</si>
  <si>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</si>
  <si>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</si>
  <si>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大宗商品</t>
  </si>
  <si>
    <t>全指材料</t>
  </si>
  <si>
    <t>全指通信</t>
  </si>
  <si>
    <t>深证700</t>
  </si>
  <si>
    <t>制造指数</t>
  </si>
  <si>
    <t>创业数字</t>
  </si>
  <si>
    <t>深小巨人</t>
  </si>
  <si>
    <t>碳中和债</t>
  </si>
  <si>
    <t>创精选88</t>
  </si>
  <si>
    <t>深信中高</t>
  </si>
  <si>
    <t>深信中低</t>
  </si>
  <si>
    <t>深信用债</t>
  </si>
  <si>
    <t>资源优势</t>
  </si>
  <si>
    <t>成长40</t>
  </si>
  <si>
    <t>环渤海</t>
  </si>
  <si>
    <t>国证粮食</t>
  </si>
  <si>
    <t>国证军工</t>
  </si>
  <si>
    <t>1000材料</t>
  </si>
  <si>
    <t>国证通信</t>
  </si>
  <si>
    <t>国证有色</t>
  </si>
  <si>
    <t>大盘低波</t>
  </si>
  <si>
    <t>苏州率先</t>
  </si>
  <si>
    <t>专利领先</t>
  </si>
  <si>
    <t>新丝路</t>
  </si>
  <si>
    <t>国证油气</t>
  </si>
  <si>
    <t>央视回报</t>
  </si>
  <si>
    <t>深证材料</t>
  </si>
  <si>
    <t>深证电信</t>
  </si>
  <si>
    <t>深证装备</t>
  </si>
  <si>
    <t>深证大宗</t>
  </si>
  <si>
    <t>深证GDP</t>
  </si>
  <si>
    <t>深成材料</t>
  </si>
  <si>
    <t>深成电信</t>
  </si>
  <si>
    <t>创业高贝</t>
  </si>
  <si>
    <t>深证创投</t>
  </si>
  <si>
    <t>深证上游</t>
  </si>
  <si>
    <t>保险主题</t>
  </si>
  <si>
    <t>中证国安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</si>
  <si>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</si>
  <si>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</si>
  <si>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</si>
  <si>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</si>
  <si>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</si>
  <si>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</si>
  <si>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</si>
  <si>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通用航空</t>
  </si>
  <si>
    <t>医药主题</t>
  </si>
  <si>
    <t>细分食品</t>
  </si>
  <si>
    <t>300消费</t>
  </si>
  <si>
    <t>中证消费</t>
  </si>
  <si>
    <t>300地产</t>
  </si>
  <si>
    <t>医药100</t>
  </si>
  <si>
    <t>全指消费</t>
  </si>
  <si>
    <t>成份Ｂ指</t>
  </si>
  <si>
    <t>1000地产</t>
  </si>
  <si>
    <t>1000消费</t>
  </si>
  <si>
    <t>国证食品</t>
  </si>
  <si>
    <t>生物医药</t>
  </si>
  <si>
    <t>深证消费</t>
  </si>
  <si>
    <t>深成消费</t>
  </si>
  <si>
    <t>深成医药</t>
  </si>
  <si>
    <t>中证酒</t>
  </si>
  <si>
    <t>中证白酒</t>
  </si>
  <si>
    <t>疫苗生科</t>
  </si>
  <si>
    <t>【数据引擎：奇衡DK阿赖耶识系统】情绪值</t>
  </si>
  <si>
    <t>BR00</t>
  </si>
  <si>
    <t>丁二烯橡胶连续</t>
  </si>
  <si>
    <t>IF00</t>
  </si>
  <si>
    <t>300股指连续</t>
  </si>
  <si>
    <t>IH00</t>
  </si>
  <si>
    <t>50股指连续</t>
  </si>
  <si>
    <t>PP00</t>
  </si>
  <si>
    <t>聚丙烯连续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</si>
  <si>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</si>
  <si>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</si>
  <si>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</si>
  <si>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</si>
  <si>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</si>
  <si>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</si>
  <si>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</si>
  <si>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</si>
  <si>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NI00</t>
  </si>
  <si>
    <t>沪镍连续</t>
  </si>
  <si>
    <t>SN00</t>
  </si>
  <si>
    <t>沪锡连续</t>
  </si>
  <si>
    <t>WR00</t>
  </si>
  <si>
    <t>线材连续</t>
  </si>
  <si>
    <t>ZN00</t>
  </si>
  <si>
    <t>沪锌连续</t>
  </si>
  <si>
    <t>AX00</t>
  </si>
  <si>
    <t>豆一连续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</si>
  <si>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</si>
  <si>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</si>
  <si>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</si>
  <si>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</si>
  <si>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</si>
  <si>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</si>
  <si>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</si>
  <si>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</si>
  <si>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</si>
  <si>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</si>
  <si>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</si>
  <si>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</si>
  <si>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</si>
  <si>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</si>
  <si>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</si>
  <si>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</si>
  <si>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FU00</t>
  </si>
  <si>
    <t>燃油连续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</si>
  <si>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</si>
  <si>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</si>
  <si>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</si>
  <si>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</si>
  <si>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</si>
  <si>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</si>
  <si>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</si>
  <si>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</si>
  <si>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</si>
  <si>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</si>
  <si>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</si>
  <si>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</si>
  <si>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</si>
  <si>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</si>
  <si>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</si>
  <si>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</si>
  <si>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</si>
  <si>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</si>
  <si>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</si>
  <si>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</si>
  <si>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</si>
  <si>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</si>
  <si>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</si>
  <si>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</si>
  <si>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</si>
  <si>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</si>
  <si>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</si>
  <si>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</si>
  <si>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</si>
  <si>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</si>
  <si>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AO00</t>
  </si>
  <si>
    <t>氧化铝连续</t>
  </si>
  <si>
    <t>AU00</t>
  </si>
  <si>
    <t>黄金连续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</si>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</sst>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"000015"</f>
        <v>000015</v>
      </c>
      <c r="B3" s="37" t="s">
        <v>5</v>
      </c>
      <c r="C3" s="37" t="s">
        <v>6</v>
      </c>
      <c r="D3" s="37" t="str">
        <f>"000991"</f>
        <v>000991</v>
      </c>
      <c r="E3" s="37" t="s">
        <v>7</v>
      </c>
      <c r="F3" s="37" t="s">
        <v>8</v>
      </c>
    </row>
    <row r="4" ht="13.5" spans="1:6">
      <c r="A4" s="37" t="str">
        <f>"880380"</f>
        <v>880380</v>
      </c>
      <c r="B4" s="37" t="s">
        <v>9</v>
      </c>
      <c r="C4" s="37" t="s">
        <v>10</v>
      </c>
      <c r="D4" s="37" t="str">
        <f>"880398"</f>
        <v>880398</v>
      </c>
      <c r="E4" s="37" t="s">
        <v>11</v>
      </c>
      <c r="F4" s="37" t="s">
        <v>12</v>
      </c>
    </row>
    <row r="5" ht="13.5" spans="1:6">
      <c r="A5" s="37" t="str">
        <f>"880465"</f>
        <v>880465</v>
      </c>
      <c r="B5" s="37" t="s">
        <v>13</v>
      </c>
      <c r="C5" s="37" t="s">
        <v>14</v>
      </c>
      <c r="D5" s="37" t="str">
        <f>"880372"</f>
        <v>880372</v>
      </c>
      <c r="E5" s="37" t="s">
        <v>15</v>
      </c>
      <c r="F5" s="37" t="s">
        <v>16</v>
      </c>
    </row>
    <row r="6" ht="13.5" spans="1:6">
      <c r="A6" s="37" t="str">
        <f>"880217"</f>
        <v>880217</v>
      </c>
      <c r="B6" s="37" t="s">
        <v>17</v>
      </c>
      <c r="C6" s="37" t="s">
        <v>18</v>
      </c>
      <c r="D6" s="37" t="str">
        <f>"880875"</f>
        <v>880875</v>
      </c>
      <c r="E6" s="37" t="s">
        <v>19</v>
      </c>
      <c r="F6" s="37" t="s">
        <v>20</v>
      </c>
    </row>
    <row r="7" ht="13.5" spans="1:6">
      <c r="A7" s="37" t="str">
        <f>"880355"</f>
        <v>880355</v>
      </c>
      <c r="B7" s="37" t="s">
        <v>21</v>
      </c>
      <c r="C7" s="37" t="s">
        <v>22</v>
      </c>
      <c r="D7" s="37" t="str">
        <f>"880746"</f>
        <v>880746</v>
      </c>
      <c r="E7" s="37" t="s">
        <v>23</v>
      </c>
      <c r="F7" s="37" t="s">
        <v>24</v>
      </c>
    </row>
    <row r="8" ht="13.5" spans="1:6">
      <c r="A8" s="37" t="str">
        <f>"000003"</f>
        <v>000003</v>
      </c>
      <c r="B8" s="37" t="s">
        <v>25</v>
      </c>
      <c r="C8" s="37" t="s">
        <v>26</v>
      </c>
      <c r="D8" s="37" t="str">
        <f>"880502"</f>
        <v>880502</v>
      </c>
      <c r="E8" s="37" t="s">
        <v>27</v>
      </c>
      <c r="F8" s="37" t="s">
        <v>28</v>
      </c>
    </row>
    <row r="9" ht="13.5" spans="1:6">
      <c r="A9" s="37" t="str">
        <f>"399359"</f>
        <v>399359</v>
      </c>
      <c r="B9" s="37" t="s">
        <v>29</v>
      </c>
      <c r="C9" s="37" t="s">
        <v>30</v>
      </c>
      <c r="D9" s="37" t="str">
        <f>"880482"</f>
        <v>880482</v>
      </c>
      <c r="E9" s="37" t="s">
        <v>31</v>
      </c>
      <c r="F9" s="37" t="s">
        <v>32</v>
      </c>
    </row>
    <row r="10" ht="13.5" spans="1:6">
      <c r="A10" s="37" t="str">
        <f>"399320"</f>
        <v>399320</v>
      </c>
      <c r="B10" s="37" t="s">
        <v>33</v>
      </c>
      <c r="C10" s="37" t="s">
        <v>30</v>
      </c>
      <c r="D10" s="37" t="str">
        <f>"880885"</f>
        <v>880885</v>
      </c>
      <c r="E10" s="37" t="s">
        <v>34</v>
      </c>
      <c r="F10" s="37" t="s">
        <v>35</v>
      </c>
    </row>
    <row r="11" ht="13.5" spans="1:6">
      <c r="A11" s="37" t="str">
        <f>"999997"</f>
        <v>999997</v>
      </c>
      <c r="B11" s="37" t="s">
        <v>25</v>
      </c>
      <c r="C11" s="37" t="s">
        <v>30</v>
      </c>
      <c r="D11" s="37" t="str">
        <f>"880554"</f>
        <v>880554</v>
      </c>
      <c r="E11" s="37" t="s">
        <v>36</v>
      </c>
      <c r="F11" s="37" t="s">
        <v>37</v>
      </c>
    </row>
    <row r="12" ht="13.5" spans="1:6">
      <c r="A12" s="37" t="str">
        <f>"399998"</f>
        <v>399998</v>
      </c>
      <c r="B12" s="37" t="s">
        <v>38</v>
      </c>
      <c r="C12" s="37" t="s">
        <v>30</v>
      </c>
      <c r="D12" s="37" t="str">
        <f>"880406"</f>
        <v>880406</v>
      </c>
      <c r="E12" s="37" t="s">
        <v>39</v>
      </c>
      <c r="F12" s="37" t="s">
        <v>40</v>
      </c>
    </row>
    <row r="13" ht="13.5" spans="1:6">
      <c r="A13" s="38"/>
      <c r="B13" s="38"/>
      <c r="C13" s="38"/>
      <c r="D13" s="37" t="str">
        <f>"880929"</f>
        <v>880929</v>
      </c>
      <c r="E13" s="37" t="s">
        <v>41</v>
      </c>
      <c r="F13" s="37" t="s">
        <v>42</v>
      </c>
    </row>
    <row r="14" ht="13.5" spans="1:6">
      <c r="A14" s="38"/>
      <c r="B14" s="38"/>
      <c r="C14" s="38"/>
      <c r="D14" s="37" t="str">
        <f>"880464"</f>
        <v>880464</v>
      </c>
      <c r="E14" s="37" t="s">
        <v>43</v>
      </c>
      <c r="F14" s="37" t="s">
        <v>44</v>
      </c>
    </row>
    <row r="15" ht="13.5" spans="1:6">
      <c r="A15" s="38"/>
      <c r="B15" s="38"/>
      <c r="C15" s="38"/>
      <c r="D15" s="37" t="str">
        <f>"880780"</f>
        <v>880780</v>
      </c>
      <c r="E15" s="37" t="s">
        <v>45</v>
      </c>
      <c r="F15" s="37" t="s">
        <v>46</v>
      </c>
    </row>
    <row r="16" ht="16.5" spans="1:6">
      <c r="A16" s="26"/>
      <c r="B16" s="26"/>
      <c r="C16" s="26"/>
      <c r="D16" s="37" t="str">
        <f>"880912"</f>
        <v>880912</v>
      </c>
      <c r="E16" s="37" t="s">
        <v>47</v>
      </c>
      <c r="F16" s="37" t="s">
        <v>48</v>
      </c>
    </row>
    <row r="17" ht="16.5" spans="1:6">
      <c r="A17" s="26"/>
      <c r="B17" s="26"/>
      <c r="C17" s="26"/>
      <c r="D17" s="37" t="str">
        <f>"880764"</f>
        <v>880764</v>
      </c>
      <c r="E17" s="37" t="s">
        <v>49</v>
      </c>
      <c r="F17" s="37" t="s">
        <v>50</v>
      </c>
    </row>
    <row r="18" ht="16.5" spans="1:6">
      <c r="A18" s="26"/>
      <c r="B18" s="26"/>
      <c r="C18" s="26"/>
      <c r="D18" s="37" t="str">
        <f>"880422"</f>
        <v>880422</v>
      </c>
      <c r="E18" s="37" t="s">
        <v>51</v>
      </c>
      <c r="F18" s="37" t="s">
        <v>52</v>
      </c>
    </row>
    <row r="19" ht="16.5" spans="1:6">
      <c r="A19" s="26"/>
      <c r="B19" s="26"/>
      <c r="C19" s="26"/>
      <c r="D19" s="37" t="str">
        <f>"880626"</f>
        <v>880626</v>
      </c>
      <c r="E19" s="37" t="s">
        <v>53</v>
      </c>
      <c r="F19" s="37" t="s">
        <v>54</v>
      </c>
    </row>
    <row r="20" ht="16.5" spans="1:6">
      <c r="A20" s="26"/>
      <c r="B20" s="26"/>
      <c r="C20" s="26"/>
      <c r="D20" s="37" t="str">
        <f>"880668"</f>
        <v>880668</v>
      </c>
      <c r="E20" s="37" t="s">
        <v>55</v>
      </c>
      <c r="F20" s="37" t="s">
        <v>56</v>
      </c>
    </row>
    <row r="21" ht="16.5" spans="1:6">
      <c r="A21" s="26"/>
      <c r="B21" s="26"/>
      <c r="C21" s="26"/>
      <c r="D21" s="37" t="str">
        <f>"880454"</f>
        <v>880454</v>
      </c>
      <c r="E21" s="37" t="s">
        <v>57</v>
      </c>
      <c r="F21" s="37" t="s">
        <v>58</v>
      </c>
    </row>
    <row r="22" ht="16.5" spans="1:6">
      <c r="A22" s="26"/>
      <c r="B22" s="26"/>
      <c r="C22" s="26"/>
      <c r="D22" s="37" t="str">
        <f>"880710"</f>
        <v>880710</v>
      </c>
      <c r="E22" s="37" t="s">
        <v>59</v>
      </c>
      <c r="F22" s="37" t="s">
        <v>60</v>
      </c>
    </row>
    <row r="23" ht="16.5" spans="1:6">
      <c r="A23" s="26"/>
      <c r="B23" s="26"/>
      <c r="C23" s="26"/>
      <c r="D23" s="37" t="str">
        <f>"880423"</f>
        <v>880423</v>
      </c>
      <c r="E23" s="37" t="s">
        <v>61</v>
      </c>
      <c r="F23" s="37" t="s">
        <v>62</v>
      </c>
    </row>
    <row r="24" ht="16.5" spans="1:6">
      <c r="A24" s="26"/>
      <c r="B24" s="26"/>
      <c r="C24" s="26"/>
      <c r="D24" s="37" t="str">
        <f>"399108"</f>
        <v>399108</v>
      </c>
      <c r="E24" s="37" t="s">
        <v>63</v>
      </c>
      <c r="F24" s="37" t="s">
        <v>64</v>
      </c>
    </row>
    <row r="25" ht="16.5" spans="1:6">
      <c r="A25" s="26"/>
      <c r="B25" s="26"/>
      <c r="C25" s="26"/>
      <c r="D25" s="37" t="str">
        <f>"880453"</f>
        <v>880453</v>
      </c>
      <c r="E25" s="37" t="s">
        <v>65</v>
      </c>
      <c r="F25" s="37" t="s">
        <v>66</v>
      </c>
    </row>
    <row r="26" ht="16.5" spans="1:6">
      <c r="A26" s="26"/>
      <c r="B26" s="26"/>
      <c r="C26" s="26"/>
      <c r="D26" s="37" t="str">
        <f>"399321"</f>
        <v>399321</v>
      </c>
      <c r="E26" s="37" t="s">
        <v>67</v>
      </c>
      <c r="F26" s="37" t="s">
        <v>30</v>
      </c>
    </row>
    <row r="27" ht="16.5" spans="1:6">
      <c r="A27" s="26"/>
      <c r="B27" s="26"/>
      <c r="C27" s="26"/>
      <c r="D27" s="37" t="str">
        <f>"399275"</f>
        <v>399275</v>
      </c>
      <c r="E27" s="37" t="s">
        <v>68</v>
      </c>
      <c r="F27" s="37" t="s">
        <v>30</v>
      </c>
    </row>
    <row r="28" ht="16.5" spans="1:6">
      <c r="A28" s="26"/>
      <c r="B28" s="26"/>
      <c r="C28" s="26"/>
      <c r="D28" s="37" t="str">
        <f>"000011"</f>
        <v>000011</v>
      </c>
      <c r="E28" s="37" t="s">
        <v>69</v>
      </c>
      <c r="F28" s="37" t="s">
        <v>30</v>
      </c>
    </row>
    <row r="29" ht="16.5" spans="1:6">
      <c r="A29" s="26"/>
      <c r="B29" s="26"/>
      <c r="C29" s="26"/>
      <c r="D29" s="37" t="str">
        <f>"399986"</f>
        <v>399986</v>
      </c>
      <c r="E29" s="37" t="s">
        <v>70</v>
      </c>
      <c r="F29" s="37" t="s">
        <v>30</v>
      </c>
    </row>
    <row r="30" ht="16.5" spans="1:6">
      <c r="A30" s="26"/>
      <c r="B30" s="26"/>
      <c r="C30" s="26"/>
      <c r="D30" s="37" t="str">
        <f>"399807"</f>
        <v>399807</v>
      </c>
      <c r="E30" s="37" t="s">
        <v>71</v>
      </c>
      <c r="F30" s="37" t="s">
        <v>30</v>
      </c>
    </row>
    <row r="31" ht="16.5" spans="1:6">
      <c r="A31" s="26"/>
      <c r="B31" s="26"/>
      <c r="C31" s="26"/>
      <c r="D31" s="38"/>
      <c r="E31" s="38"/>
      <c r="F31" s="38"/>
    </row>
    <row r="32" ht="16.5" spans="1:6">
      <c r="A32" s="26"/>
      <c r="B32" s="26"/>
      <c r="C32" s="26"/>
      <c r="D32" s="38"/>
      <c r="E32" s="38"/>
      <c r="F32" s="38"/>
    </row>
    <row r="33" ht="16.5" spans="1:6">
      <c r="A33" s="26"/>
      <c r="B33" s="26"/>
      <c r="C33" s="26"/>
      <c r="D33" s="38"/>
      <c r="E33" s="38"/>
      <c r="F33" s="38"/>
    </row>
    <row r="34" ht="16.5" spans="1:6">
      <c r="A34" s="26"/>
      <c r="B34" s="26"/>
      <c r="C34" s="26"/>
      <c r="D34" s="38"/>
      <c r="E34" s="38"/>
      <c r="F34" s="38"/>
    </row>
    <row r="35" ht="16.5" spans="1:6">
      <c r="A35" s="26"/>
      <c r="B35" s="26"/>
      <c r="C35" s="26"/>
      <c r="D35" s="38"/>
      <c r="E35" s="38"/>
      <c r="F35" s="38"/>
    </row>
    <row r="36" ht="16.5" spans="1:6">
      <c r="A36" s="26"/>
      <c r="B36" s="26"/>
      <c r="C36" s="26"/>
      <c r="D36" s="38"/>
      <c r="E36" s="38"/>
      <c r="F36" s="38"/>
    </row>
    <row r="37" ht="16.5" spans="1:6">
      <c r="A37" s="26"/>
      <c r="B37" s="26"/>
      <c r="C37" s="26"/>
      <c r="D37" s="38"/>
      <c r="E37" s="38"/>
      <c r="F37" s="38"/>
    </row>
    <row r="38" ht="16.5" spans="1:6">
      <c r="A38" s="26"/>
      <c r="B38" s="26"/>
      <c r="C38" s="26"/>
      <c r="D38" s="38"/>
      <c r="E38" s="38"/>
      <c r="F38" s="38"/>
    </row>
    <row r="39" ht="16.5" spans="1:6">
      <c r="A39" s="26"/>
      <c r="B39" s="26"/>
      <c r="C39" s="26"/>
      <c r="D39" s="38"/>
      <c r="E39" s="38"/>
      <c r="F39" s="38"/>
    </row>
    <row r="40" ht="16.5" spans="1:6">
      <c r="A40" s="26"/>
      <c r="B40" s="26"/>
      <c r="C40" s="26"/>
      <c r="D40" s="38"/>
      <c r="E40" s="38"/>
      <c r="F40" s="38"/>
    </row>
    <row r="41" ht="16.5" spans="1:6">
      <c r="A41" s="26"/>
      <c r="B41" s="26"/>
      <c r="C41" s="26"/>
      <c r="D41" s="38"/>
      <c r="E41" s="38"/>
      <c r="F41" s="38"/>
    </row>
    <row r="42" ht="16.5" spans="1:6">
      <c r="A42" s="26"/>
      <c r="B42" s="26"/>
      <c r="C42" s="26"/>
      <c r="D42" s="38"/>
      <c r="E42" s="38"/>
      <c r="F42" s="38"/>
    </row>
    <row r="43" ht="16.5" spans="1:6">
      <c r="A43" s="26"/>
      <c r="B43" s="26"/>
      <c r="C43" s="26"/>
      <c r="D43" s="38"/>
      <c r="E43" s="38"/>
      <c r="F43" s="38"/>
    </row>
    <row r="44" ht="16.5" spans="1:6">
      <c r="A44" s="26"/>
      <c r="B44" s="26"/>
      <c r="C44" s="26"/>
      <c r="D44" s="38"/>
      <c r="E44" s="38"/>
      <c r="F44" s="38"/>
    </row>
    <row r="45" ht="16.5" spans="1:6">
      <c r="A45" s="26"/>
      <c r="B45" s="26"/>
      <c r="C45" s="26"/>
      <c r="D45" s="38"/>
      <c r="E45" s="38"/>
      <c r="F45" s="38"/>
    </row>
    <row r="46" ht="16.5" spans="1:6">
      <c r="A46" s="26"/>
      <c r="B46" s="26"/>
      <c r="C46" s="26"/>
      <c r="D46" s="38"/>
      <c r="E46" s="38"/>
      <c r="F46" s="38"/>
    </row>
    <row r="47" ht="16.5" spans="1:6">
      <c r="A47" s="26"/>
      <c r="B47" s="26"/>
      <c r="C47" s="26"/>
      <c r="D47" s="38"/>
      <c r="E47" s="38"/>
      <c r="F47" s="38"/>
    </row>
    <row r="48" ht="16.5" spans="1:6">
      <c r="A48" s="26"/>
      <c r="B48" s="26"/>
      <c r="C48" s="26"/>
      <c r="D48" s="38"/>
      <c r="E48" s="38"/>
      <c r="F48" s="38"/>
    </row>
    <row r="49" ht="16.5" spans="1:6">
      <c r="A49" s="26"/>
      <c r="B49" s="26"/>
      <c r="C49" s="26"/>
      <c r="D49" s="38"/>
      <c r="E49" s="38"/>
      <c r="F49" s="38"/>
    </row>
    <row r="50" ht="16.5" spans="1:6">
      <c r="A50" s="26"/>
      <c r="B50" s="26"/>
      <c r="C50" s="26"/>
      <c r="D50" s="38"/>
      <c r="E50" s="38"/>
      <c r="F50" s="38"/>
    </row>
    <row r="51" ht="16.5" spans="1:6">
      <c r="A51" s="26"/>
      <c r="B51" s="26"/>
      <c r="C51" s="26"/>
      <c r="D51" s="38"/>
      <c r="E51" s="38"/>
      <c r="F51" s="38"/>
    </row>
    <row r="52" ht="16.5" spans="1:6">
      <c r="A52" s="26"/>
      <c r="B52" s="26"/>
      <c r="C52" s="26"/>
      <c r="D52" s="38"/>
      <c r="E52" s="38"/>
      <c r="F52" s="38"/>
    </row>
    <row r="53" ht="16.5" spans="1:6">
      <c r="A53" s="26"/>
      <c r="B53" s="26"/>
      <c r="C53" s="26"/>
      <c r="D53" s="38"/>
      <c r="E53" s="38"/>
      <c r="F53" s="38"/>
    </row>
    <row r="54" ht="16.5" spans="1:6">
      <c r="A54" s="26"/>
      <c r="B54" s="26"/>
      <c r="C54" s="26"/>
      <c r="D54" s="38"/>
      <c r="E54" s="38"/>
      <c r="F54" s="38"/>
    </row>
    <row r="55" ht="16.5" spans="1:6">
      <c r="A55" s="26"/>
      <c r="B55" s="26"/>
      <c r="C55" s="26"/>
      <c r="D55" s="38"/>
      <c r="E55" s="38"/>
      <c r="F55" s="38"/>
    </row>
    <row r="56" ht="16.5" spans="1:6">
      <c r="A56" s="26"/>
      <c r="B56" s="26"/>
      <c r="C56" s="26"/>
      <c r="D56" s="38"/>
      <c r="E56" s="38"/>
      <c r="F56" s="38"/>
    </row>
    <row r="57" ht="16.5" spans="1:6">
      <c r="A57" s="26"/>
      <c r="B57" s="26"/>
      <c r="C57" s="26"/>
      <c r="D57" s="38"/>
      <c r="E57" s="38"/>
      <c r="F57" s="38"/>
    </row>
    <row r="58" ht="16.5" spans="1:6">
      <c r="A58" s="26"/>
      <c r="B58" s="26"/>
      <c r="C58" s="26"/>
      <c r="D58" s="38"/>
      <c r="E58" s="38"/>
      <c r="F58" s="38"/>
    </row>
    <row r="59" ht="16.5" spans="1:6">
      <c r="A59" s="26"/>
      <c r="B59" s="26"/>
      <c r="C59" s="26"/>
      <c r="D59" s="38"/>
      <c r="E59" s="38"/>
      <c r="F59" s="38"/>
    </row>
    <row r="60" ht="16.5" spans="1:6">
      <c r="A60" s="26"/>
      <c r="B60" s="26"/>
      <c r="C60" s="26"/>
      <c r="D60" s="38"/>
      <c r="E60" s="38"/>
      <c r="F60" s="38"/>
    </row>
    <row r="61" ht="16.5" spans="1:6">
      <c r="A61" s="26"/>
      <c r="B61" s="26"/>
      <c r="C61" s="26"/>
      <c r="D61" s="38"/>
      <c r="E61" s="38"/>
      <c r="F61" s="38"/>
    </row>
    <row r="62" ht="16.5" spans="1:6">
      <c r="A62" s="26"/>
      <c r="B62" s="26"/>
      <c r="C62" s="26"/>
      <c r="D62" s="38"/>
      <c r="E62" s="38"/>
      <c r="F62" s="38"/>
    </row>
    <row r="63" ht="16.5" spans="1:6">
      <c r="A63" s="26"/>
      <c r="B63" s="26"/>
      <c r="C63" s="26"/>
      <c r="D63" s="38"/>
      <c r="E63" s="38"/>
      <c r="F63" s="38"/>
    </row>
    <row r="64" ht="16.5" spans="1:6">
      <c r="A64" s="26"/>
      <c r="B64" s="26"/>
      <c r="C64" s="26"/>
      <c r="D64" s="38"/>
      <c r="E64" s="38"/>
      <c r="F64" s="38"/>
    </row>
    <row r="65" ht="16.5" spans="1:6">
      <c r="A65" s="26"/>
      <c r="B65" s="26"/>
      <c r="C65" s="26"/>
      <c r="D65" s="38"/>
      <c r="E65" s="38"/>
      <c r="F65" s="38"/>
    </row>
    <row r="66" ht="16.5" spans="1:6">
      <c r="A66" s="26"/>
      <c r="B66" s="26"/>
      <c r="C66" s="26"/>
      <c r="D66" s="38"/>
      <c r="E66" s="38"/>
      <c r="F66" s="38"/>
    </row>
    <row r="67" ht="16.5" spans="1:6">
      <c r="A67" s="26"/>
      <c r="B67" s="26"/>
      <c r="C67" s="26"/>
      <c r="D67" s="38"/>
      <c r="E67" s="38"/>
      <c r="F67" s="38"/>
    </row>
    <row r="68" ht="16.5" spans="1:6">
      <c r="A68" s="26"/>
      <c r="B68" s="26"/>
      <c r="C68" s="26"/>
      <c r="D68" s="38"/>
      <c r="E68" s="38"/>
      <c r="F68" s="38"/>
    </row>
    <row r="69" ht="16.5" spans="1:6">
      <c r="A69" s="26"/>
      <c r="B69" s="26"/>
      <c r="C69" s="26"/>
      <c r="D69" s="38"/>
      <c r="E69" s="38"/>
      <c r="F69" s="38"/>
    </row>
    <row r="70" ht="16.5" spans="1:6">
      <c r="A70" s="26"/>
      <c r="B70" s="26"/>
      <c r="C70" s="26"/>
      <c r="D70" s="38"/>
      <c r="E70" s="38"/>
      <c r="F70" s="38"/>
    </row>
    <row r="71" ht="16.5" spans="1:6">
      <c r="A71" s="26"/>
      <c r="B71" s="26"/>
      <c r="C71" s="26"/>
      <c r="D71" s="38"/>
      <c r="E71" s="38"/>
      <c r="F71" s="38"/>
    </row>
    <row r="72" ht="16.5" spans="1:6">
      <c r="A72" s="26"/>
      <c r="B72" s="26"/>
      <c r="C72" s="26"/>
      <c r="D72" s="38"/>
      <c r="E72" s="38"/>
      <c r="F72" s="38"/>
    </row>
    <row r="73" ht="16.5" spans="1:6">
      <c r="A73" s="26"/>
      <c r="B73" s="26"/>
      <c r="C73" s="26"/>
      <c r="D73" s="38"/>
      <c r="E73" s="38"/>
      <c r="F73" s="38"/>
    </row>
    <row r="74" ht="16.5" spans="1:6">
      <c r="A74" s="26"/>
      <c r="B74" s="26"/>
      <c r="C74" s="26"/>
      <c r="D74" s="38"/>
      <c r="E74" s="38"/>
      <c r="F74" s="38"/>
    </row>
    <row r="75" ht="16.5" spans="1:6">
      <c r="A75" s="26"/>
      <c r="B75" s="26"/>
      <c r="C75" s="26"/>
      <c r="D75" s="38"/>
      <c r="E75" s="38"/>
      <c r="F75" s="38"/>
    </row>
    <row r="76" ht="16.5" spans="1:6">
      <c r="A76" s="26"/>
      <c r="B76" s="26"/>
      <c r="C76" s="26"/>
      <c r="D76" s="38"/>
      <c r="E76" s="38"/>
      <c r="F76" s="38"/>
    </row>
    <row r="77" ht="16.5" spans="1:6">
      <c r="A77" s="26"/>
      <c r="B77" s="26"/>
      <c r="C77" s="26"/>
      <c r="D77" s="38"/>
      <c r="E77" s="38"/>
      <c r="F77" s="38"/>
    </row>
    <row r="78" ht="16.5" spans="1:6">
      <c r="A78" s="26"/>
      <c r="B78" s="26"/>
      <c r="C78" s="26"/>
      <c r="D78" s="38"/>
      <c r="E78" s="38"/>
      <c r="F78" s="38"/>
    </row>
    <row r="79" ht="16.5" spans="1:6">
      <c r="A79" s="26"/>
      <c r="B79" s="26"/>
      <c r="C79" s="26"/>
      <c r="D79" s="38"/>
      <c r="E79" s="38"/>
      <c r="F79" s="38"/>
    </row>
    <row r="80" ht="16.5" spans="1:6">
      <c r="A80" s="26"/>
      <c r="B80" s="26"/>
      <c r="C80" s="26"/>
      <c r="D80" s="38"/>
      <c r="E80" s="38"/>
      <c r="F80" s="38"/>
    </row>
    <row r="81" ht="16.5" spans="1:6">
      <c r="A81" s="26"/>
      <c r="B81" s="26"/>
      <c r="C81" s="26"/>
      <c r="D81" s="38"/>
      <c r="E81" s="38"/>
      <c r="F81" s="38"/>
    </row>
    <row r="82" ht="16.5" spans="1:6">
      <c r="A82" s="26"/>
      <c r="B82" s="26"/>
      <c r="C82" s="26"/>
      <c r="D82" s="38"/>
      <c r="E82" s="38"/>
      <c r="F82" s="38"/>
    </row>
    <row r="83" ht="16.5" spans="1:6">
      <c r="A83" s="26"/>
      <c r="B83" s="26"/>
      <c r="C83" s="26"/>
      <c r="D83" s="38"/>
      <c r="E83" s="38"/>
      <c r="F83" s="38"/>
    </row>
    <row r="84" ht="16.5" spans="1:6">
      <c r="A84" s="26"/>
      <c r="B84" s="26"/>
      <c r="C84" s="26"/>
      <c r="D84" s="38"/>
      <c r="E84" s="38"/>
      <c r="F84" s="38"/>
    </row>
    <row r="85" ht="16.5" spans="1:6">
      <c r="A85" s="26"/>
      <c r="B85" s="26"/>
      <c r="C85" s="26"/>
      <c r="D85" s="38"/>
      <c r="E85" s="38"/>
      <c r="F85" s="38"/>
    </row>
    <row r="86" ht="16.5" spans="1:6">
      <c r="A86" s="26"/>
      <c r="B86" s="26"/>
      <c r="C86" s="26"/>
      <c r="D86" s="38"/>
      <c r="E86" s="38"/>
      <c r="F86" s="38"/>
    </row>
    <row r="87" ht="16.5" spans="1:6">
      <c r="A87" s="26"/>
      <c r="B87" s="26"/>
      <c r="C87" s="26"/>
      <c r="D87" s="38"/>
      <c r="E87" s="38"/>
      <c r="F87" s="38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51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" t="s">
        <v>73</v>
      </c>
      <c r="L1" s="1"/>
      <c r="M1" s="1"/>
      <c r="N1" s="1"/>
      <c r="O1" s="1"/>
      <c r="P1" s="1"/>
      <c r="Q1" s="1"/>
      <c r="R1" s="1"/>
    </row>
    <row r="2" ht="22.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16.5" spans="1:23">
      <c r="A3" s="18">
        <v>1</v>
      </c>
      <c r="B3" s="19" t="s">
        <v>92</v>
      </c>
      <c r="C3" s="19">
        <v>3716.532</v>
      </c>
      <c r="D3" s="19">
        <v>4020.719</v>
      </c>
      <c r="E3" s="19">
        <v>1</v>
      </c>
      <c r="F3" s="20">
        <v>0</v>
      </c>
      <c r="G3" s="20">
        <v>0</v>
      </c>
      <c r="H3" s="20">
        <v>1</v>
      </c>
      <c r="I3" s="20">
        <v>0.067</v>
      </c>
      <c r="J3" s="20">
        <v>7.627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2.431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2</v>
      </c>
      <c r="B4" s="19" t="s">
        <v>93</v>
      </c>
      <c r="C4" s="19">
        <v>3895.851</v>
      </c>
      <c r="D4" s="19">
        <v>4215.475</v>
      </c>
      <c r="E4" s="19">
        <v>1</v>
      </c>
      <c r="F4" s="20">
        <v>0</v>
      </c>
      <c r="G4" s="20">
        <v>0</v>
      </c>
      <c r="H4" s="20">
        <v>1</v>
      </c>
      <c r="I4" s="20">
        <v>0.074</v>
      </c>
      <c r="J4" s="20">
        <v>7.651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2.549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4</v>
      </c>
      <c r="B5" s="19" t="s">
        <v>94</v>
      </c>
      <c r="C5" s="19">
        <v>3277.928</v>
      </c>
      <c r="D5" s="19">
        <v>3666.473</v>
      </c>
      <c r="E5" s="19">
        <v>1</v>
      </c>
      <c r="F5" s="20">
        <v>0</v>
      </c>
      <c r="G5" s="20">
        <v>0</v>
      </c>
      <c r="H5" s="20">
        <v>1</v>
      </c>
      <c r="I5" s="20">
        <v>0.065</v>
      </c>
      <c r="J5" s="20">
        <v>10.655</v>
      </c>
      <c r="K5" s="21">
        <v>3</v>
      </c>
      <c r="L5" s="21">
        <v>0</v>
      </c>
      <c r="M5" s="21">
        <v>-1</v>
      </c>
      <c r="N5" s="21">
        <v>1</v>
      </c>
      <c r="O5" s="21">
        <v>0</v>
      </c>
      <c r="P5" s="21">
        <v>0.133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16</v>
      </c>
      <c r="B6" s="19" t="s">
        <v>95</v>
      </c>
      <c r="C6" s="19">
        <v>2855.422</v>
      </c>
      <c r="D6" s="19">
        <v>3074.428</v>
      </c>
      <c r="E6" s="19">
        <v>1</v>
      </c>
      <c r="F6" s="20">
        <v>0</v>
      </c>
      <c r="G6" s="20">
        <v>0</v>
      </c>
      <c r="H6" s="20">
        <v>1</v>
      </c>
      <c r="I6" s="20">
        <v>0.817</v>
      </c>
      <c r="J6" s="20">
        <v>7.882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2.522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17</v>
      </c>
      <c r="B7" s="19" t="s">
        <v>96</v>
      </c>
      <c r="C7" s="19">
        <v>3141.178</v>
      </c>
      <c r="D7" s="19">
        <v>3398.612</v>
      </c>
      <c r="E7" s="19">
        <v>1</v>
      </c>
      <c r="F7" s="20">
        <v>0</v>
      </c>
      <c r="G7" s="20">
        <v>0</v>
      </c>
      <c r="H7" s="20">
        <v>1</v>
      </c>
      <c r="I7" s="20">
        <v>0.069</v>
      </c>
      <c r="J7" s="20">
        <v>7.638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1.61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19</v>
      </c>
      <c r="B8" s="19" t="s">
        <v>97</v>
      </c>
      <c r="C8" s="19">
        <v>1173.228</v>
      </c>
      <c r="D8" s="19">
        <v>1246.513</v>
      </c>
      <c r="E8" s="19">
        <v>1</v>
      </c>
      <c r="F8" s="20">
        <v>0</v>
      </c>
      <c r="G8" s="20">
        <v>0</v>
      </c>
      <c r="H8" s="20">
        <v>1</v>
      </c>
      <c r="I8" s="20">
        <v>1.429</v>
      </c>
      <c r="J8" s="20">
        <v>7.224</v>
      </c>
      <c r="K8" s="21">
        <v>0</v>
      </c>
      <c r="L8" s="21">
        <v>1</v>
      </c>
      <c r="M8" s="21">
        <v>0</v>
      </c>
      <c r="N8" s="21">
        <v>0</v>
      </c>
      <c r="O8" s="21">
        <v>0</v>
      </c>
      <c r="P8" s="21">
        <v>5.826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19">
        <v>21</v>
      </c>
      <c r="B9" s="19" t="s">
        <v>98</v>
      </c>
      <c r="C9" s="19">
        <v>1026.958</v>
      </c>
      <c r="D9" s="19">
        <v>1090.061</v>
      </c>
      <c r="E9" s="19">
        <v>1</v>
      </c>
      <c r="F9" s="20">
        <v>0</v>
      </c>
      <c r="G9" s="20">
        <v>0</v>
      </c>
      <c r="H9" s="20">
        <v>1</v>
      </c>
      <c r="I9" s="20">
        <v>1.536</v>
      </c>
      <c r="J9" s="20">
        <v>7.236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3.479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48</v>
      </c>
      <c r="B10" s="19" t="s">
        <v>99</v>
      </c>
      <c r="C10" s="19">
        <v>1411.448</v>
      </c>
      <c r="D10" s="19">
        <v>1490.953</v>
      </c>
      <c r="E10" s="19">
        <v>1</v>
      </c>
      <c r="F10" s="20">
        <v>0</v>
      </c>
      <c r="G10" s="20">
        <v>0</v>
      </c>
      <c r="H10" s="20">
        <v>1</v>
      </c>
      <c r="I10" s="20">
        <v>0.65</v>
      </c>
      <c r="J10" s="20">
        <v>5.948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1.398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52</v>
      </c>
      <c r="B11" s="19" t="s">
        <v>100</v>
      </c>
      <c r="C11" s="19">
        <v>2820.019</v>
      </c>
      <c r="D11" s="19">
        <v>3051.273</v>
      </c>
      <c r="E11" s="19">
        <v>1</v>
      </c>
      <c r="F11" s="20">
        <v>0</v>
      </c>
      <c r="G11" s="20">
        <v>0</v>
      </c>
      <c r="H11" s="20">
        <v>1</v>
      </c>
      <c r="I11" s="20">
        <v>0.37</v>
      </c>
      <c r="J11" s="20">
        <v>7.921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4.306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55</v>
      </c>
      <c r="B12" s="19" t="s">
        <v>101</v>
      </c>
      <c r="C12" s="19">
        <v>1483.948</v>
      </c>
      <c r="D12" s="19">
        <v>1590.547</v>
      </c>
      <c r="E12" s="19">
        <v>1</v>
      </c>
      <c r="F12" s="20">
        <v>0</v>
      </c>
      <c r="G12" s="20">
        <v>0</v>
      </c>
      <c r="H12" s="20">
        <v>1</v>
      </c>
      <c r="I12" s="20">
        <v>1.431</v>
      </c>
      <c r="J12" s="20">
        <v>8.037</v>
      </c>
      <c r="K12" s="21">
        <v>4</v>
      </c>
      <c r="L12" s="21">
        <v>0</v>
      </c>
      <c r="M12" s="21">
        <v>-1</v>
      </c>
      <c r="N12" s="21">
        <v>0</v>
      </c>
      <c r="O12" s="21">
        <v>0</v>
      </c>
      <c r="P12" s="21">
        <v>10.402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56</v>
      </c>
      <c r="B13" s="19" t="s">
        <v>102</v>
      </c>
      <c r="C13" s="19">
        <v>1163.587</v>
      </c>
      <c r="D13" s="19">
        <v>1261.843</v>
      </c>
      <c r="E13" s="19">
        <v>1</v>
      </c>
      <c r="F13" s="20">
        <v>0</v>
      </c>
      <c r="G13" s="20">
        <v>0</v>
      </c>
      <c r="H13" s="20">
        <v>1</v>
      </c>
      <c r="I13" s="20">
        <v>0.571</v>
      </c>
      <c r="J13" s="20">
        <v>8.313</v>
      </c>
      <c r="K13" s="21">
        <v>4</v>
      </c>
      <c r="L13" s="21">
        <v>0</v>
      </c>
      <c r="M13" s="21">
        <v>-1</v>
      </c>
      <c r="N13" s="21">
        <v>0</v>
      </c>
      <c r="O13" s="21">
        <v>0</v>
      </c>
      <c r="P13" s="21">
        <v>1.615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66</v>
      </c>
      <c r="B14" s="19" t="s">
        <v>103</v>
      </c>
      <c r="C14" s="19">
        <v>2989.767</v>
      </c>
      <c r="D14" s="19">
        <v>3537.287</v>
      </c>
      <c r="E14" s="19">
        <v>1</v>
      </c>
      <c r="F14" s="20">
        <v>0</v>
      </c>
      <c r="G14" s="20">
        <v>0</v>
      </c>
      <c r="H14" s="20">
        <v>1</v>
      </c>
      <c r="I14" s="20">
        <v>1.021</v>
      </c>
      <c r="J14" s="20">
        <v>16.342</v>
      </c>
      <c r="K14" s="21">
        <v>0</v>
      </c>
      <c r="L14" s="21">
        <v>0</v>
      </c>
      <c r="M14" s="21">
        <v>0</v>
      </c>
      <c r="N14" s="21">
        <v>-1</v>
      </c>
      <c r="O14" s="21">
        <v>0</v>
      </c>
      <c r="P14" s="21">
        <v>-0.013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90</v>
      </c>
      <c r="B15" s="19" t="s">
        <v>104</v>
      </c>
      <c r="C15" s="19">
        <v>1346.977</v>
      </c>
      <c r="D15" s="19">
        <v>1462.414</v>
      </c>
      <c r="E15" s="19">
        <v>1</v>
      </c>
      <c r="F15" s="20">
        <v>0</v>
      </c>
      <c r="G15" s="20">
        <v>0</v>
      </c>
      <c r="H15" s="20">
        <v>1</v>
      </c>
      <c r="I15" s="20">
        <v>0.765</v>
      </c>
      <c r="J15" s="20">
        <v>8.598</v>
      </c>
      <c r="K15" s="21">
        <v>0</v>
      </c>
      <c r="L15" s="21">
        <v>0</v>
      </c>
      <c r="M15" s="21">
        <v>1</v>
      </c>
      <c r="N15" s="21">
        <v>-1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91</v>
      </c>
      <c r="B16" s="19" t="s">
        <v>105</v>
      </c>
      <c r="C16" s="19">
        <v>13400.267</v>
      </c>
      <c r="D16" s="19">
        <v>14740.491</v>
      </c>
      <c r="E16" s="19">
        <v>1</v>
      </c>
      <c r="F16" s="20">
        <v>0</v>
      </c>
      <c r="G16" s="20">
        <v>0</v>
      </c>
      <c r="H16" s="20">
        <v>1</v>
      </c>
      <c r="I16" s="20">
        <v>0.26</v>
      </c>
      <c r="J16" s="20">
        <v>9.329</v>
      </c>
      <c r="K16" s="21">
        <v>3</v>
      </c>
      <c r="L16" s="21">
        <v>0</v>
      </c>
      <c r="M16" s="21">
        <v>0</v>
      </c>
      <c r="N16" s="21">
        <v>1</v>
      </c>
      <c r="O16" s="21">
        <v>0</v>
      </c>
      <c r="P16" s="21">
        <v>-0.953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133</v>
      </c>
      <c r="B17" s="19" t="s">
        <v>106</v>
      </c>
      <c r="C17" s="19">
        <v>5955.163</v>
      </c>
      <c r="D17" s="19">
        <v>6822.562</v>
      </c>
      <c r="E17" s="19">
        <v>1</v>
      </c>
      <c r="F17" s="20">
        <v>0</v>
      </c>
      <c r="G17" s="20">
        <v>0</v>
      </c>
      <c r="H17" s="20">
        <v>1</v>
      </c>
      <c r="I17" s="20">
        <v>2.205</v>
      </c>
      <c r="J17" s="20">
        <v>14.639</v>
      </c>
      <c r="K17" s="21">
        <v>4</v>
      </c>
      <c r="L17" s="21">
        <v>0</v>
      </c>
      <c r="M17" s="21">
        <v>-1</v>
      </c>
      <c r="N17" s="21">
        <v>0</v>
      </c>
      <c r="O17" s="21">
        <v>0</v>
      </c>
      <c r="P17" s="21">
        <v>4.04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135</v>
      </c>
      <c r="B18" s="19" t="s">
        <v>107</v>
      </c>
      <c r="C18" s="19">
        <v>5789.592</v>
      </c>
      <c r="D18" s="19">
        <v>6404.862</v>
      </c>
      <c r="E18" s="19">
        <v>1</v>
      </c>
      <c r="F18" s="20">
        <v>0</v>
      </c>
      <c r="G18" s="20">
        <v>0</v>
      </c>
      <c r="H18" s="20">
        <v>1</v>
      </c>
      <c r="I18" s="20">
        <v>2.268</v>
      </c>
      <c r="J18" s="20">
        <v>11.656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2.056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139</v>
      </c>
      <c r="B19" s="19" t="s">
        <v>108</v>
      </c>
      <c r="C19" s="19">
        <v>407.906</v>
      </c>
      <c r="D19" s="19">
        <v>431.88</v>
      </c>
      <c r="E19" s="19">
        <v>1</v>
      </c>
      <c r="F19" s="20">
        <v>0</v>
      </c>
      <c r="G19" s="20">
        <v>0</v>
      </c>
      <c r="H19" s="20">
        <v>1</v>
      </c>
      <c r="I19" s="20">
        <v>0.707</v>
      </c>
      <c r="J19" s="20">
        <v>6.219</v>
      </c>
      <c r="K19" s="21">
        <v>4</v>
      </c>
      <c r="L19" s="21">
        <v>0</v>
      </c>
      <c r="M19" s="21">
        <v>-1</v>
      </c>
      <c r="N19" s="21">
        <v>0</v>
      </c>
      <c r="O19" s="21">
        <v>0</v>
      </c>
      <c r="P19" s="21">
        <v>2.966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159</v>
      </c>
      <c r="B20" s="19" t="s">
        <v>109</v>
      </c>
      <c r="C20" s="19">
        <v>3417.358</v>
      </c>
      <c r="D20" s="19">
        <v>3716.169</v>
      </c>
      <c r="E20" s="19">
        <v>1</v>
      </c>
      <c r="F20" s="20">
        <v>0</v>
      </c>
      <c r="G20" s="20">
        <v>0</v>
      </c>
      <c r="H20" s="20">
        <v>1</v>
      </c>
      <c r="I20" s="20">
        <v>0.656</v>
      </c>
      <c r="J20" s="20">
        <v>8.644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1.199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160</v>
      </c>
      <c r="B21" s="19" t="s">
        <v>110</v>
      </c>
      <c r="C21" s="19">
        <v>1909.556</v>
      </c>
      <c r="D21" s="19">
        <v>2155.181</v>
      </c>
      <c r="E21" s="19">
        <v>1</v>
      </c>
      <c r="F21" s="20">
        <v>0</v>
      </c>
      <c r="G21" s="20">
        <v>0</v>
      </c>
      <c r="H21" s="20">
        <v>1</v>
      </c>
      <c r="I21" s="20">
        <v>0.257</v>
      </c>
      <c r="J21" s="20">
        <v>11.624</v>
      </c>
      <c r="K21" s="21">
        <v>4</v>
      </c>
      <c r="L21" s="21">
        <v>0</v>
      </c>
      <c r="M21" s="21">
        <v>-1</v>
      </c>
      <c r="N21" s="21">
        <v>0</v>
      </c>
      <c r="O21" s="21">
        <v>0</v>
      </c>
      <c r="P21" s="21">
        <v>1.512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510</v>
      </c>
      <c r="B22" s="19" t="s">
        <v>111</v>
      </c>
      <c r="C22" s="19">
        <v>5105.33</v>
      </c>
      <c r="D22" s="19">
        <v>5725.023</v>
      </c>
      <c r="E22" s="19">
        <v>1</v>
      </c>
      <c r="F22" s="20">
        <v>0</v>
      </c>
      <c r="G22" s="20">
        <v>0</v>
      </c>
      <c r="H22" s="20">
        <v>1</v>
      </c>
      <c r="I22" s="20">
        <v>0.664</v>
      </c>
      <c r="J22" s="20">
        <v>11.417</v>
      </c>
      <c r="K22" s="21">
        <v>4</v>
      </c>
      <c r="L22" s="21">
        <v>0</v>
      </c>
      <c r="M22" s="21">
        <v>-1</v>
      </c>
      <c r="N22" s="21">
        <v>1</v>
      </c>
      <c r="O22" s="21">
        <v>0</v>
      </c>
      <c r="P22" s="21">
        <v>1.078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690</v>
      </c>
      <c r="B23" s="19" t="s">
        <v>112</v>
      </c>
      <c r="C23" s="19">
        <v>1470.355</v>
      </c>
      <c r="D23" s="19">
        <v>1904.405</v>
      </c>
      <c r="E23" s="19">
        <v>1</v>
      </c>
      <c r="F23" s="20">
        <v>0</v>
      </c>
      <c r="G23" s="20">
        <v>0</v>
      </c>
      <c r="H23" s="20">
        <v>1</v>
      </c>
      <c r="I23" s="20">
        <v>0.904</v>
      </c>
      <c r="J23" s="20">
        <v>23.49</v>
      </c>
      <c r="K23" s="21">
        <v>0</v>
      </c>
      <c r="L23" s="21">
        <v>0</v>
      </c>
      <c r="M23" s="21">
        <v>1</v>
      </c>
      <c r="N23" s="21">
        <v>-1</v>
      </c>
      <c r="O23" s="21">
        <v>0</v>
      </c>
      <c r="P23" s="21">
        <v>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699</v>
      </c>
      <c r="B24" s="19" t="s">
        <v>113</v>
      </c>
      <c r="C24" s="19">
        <v>1144.417</v>
      </c>
      <c r="D24" s="19">
        <v>1344.273</v>
      </c>
      <c r="E24" s="19">
        <v>1</v>
      </c>
      <c r="F24" s="20">
        <v>0</v>
      </c>
      <c r="G24" s="20">
        <v>0</v>
      </c>
      <c r="H24" s="20">
        <v>1</v>
      </c>
      <c r="I24" s="20">
        <v>1.967</v>
      </c>
      <c r="J24" s="20">
        <v>16.542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0.797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802</v>
      </c>
      <c r="B25" s="19" t="s">
        <v>114</v>
      </c>
      <c r="C25" s="19">
        <v>6853.238</v>
      </c>
      <c r="D25" s="19">
        <v>7754.637</v>
      </c>
      <c r="E25" s="19">
        <v>1</v>
      </c>
      <c r="F25" s="20">
        <v>0</v>
      </c>
      <c r="G25" s="20">
        <v>0</v>
      </c>
      <c r="H25" s="20">
        <v>1</v>
      </c>
      <c r="I25" s="20">
        <v>0.154</v>
      </c>
      <c r="J25" s="20">
        <v>11.76</v>
      </c>
      <c r="K25" s="21">
        <v>4</v>
      </c>
      <c r="L25" s="21">
        <v>1</v>
      </c>
      <c r="M25" s="21">
        <v>-1</v>
      </c>
      <c r="N25" s="21">
        <v>1</v>
      </c>
      <c r="O25" s="21">
        <v>0</v>
      </c>
      <c r="P25" s="21">
        <v>9.683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832</v>
      </c>
      <c r="B26" s="19" t="s">
        <v>115</v>
      </c>
      <c r="C26" s="19">
        <v>465.722</v>
      </c>
      <c r="D26" s="19">
        <v>495.169</v>
      </c>
      <c r="E26" s="19">
        <v>1</v>
      </c>
      <c r="F26" s="20">
        <v>0</v>
      </c>
      <c r="G26" s="20">
        <v>0</v>
      </c>
      <c r="H26" s="20">
        <v>1</v>
      </c>
      <c r="I26" s="20">
        <v>0.769</v>
      </c>
      <c r="J26" s="20">
        <v>6.67</v>
      </c>
      <c r="K26" s="21">
        <v>4</v>
      </c>
      <c r="L26" s="21">
        <v>0</v>
      </c>
      <c r="M26" s="21">
        <v>0</v>
      </c>
      <c r="N26" s="21">
        <v>0</v>
      </c>
      <c r="O26" s="21">
        <v>0</v>
      </c>
      <c r="P26" s="21">
        <v>-0.809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849</v>
      </c>
      <c r="B27" s="19" t="s">
        <v>116</v>
      </c>
      <c r="C27" s="19">
        <v>10214.232</v>
      </c>
      <c r="D27" s="19">
        <v>11419.456</v>
      </c>
      <c r="E27" s="19">
        <v>1</v>
      </c>
      <c r="F27" s="20">
        <v>0</v>
      </c>
      <c r="G27" s="20">
        <v>0</v>
      </c>
      <c r="H27" s="20">
        <v>1</v>
      </c>
      <c r="I27" s="20">
        <v>1.211</v>
      </c>
      <c r="J27" s="20">
        <v>11.638</v>
      </c>
      <c r="K27" s="21">
        <v>4</v>
      </c>
      <c r="L27" s="21">
        <v>1</v>
      </c>
      <c r="M27" s="21">
        <v>-1</v>
      </c>
      <c r="N27" s="21">
        <v>0</v>
      </c>
      <c r="O27" s="21">
        <v>0</v>
      </c>
      <c r="P27" s="21">
        <v>8.652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851</v>
      </c>
      <c r="B28" s="19" t="s">
        <v>117</v>
      </c>
      <c r="C28" s="19">
        <v>18286.725</v>
      </c>
      <c r="D28" s="19">
        <v>20716.4</v>
      </c>
      <c r="E28" s="19">
        <v>1</v>
      </c>
      <c r="F28" s="20">
        <v>0</v>
      </c>
      <c r="G28" s="20">
        <v>0</v>
      </c>
      <c r="H28" s="20">
        <v>1</v>
      </c>
      <c r="I28" s="20">
        <v>1.606</v>
      </c>
      <c r="J28" s="20">
        <v>13.146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0.523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852</v>
      </c>
      <c r="B29" s="19" t="s">
        <v>118</v>
      </c>
      <c r="C29" s="19">
        <v>6942.231</v>
      </c>
      <c r="D29" s="19">
        <v>7669.867</v>
      </c>
      <c r="E29" s="19">
        <v>1</v>
      </c>
      <c r="F29" s="20">
        <v>0</v>
      </c>
      <c r="G29" s="20">
        <v>0</v>
      </c>
      <c r="H29" s="20">
        <v>1</v>
      </c>
      <c r="I29" s="20">
        <v>1.083</v>
      </c>
      <c r="J29" s="20">
        <v>10.468</v>
      </c>
      <c r="K29" s="21">
        <v>4</v>
      </c>
      <c r="L29" s="21">
        <v>0</v>
      </c>
      <c r="M29" s="21">
        <v>-1</v>
      </c>
      <c r="N29" s="21">
        <v>0</v>
      </c>
      <c r="O29" s="21">
        <v>0</v>
      </c>
      <c r="P29" s="21">
        <v>4.506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859</v>
      </c>
      <c r="B30" s="19" t="s">
        <v>119</v>
      </c>
      <c r="C30" s="19">
        <v>1660.873</v>
      </c>
      <c r="D30" s="19">
        <v>1829.598</v>
      </c>
      <c r="E30" s="19">
        <v>1</v>
      </c>
      <c r="F30" s="20">
        <v>0</v>
      </c>
      <c r="G30" s="20">
        <v>0</v>
      </c>
      <c r="H30" s="20">
        <v>1</v>
      </c>
      <c r="I30" s="20">
        <v>0.883</v>
      </c>
      <c r="J30" s="20">
        <v>10.024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0.267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888</v>
      </c>
      <c r="B31" s="19" t="s">
        <v>120</v>
      </c>
      <c r="C31" s="19">
        <v>4232.452</v>
      </c>
      <c r="D31" s="19">
        <v>4589.851</v>
      </c>
      <c r="E31" s="19">
        <v>1</v>
      </c>
      <c r="F31" s="20">
        <v>0</v>
      </c>
      <c r="G31" s="20">
        <v>0</v>
      </c>
      <c r="H31" s="20">
        <v>1</v>
      </c>
      <c r="I31" s="20">
        <v>0.395</v>
      </c>
      <c r="J31" s="20">
        <v>8.151</v>
      </c>
      <c r="K31" s="21">
        <v>4</v>
      </c>
      <c r="L31" s="21">
        <v>0</v>
      </c>
      <c r="M31" s="21">
        <v>0</v>
      </c>
      <c r="N31" s="21">
        <v>1</v>
      </c>
      <c r="O31" s="21">
        <v>0</v>
      </c>
      <c r="P31" s="21">
        <v>-2.365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902</v>
      </c>
      <c r="B32" s="19" t="s">
        <v>121</v>
      </c>
      <c r="C32" s="19">
        <v>5764.291</v>
      </c>
      <c r="D32" s="19">
        <v>6340.528</v>
      </c>
      <c r="E32" s="19">
        <v>1</v>
      </c>
      <c r="F32" s="20">
        <v>0</v>
      </c>
      <c r="G32" s="20">
        <v>0</v>
      </c>
      <c r="H32" s="20">
        <v>1</v>
      </c>
      <c r="I32" s="20">
        <v>1.161</v>
      </c>
      <c r="J32" s="20">
        <v>10.144</v>
      </c>
      <c r="K32" s="21">
        <v>4</v>
      </c>
      <c r="L32" s="21">
        <v>1</v>
      </c>
      <c r="M32" s="21">
        <v>-1</v>
      </c>
      <c r="N32" s="21">
        <v>1</v>
      </c>
      <c r="O32" s="21">
        <v>0</v>
      </c>
      <c r="P32" s="21">
        <v>4.772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905</v>
      </c>
      <c r="B33" s="19" t="s">
        <v>122</v>
      </c>
      <c r="C33" s="19">
        <v>6593.573</v>
      </c>
      <c r="D33" s="19">
        <v>7554.956</v>
      </c>
      <c r="E33" s="19">
        <v>1</v>
      </c>
      <c r="F33" s="20">
        <v>0</v>
      </c>
      <c r="G33" s="20">
        <v>0</v>
      </c>
      <c r="H33" s="20">
        <v>1</v>
      </c>
      <c r="I33" s="20">
        <v>1.258</v>
      </c>
      <c r="J33" s="20">
        <v>13.823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0.684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906</v>
      </c>
      <c r="B34" s="19" t="s">
        <v>123</v>
      </c>
      <c r="C34" s="19">
        <v>4673.763</v>
      </c>
      <c r="D34" s="19">
        <v>5212.979</v>
      </c>
      <c r="E34" s="19">
        <v>1</v>
      </c>
      <c r="F34" s="20">
        <v>0</v>
      </c>
      <c r="G34" s="20">
        <v>0</v>
      </c>
      <c r="H34" s="20">
        <v>1</v>
      </c>
      <c r="I34" s="20">
        <v>0.024</v>
      </c>
      <c r="J34" s="20">
        <v>10.365</v>
      </c>
      <c r="K34" s="21">
        <v>4</v>
      </c>
      <c r="L34" s="21">
        <v>0</v>
      </c>
      <c r="M34" s="21">
        <v>-1</v>
      </c>
      <c r="N34" s="21">
        <v>1</v>
      </c>
      <c r="O34" s="21">
        <v>0</v>
      </c>
      <c r="P34" s="21">
        <v>0.716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926</v>
      </c>
      <c r="B35" s="19" t="s">
        <v>124</v>
      </c>
      <c r="C35" s="19">
        <v>2226.355</v>
      </c>
      <c r="D35" s="19">
        <v>2382.854</v>
      </c>
      <c r="E35" s="19">
        <v>1</v>
      </c>
      <c r="F35" s="20">
        <v>0</v>
      </c>
      <c r="G35" s="20">
        <v>0</v>
      </c>
      <c r="H35" s="20">
        <v>1</v>
      </c>
      <c r="I35" s="20">
        <v>0.762</v>
      </c>
      <c r="J35" s="20">
        <v>7.279</v>
      </c>
      <c r="K35" s="21">
        <v>1</v>
      </c>
      <c r="L35" s="21">
        <v>0</v>
      </c>
      <c r="M35" s="21">
        <v>0</v>
      </c>
      <c r="N35" s="21">
        <v>-1</v>
      </c>
      <c r="O35" s="21">
        <v>0</v>
      </c>
      <c r="P35" s="21">
        <v>14.237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982</v>
      </c>
      <c r="B36" s="19" t="s">
        <v>125</v>
      </c>
      <c r="C36" s="19">
        <v>8116.546</v>
      </c>
      <c r="D36" s="19">
        <v>9114.284</v>
      </c>
      <c r="E36" s="19">
        <v>1</v>
      </c>
      <c r="F36" s="20">
        <v>0</v>
      </c>
      <c r="G36" s="20">
        <v>0</v>
      </c>
      <c r="H36" s="20">
        <v>1</v>
      </c>
      <c r="I36" s="20">
        <v>1.117</v>
      </c>
      <c r="J36" s="20">
        <v>11.942</v>
      </c>
      <c r="K36" s="21">
        <v>1</v>
      </c>
      <c r="L36" s="21">
        <v>0</v>
      </c>
      <c r="M36" s="21">
        <v>0</v>
      </c>
      <c r="N36" s="21">
        <v>-1</v>
      </c>
      <c r="O36" s="21">
        <v>0</v>
      </c>
      <c r="P36" s="21">
        <v>24.026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985</v>
      </c>
      <c r="B37" s="19" t="s">
        <v>126</v>
      </c>
      <c r="C37" s="19">
        <v>5425.249</v>
      </c>
      <c r="D37" s="19">
        <v>5968.204</v>
      </c>
      <c r="E37" s="19">
        <v>1</v>
      </c>
      <c r="F37" s="20">
        <v>0</v>
      </c>
      <c r="G37" s="20">
        <v>0</v>
      </c>
      <c r="H37" s="20">
        <v>1</v>
      </c>
      <c r="I37" s="20">
        <v>1.123</v>
      </c>
      <c r="J37" s="20">
        <v>10.118</v>
      </c>
      <c r="K37" s="21">
        <v>4</v>
      </c>
      <c r="L37" s="21">
        <v>0</v>
      </c>
      <c r="M37" s="21">
        <v>-1</v>
      </c>
      <c r="N37" s="21">
        <v>0</v>
      </c>
      <c r="O37" s="21">
        <v>0</v>
      </c>
      <c r="P37" s="21">
        <v>2.529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399001</v>
      </c>
      <c r="B38" s="19" t="s">
        <v>127</v>
      </c>
      <c r="C38" s="19">
        <v>11901.971</v>
      </c>
      <c r="D38" s="19">
        <v>13797.421</v>
      </c>
      <c r="E38" s="19">
        <v>1</v>
      </c>
      <c r="F38" s="20">
        <v>0</v>
      </c>
      <c r="G38" s="20">
        <v>0</v>
      </c>
      <c r="H38" s="20">
        <v>1</v>
      </c>
      <c r="I38" s="20">
        <v>0.226</v>
      </c>
      <c r="J38" s="20">
        <v>13.932</v>
      </c>
      <c r="K38" s="21">
        <v>4</v>
      </c>
      <c r="L38" s="21">
        <v>0</v>
      </c>
      <c r="M38" s="21">
        <v>-1</v>
      </c>
      <c r="N38" s="21">
        <v>0</v>
      </c>
      <c r="O38" s="21">
        <v>0</v>
      </c>
      <c r="P38" s="21">
        <v>5.638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399002</v>
      </c>
      <c r="B39" s="19" t="s">
        <v>128</v>
      </c>
      <c r="C39" s="19">
        <v>15939.118</v>
      </c>
      <c r="D39" s="19">
        <v>18482.869</v>
      </c>
      <c r="E39" s="19">
        <v>1</v>
      </c>
      <c r="F39" s="20">
        <v>0</v>
      </c>
      <c r="G39" s="20">
        <v>0</v>
      </c>
      <c r="H39" s="20">
        <v>1</v>
      </c>
      <c r="I39" s="20">
        <v>0.437</v>
      </c>
      <c r="J39" s="20">
        <v>14.139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4.073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399009</v>
      </c>
      <c r="B40" s="19" t="s">
        <v>129</v>
      </c>
      <c r="C40" s="19">
        <v>4521.641</v>
      </c>
      <c r="D40" s="19">
        <v>5294.299</v>
      </c>
      <c r="E40" s="19">
        <v>1</v>
      </c>
      <c r="F40" s="20">
        <v>0</v>
      </c>
      <c r="G40" s="20">
        <v>0</v>
      </c>
      <c r="H40" s="20">
        <v>1</v>
      </c>
      <c r="I40" s="20">
        <v>2.488</v>
      </c>
      <c r="J40" s="20">
        <v>16.719</v>
      </c>
      <c r="K40" s="21">
        <v>2</v>
      </c>
      <c r="L40" s="21">
        <v>0</v>
      </c>
      <c r="M40" s="21">
        <v>0</v>
      </c>
      <c r="N40" s="21">
        <v>-1</v>
      </c>
      <c r="O40" s="21">
        <v>0</v>
      </c>
      <c r="P40" s="21">
        <v>-0.872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9">
        <v>399011</v>
      </c>
      <c r="B41" s="19" t="s">
        <v>130</v>
      </c>
      <c r="C41" s="19">
        <v>5826.955</v>
      </c>
      <c r="D41" s="19">
        <v>6666.308</v>
      </c>
      <c r="E41" s="19">
        <v>1</v>
      </c>
      <c r="F41" s="20">
        <v>0</v>
      </c>
      <c r="G41" s="20">
        <v>0</v>
      </c>
      <c r="H41" s="20">
        <v>1</v>
      </c>
      <c r="I41" s="20">
        <v>0.459</v>
      </c>
      <c r="J41" s="20">
        <v>12.992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0.614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399013</v>
      </c>
      <c r="B42" s="19" t="s">
        <v>131</v>
      </c>
      <c r="C42" s="19">
        <v>5032.105</v>
      </c>
      <c r="D42" s="19">
        <v>5610.268</v>
      </c>
      <c r="E42" s="19">
        <v>1</v>
      </c>
      <c r="F42" s="20">
        <v>0</v>
      </c>
      <c r="G42" s="20">
        <v>0</v>
      </c>
      <c r="H42" s="20">
        <v>1</v>
      </c>
      <c r="I42" s="20">
        <v>0.503</v>
      </c>
      <c r="J42" s="20">
        <v>10.757</v>
      </c>
      <c r="K42" s="21">
        <v>4</v>
      </c>
      <c r="L42" s="21">
        <v>1</v>
      </c>
      <c r="M42" s="21">
        <v>-1</v>
      </c>
      <c r="N42" s="21">
        <v>0</v>
      </c>
      <c r="O42" s="21">
        <v>0</v>
      </c>
      <c r="P42" s="21">
        <v>1.694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399018</v>
      </c>
      <c r="B43" s="19" t="s">
        <v>132</v>
      </c>
      <c r="C43" s="19">
        <v>5183.039</v>
      </c>
      <c r="D43" s="19">
        <v>6076.327</v>
      </c>
      <c r="E43" s="19">
        <v>1</v>
      </c>
      <c r="F43" s="20">
        <v>0</v>
      </c>
      <c r="G43" s="20">
        <v>0</v>
      </c>
      <c r="H43" s="20">
        <v>1</v>
      </c>
      <c r="I43" s="20">
        <v>0.989</v>
      </c>
      <c r="J43" s="20">
        <v>15.545</v>
      </c>
      <c r="K43" s="21">
        <v>4</v>
      </c>
      <c r="L43" s="21">
        <v>0</v>
      </c>
      <c r="M43" s="21">
        <v>-1</v>
      </c>
      <c r="N43" s="21">
        <v>0</v>
      </c>
      <c r="O43" s="21">
        <v>0</v>
      </c>
      <c r="P43" s="21">
        <v>1.872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399019</v>
      </c>
      <c r="B44" s="19" t="s">
        <v>133</v>
      </c>
      <c r="C44" s="19">
        <v>4144.751</v>
      </c>
      <c r="D44" s="19">
        <v>4622.715</v>
      </c>
      <c r="E44" s="19">
        <v>1</v>
      </c>
      <c r="F44" s="20">
        <v>0</v>
      </c>
      <c r="G44" s="20">
        <v>0</v>
      </c>
      <c r="H44" s="20">
        <v>1</v>
      </c>
      <c r="I44" s="20">
        <v>1.338</v>
      </c>
      <c r="J44" s="20">
        <v>11.54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4.578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399100</v>
      </c>
      <c r="B45" s="19" t="s">
        <v>134</v>
      </c>
      <c r="C45" s="19">
        <v>10809.988</v>
      </c>
      <c r="D45" s="19">
        <v>12054.186</v>
      </c>
      <c r="E45" s="19">
        <v>1</v>
      </c>
      <c r="F45" s="20">
        <v>0</v>
      </c>
      <c r="G45" s="20">
        <v>0</v>
      </c>
      <c r="H45" s="20">
        <v>1</v>
      </c>
      <c r="I45" s="20">
        <v>1.074</v>
      </c>
      <c r="J45" s="20">
        <v>11.285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3.076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399101</v>
      </c>
      <c r="B46" s="19" t="s">
        <v>135</v>
      </c>
      <c r="C46" s="19">
        <v>13128.048</v>
      </c>
      <c r="D46" s="19">
        <v>14684.961</v>
      </c>
      <c r="E46" s="19">
        <v>1</v>
      </c>
      <c r="F46" s="20">
        <v>0</v>
      </c>
      <c r="G46" s="20">
        <v>0</v>
      </c>
      <c r="H46" s="20">
        <v>1</v>
      </c>
      <c r="I46" s="20">
        <v>0.767</v>
      </c>
      <c r="J46" s="20">
        <v>11.287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3.635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399102</v>
      </c>
      <c r="B47" s="19" t="s">
        <v>136</v>
      </c>
      <c r="C47" s="19">
        <v>3473.843</v>
      </c>
      <c r="D47" s="19">
        <v>4012.604</v>
      </c>
      <c r="E47" s="19">
        <v>1</v>
      </c>
      <c r="F47" s="20">
        <v>0</v>
      </c>
      <c r="G47" s="20">
        <v>0</v>
      </c>
      <c r="H47" s="20">
        <v>1</v>
      </c>
      <c r="I47" s="20">
        <v>0.116</v>
      </c>
      <c r="J47" s="20">
        <v>13.527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0.808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399106</v>
      </c>
      <c r="B48" s="19" t="s">
        <v>137</v>
      </c>
      <c r="C48" s="19">
        <v>2299.413</v>
      </c>
      <c r="D48" s="19">
        <v>2557.683</v>
      </c>
      <c r="E48" s="19">
        <v>1</v>
      </c>
      <c r="F48" s="20">
        <v>0</v>
      </c>
      <c r="G48" s="20">
        <v>0</v>
      </c>
      <c r="H48" s="20">
        <v>1</v>
      </c>
      <c r="I48" s="20">
        <v>0.924</v>
      </c>
      <c r="J48" s="20">
        <v>10.928</v>
      </c>
      <c r="K48" s="21">
        <v>4</v>
      </c>
      <c r="L48" s="21">
        <v>0</v>
      </c>
      <c r="M48" s="21">
        <v>-1</v>
      </c>
      <c r="N48" s="21">
        <v>0</v>
      </c>
      <c r="O48" s="21">
        <v>0</v>
      </c>
      <c r="P48" s="21">
        <v>2.721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399107</v>
      </c>
      <c r="B49" s="19" t="s">
        <v>138</v>
      </c>
      <c r="C49" s="19">
        <v>2405.519</v>
      </c>
      <c r="D49" s="19">
        <v>2675.935</v>
      </c>
      <c r="E49" s="19">
        <v>1</v>
      </c>
      <c r="F49" s="20">
        <v>0</v>
      </c>
      <c r="G49" s="20">
        <v>0</v>
      </c>
      <c r="H49" s="20">
        <v>1</v>
      </c>
      <c r="I49" s="20">
        <v>0.93</v>
      </c>
      <c r="J49" s="20">
        <v>10.942</v>
      </c>
      <c r="K49" s="21">
        <v>4</v>
      </c>
      <c r="L49" s="21">
        <v>0</v>
      </c>
      <c r="M49" s="21">
        <v>-1</v>
      </c>
      <c r="N49" s="21">
        <v>0</v>
      </c>
      <c r="O49" s="21">
        <v>0</v>
      </c>
      <c r="P49" s="21">
        <v>2.974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399232</v>
      </c>
      <c r="B50" s="19" t="s">
        <v>139</v>
      </c>
      <c r="C50" s="19">
        <v>3148.535</v>
      </c>
      <c r="D50" s="19">
        <v>4007.485</v>
      </c>
      <c r="E50" s="19">
        <v>1</v>
      </c>
      <c r="F50" s="20">
        <v>0</v>
      </c>
      <c r="G50" s="20">
        <v>0</v>
      </c>
      <c r="H50" s="20">
        <v>1</v>
      </c>
      <c r="I50" s="20">
        <v>2.505</v>
      </c>
      <c r="J50" s="20">
        <v>23.402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8.312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399242</v>
      </c>
      <c r="B51" s="19" t="s">
        <v>140</v>
      </c>
      <c r="C51" s="19">
        <v>1279.381</v>
      </c>
      <c r="D51" s="19">
        <v>1448.006</v>
      </c>
      <c r="E51" s="19">
        <v>1</v>
      </c>
      <c r="F51" s="20">
        <v>0</v>
      </c>
      <c r="G51" s="20">
        <v>0</v>
      </c>
      <c r="H51" s="20">
        <v>1</v>
      </c>
      <c r="I51" s="20">
        <v>1.612</v>
      </c>
      <c r="J51" s="20">
        <v>13.069</v>
      </c>
      <c r="K51" s="21">
        <v>4</v>
      </c>
      <c r="L51" s="21">
        <v>0</v>
      </c>
      <c r="M51" s="21">
        <v>0</v>
      </c>
      <c r="N51" s="21">
        <v>0</v>
      </c>
      <c r="O51" s="21">
        <v>0</v>
      </c>
      <c r="P51" s="21">
        <v>1.208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9">
        <v>399249</v>
      </c>
      <c r="B52" s="19" t="s">
        <v>141</v>
      </c>
      <c r="C52" s="19">
        <v>2365.72</v>
      </c>
      <c r="D52" s="19">
        <v>3203.439</v>
      </c>
      <c r="E52" s="19">
        <v>1</v>
      </c>
      <c r="F52" s="20">
        <v>0</v>
      </c>
      <c r="G52" s="20">
        <v>0</v>
      </c>
      <c r="H52" s="20">
        <v>1</v>
      </c>
      <c r="I52" s="20">
        <v>0.588</v>
      </c>
      <c r="J52" s="20">
        <v>26.585</v>
      </c>
      <c r="K52" s="21">
        <v>4</v>
      </c>
      <c r="L52" s="21">
        <v>0</v>
      </c>
      <c r="M52" s="21">
        <v>-1</v>
      </c>
      <c r="N52" s="21">
        <v>0</v>
      </c>
      <c r="O52" s="21">
        <v>0</v>
      </c>
      <c r="P52" s="21">
        <v>2.939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9">
        <v>399261</v>
      </c>
      <c r="B53" s="19" t="s">
        <v>142</v>
      </c>
      <c r="C53" s="19">
        <v>4780.153</v>
      </c>
      <c r="D53" s="19">
        <v>6404.168</v>
      </c>
      <c r="E53" s="19">
        <v>1</v>
      </c>
      <c r="F53" s="20">
        <v>0</v>
      </c>
      <c r="G53" s="20">
        <v>0</v>
      </c>
      <c r="H53" s="20">
        <v>1</v>
      </c>
      <c r="I53" s="20">
        <v>1.467</v>
      </c>
      <c r="J53" s="20">
        <v>26.454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2.082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399267</v>
      </c>
      <c r="B54" s="19" t="s">
        <v>143</v>
      </c>
      <c r="C54" s="19">
        <v>1958.827</v>
      </c>
      <c r="D54" s="19">
        <v>2272.939</v>
      </c>
      <c r="E54" s="19">
        <v>1</v>
      </c>
      <c r="F54" s="20">
        <v>0</v>
      </c>
      <c r="G54" s="20">
        <v>0</v>
      </c>
      <c r="H54" s="20">
        <v>1</v>
      </c>
      <c r="I54" s="20">
        <v>2.505</v>
      </c>
      <c r="J54" s="20">
        <v>15.978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2.285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399269</v>
      </c>
      <c r="B55" s="19" t="s">
        <v>144</v>
      </c>
      <c r="C55" s="19">
        <v>6257.216</v>
      </c>
      <c r="D55" s="19">
        <v>8236.916</v>
      </c>
      <c r="E55" s="19">
        <v>1</v>
      </c>
      <c r="F55" s="20">
        <v>0</v>
      </c>
      <c r="G55" s="20">
        <v>0</v>
      </c>
      <c r="H55" s="20">
        <v>1</v>
      </c>
      <c r="I55" s="20">
        <v>2.049</v>
      </c>
      <c r="J55" s="20">
        <v>25.591</v>
      </c>
      <c r="K55" s="21">
        <v>4</v>
      </c>
      <c r="L55" s="21">
        <v>1</v>
      </c>
      <c r="M55" s="21">
        <v>-1</v>
      </c>
      <c r="N55" s="21">
        <v>1</v>
      </c>
      <c r="O55" s="21">
        <v>0</v>
      </c>
      <c r="P55" s="21">
        <v>1.627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399274</v>
      </c>
      <c r="B56" s="19" t="s">
        <v>145</v>
      </c>
      <c r="C56" s="19">
        <v>4894.148</v>
      </c>
      <c r="D56" s="19">
        <v>6115.38</v>
      </c>
      <c r="E56" s="19">
        <v>1</v>
      </c>
      <c r="F56" s="20">
        <v>0</v>
      </c>
      <c r="G56" s="20">
        <v>0</v>
      </c>
      <c r="H56" s="20">
        <v>1</v>
      </c>
      <c r="I56" s="20">
        <v>1.396</v>
      </c>
      <c r="J56" s="20">
        <v>21.087</v>
      </c>
      <c r="K56" s="21">
        <v>4</v>
      </c>
      <c r="L56" s="21">
        <v>0</v>
      </c>
      <c r="M56" s="21">
        <v>-1</v>
      </c>
      <c r="N56" s="21">
        <v>0</v>
      </c>
      <c r="O56" s="21">
        <v>0</v>
      </c>
      <c r="P56" s="21">
        <v>7.776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399276</v>
      </c>
      <c r="B57" s="19" t="s">
        <v>146</v>
      </c>
      <c r="C57" s="19">
        <v>6351.785</v>
      </c>
      <c r="D57" s="19">
        <v>8243.958</v>
      </c>
      <c r="E57" s="19">
        <v>1</v>
      </c>
      <c r="F57" s="20">
        <v>0</v>
      </c>
      <c r="G57" s="20">
        <v>0</v>
      </c>
      <c r="H57" s="20">
        <v>1</v>
      </c>
      <c r="I57" s="20">
        <v>0.121</v>
      </c>
      <c r="J57" s="20">
        <v>23.045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1.106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399278</v>
      </c>
      <c r="B58" s="19" t="s">
        <v>147</v>
      </c>
      <c r="C58" s="19">
        <v>1851.902</v>
      </c>
      <c r="D58" s="19">
        <v>2182.339</v>
      </c>
      <c r="E58" s="19">
        <v>1</v>
      </c>
      <c r="F58" s="20">
        <v>0</v>
      </c>
      <c r="G58" s="20">
        <v>0</v>
      </c>
      <c r="H58" s="20">
        <v>1</v>
      </c>
      <c r="I58" s="20">
        <v>0.037</v>
      </c>
      <c r="J58" s="20">
        <v>15.173</v>
      </c>
      <c r="K58" s="21">
        <v>4</v>
      </c>
      <c r="L58" s="21">
        <v>0</v>
      </c>
      <c r="M58" s="21">
        <v>-1</v>
      </c>
      <c r="N58" s="21">
        <v>0</v>
      </c>
      <c r="O58" s="21">
        <v>0</v>
      </c>
      <c r="P58" s="21">
        <v>5.372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399279</v>
      </c>
      <c r="B59" s="19" t="s">
        <v>148</v>
      </c>
      <c r="C59" s="19">
        <v>4009.872</v>
      </c>
      <c r="D59" s="19">
        <v>5076.835</v>
      </c>
      <c r="E59" s="19">
        <v>1</v>
      </c>
      <c r="F59" s="20">
        <v>0</v>
      </c>
      <c r="G59" s="20">
        <v>0</v>
      </c>
      <c r="H59" s="20">
        <v>1</v>
      </c>
      <c r="I59" s="20">
        <v>1.416</v>
      </c>
      <c r="J59" s="20">
        <v>22.135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1.101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399285</v>
      </c>
      <c r="B60" s="19" t="s">
        <v>149</v>
      </c>
      <c r="C60" s="19">
        <v>5049.138</v>
      </c>
      <c r="D60" s="19">
        <v>6319.012</v>
      </c>
      <c r="E60" s="19">
        <v>1</v>
      </c>
      <c r="F60" s="20">
        <v>0</v>
      </c>
      <c r="G60" s="20">
        <v>0</v>
      </c>
      <c r="H60" s="20">
        <v>1</v>
      </c>
      <c r="I60" s="20">
        <v>2.428</v>
      </c>
      <c r="J60" s="20">
        <v>22.036</v>
      </c>
      <c r="K60" s="21">
        <v>0</v>
      </c>
      <c r="L60" s="21">
        <v>2</v>
      </c>
      <c r="M60" s="21">
        <v>0</v>
      </c>
      <c r="N60" s="21">
        <v>-1</v>
      </c>
      <c r="O60" s="21">
        <v>0</v>
      </c>
      <c r="P60" s="21">
        <v>0.036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9">
        <v>399292</v>
      </c>
      <c r="B61" s="19" t="s">
        <v>150</v>
      </c>
      <c r="C61" s="19">
        <v>1315.697</v>
      </c>
      <c r="D61" s="19">
        <v>1489.887</v>
      </c>
      <c r="E61" s="19">
        <v>1</v>
      </c>
      <c r="F61" s="20">
        <v>0</v>
      </c>
      <c r="G61" s="20">
        <v>0</v>
      </c>
      <c r="H61" s="20">
        <v>1</v>
      </c>
      <c r="I61" s="20">
        <v>2.374</v>
      </c>
      <c r="J61" s="20">
        <v>13.788</v>
      </c>
      <c r="K61" s="21">
        <v>4</v>
      </c>
      <c r="L61" s="21">
        <v>0</v>
      </c>
      <c r="M61" s="21">
        <v>-1</v>
      </c>
      <c r="N61" s="21">
        <v>1</v>
      </c>
      <c r="O61" s="21">
        <v>0</v>
      </c>
      <c r="P61" s="21">
        <v>3.745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19">
        <v>399296</v>
      </c>
      <c r="B62" s="19" t="s">
        <v>151</v>
      </c>
      <c r="C62" s="19">
        <v>5094.432</v>
      </c>
      <c r="D62" s="19">
        <v>6381.555</v>
      </c>
      <c r="E62" s="19">
        <v>1</v>
      </c>
      <c r="F62" s="20">
        <v>0</v>
      </c>
      <c r="G62" s="20">
        <v>0</v>
      </c>
      <c r="H62" s="20">
        <v>1</v>
      </c>
      <c r="I62" s="20">
        <v>0.049</v>
      </c>
      <c r="J62" s="20">
        <v>20.208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3.078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19">
        <v>399303</v>
      </c>
      <c r="B63" s="19" t="s">
        <v>152</v>
      </c>
      <c r="C63" s="19">
        <v>9064.208</v>
      </c>
      <c r="D63" s="19">
        <v>10015.29</v>
      </c>
      <c r="E63" s="19">
        <v>1</v>
      </c>
      <c r="F63" s="20">
        <v>0</v>
      </c>
      <c r="G63" s="20">
        <v>0</v>
      </c>
      <c r="H63" s="20">
        <v>1</v>
      </c>
      <c r="I63" s="20">
        <v>1.384</v>
      </c>
      <c r="J63" s="20">
        <v>10.749</v>
      </c>
      <c r="K63" s="21">
        <v>4</v>
      </c>
      <c r="L63" s="21">
        <v>0</v>
      </c>
      <c r="M63" s="21">
        <v>-1</v>
      </c>
      <c r="N63" s="21">
        <v>0</v>
      </c>
      <c r="O63" s="21">
        <v>0</v>
      </c>
      <c r="P63" s="21">
        <v>4.278</v>
      </c>
      <c r="Q63" s="21">
        <v>0</v>
      </c>
      <c r="R63" s="21">
        <v>-1</v>
      </c>
      <c r="S63" s="22"/>
      <c r="T63" s="22"/>
      <c r="U63" s="22"/>
      <c r="V63" s="22"/>
      <c r="W63" s="22"/>
    </row>
    <row r="64" ht="16.5" spans="1:23">
      <c r="A64" s="19">
        <v>399307</v>
      </c>
      <c r="B64" s="19" t="s">
        <v>153</v>
      </c>
      <c r="C64" s="19">
        <v>336.51</v>
      </c>
      <c r="D64" s="19">
        <v>360.55</v>
      </c>
      <c r="E64" s="19">
        <v>1</v>
      </c>
      <c r="F64" s="20">
        <v>0</v>
      </c>
      <c r="G64" s="20">
        <v>0</v>
      </c>
      <c r="H64" s="20">
        <v>1</v>
      </c>
      <c r="I64" s="20">
        <v>0.691</v>
      </c>
      <c r="J64" s="20">
        <v>7.313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2.634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19">
        <v>399311</v>
      </c>
      <c r="B65" s="19" t="s">
        <v>154</v>
      </c>
      <c r="C65" s="19">
        <v>4531.107</v>
      </c>
      <c r="D65" s="19">
        <v>5050.827</v>
      </c>
      <c r="E65" s="19">
        <v>1</v>
      </c>
      <c r="F65" s="20">
        <v>0</v>
      </c>
      <c r="G65" s="20">
        <v>0</v>
      </c>
      <c r="H65" s="20">
        <v>1</v>
      </c>
      <c r="I65" s="20">
        <v>0.181</v>
      </c>
      <c r="J65" s="20">
        <v>10.452</v>
      </c>
      <c r="K65" s="21">
        <v>4</v>
      </c>
      <c r="L65" s="21">
        <v>1</v>
      </c>
      <c r="M65" s="21">
        <v>-1</v>
      </c>
      <c r="N65" s="21">
        <v>1</v>
      </c>
      <c r="O65" s="21">
        <v>0</v>
      </c>
      <c r="P65" s="21">
        <v>2.765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19">
        <v>399315</v>
      </c>
      <c r="B66" s="19" t="s">
        <v>155</v>
      </c>
      <c r="C66" s="19">
        <v>4213.625</v>
      </c>
      <c r="D66" s="19">
        <v>4852.817</v>
      </c>
      <c r="E66" s="19">
        <v>1</v>
      </c>
      <c r="F66" s="20">
        <v>0</v>
      </c>
      <c r="G66" s="20">
        <v>0</v>
      </c>
      <c r="H66" s="20">
        <v>1</v>
      </c>
      <c r="I66" s="20">
        <v>0.133</v>
      </c>
      <c r="J66" s="20">
        <v>13.287</v>
      </c>
      <c r="K66" s="21">
        <v>4</v>
      </c>
      <c r="L66" s="21">
        <v>0</v>
      </c>
      <c r="M66" s="21">
        <v>-1</v>
      </c>
      <c r="N66" s="21">
        <v>0</v>
      </c>
      <c r="O66" s="21">
        <v>0</v>
      </c>
      <c r="P66" s="21">
        <v>15.289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19">
        <v>399316</v>
      </c>
      <c r="B67" s="19" t="s">
        <v>156</v>
      </c>
      <c r="C67" s="19">
        <v>5383.633</v>
      </c>
      <c r="D67" s="19">
        <v>6078.098</v>
      </c>
      <c r="E67" s="19">
        <v>1</v>
      </c>
      <c r="F67" s="20">
        <v>0</v>
      </c>
      <c r="G67" s="20">
        <v>0</v>
      </c>
      <c r="H67" s="20">
        <v>1</v>
      </c>
      <c r="I67" s="20">
        <v>1.225</v>
      </c>
      <c r="J67" s="20">
        <v>12.511</v>
      </c>
      <c r="K67" s="21">
        <v>4</v>
      </c>
      <c r="L67" s="21">
        <v>1</v>
      </c>
      <c r="M67" s="21">
        <v>-1</v>
      </c>
      <c r="N67" s="21">
        <v>1</v>
      </c>
      <c r="O67" s="21">
        <v>0</v>
      </c>
      <c r="P67" s="21">
        <v>5.324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19">
        <v>399317</v>
      </c>
      <c r="B68" s="19" t="s">
        <v>157</v>
      </c>
      <c r="C68" s="19">
        <v>6256.167</v>
      </c>
      <c r="D68" s="19">
        <v>6887.99</v>
      </c>
      <c r="E68" s="19">
        <v>1</v>
      </c>
      <c r="F68" s="20">
        <v>0</v>
      </c>
      <c r="G68" s="20">
        <v>0</v>
      </c>
      <c r="H68" s="20">
        <v>1</v>
      </c>
      <c r="I68" s="20">
        <v>1.397</v>
      </c>
      <c r="J68" s="20">
        <v>10.441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10.007</v>
      </c>
      <c r="Q68" s="21">
        <v>0</v>
      </c>
      <c r="R68" s="21">
        <v>-1</v>
      </c>
      <c r="S68" s="22"/>
      <c r="T68" s="22"/>
      <c r="U68" s="22"/>
      <c r="V68" s="22"/>
      <c r="W68" s="22"/>
    </row>
    <row r="69" ht="16.5" spans="1:23">
      <c r="A69" s="19">
        <v>399346</v>
      </c>
      <c r="B69" s="19" t="s">
        <v>158</v>
      </c>
      <c r="C69" s="19">
        <v>3656.312</v>
      </c>
      <c r="D69" s="19">
        <v>4558.292</v>
      </c>
      <c r="E69" s="19">
        <v>1</v>
      </c>
      <c r="F69" s="20">
        <v>0</v>
      </c>
      <c r="G69" s="20">
        <v>0</v>
      </c>
      <c r="H69" s="20">
        <v>1</v>
      </c>
      <c r="I69" s="20">
        <v>0.638</v>
      </c>
      <c r="J69" s="20">
        <v>20.299</v>
      </c>
      <c r="K69" s="21">
        <v>3</v>
      </c>
      <c r="L69" s="21">
        <v>0</v>
      </c>
      <c r="M69" s="21">
        <v>0</v>
      </c>
      <c r="N69" s="21">
        <v>0</v>
      </c>
      <c r="O69" s="21">
        <v>0</v>
      </c>
      <c r="P69" s="21">
        <v>-3.807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19">
        <v>399366</v>
      </c>
      <c r="B70" s="19" t="s">
        <v>159</v>
      </c>
      <c r="C70" s="19">
        <v>2076.051</v>
      </c>
      <c r="D70" s="19">
        <v>2728.065</v>
      </c>
      <c r="E70" s="19">
        <v>1</v>
      </c>
      <c r="F70" s="20">
        <v>0</v>
      </c>
      <c r="G70" s="20">
        <v>0</v>
      </c>
      <c r="H70" s="20">
        <v>1</v>
      </c>
      <c r="I70" s="20">
        <v>2.541</v>
      </c>
      <c r="J70" s="20">
        <v>25.834</v>
      </c>
      <c r="K70" s="21">
        <v>4</v>
      </c>
      <c r="L70" s="21">
        <v>1</v>
      </c>
      <c r="M70" s="21">
        <v>-1</v>
      </c>
      <c r="N70" s="21">
        <v>1</v>
      </c>
      <c r="O70" s="21">
        <v>0</v>
      </c>
      <c r="P70" s="21">
        <v>4.739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19">
        <v>399374</v>
      </c>
      <c r="B71" s="19" t="s">
        <v>160</v>
      </c>
      <c r="C71" s="19">
        <v>3916.846</v>
      </c>
      <c r="D71" s="19">
        <v>4586.036</v>
      </c>
      <c r="E71" s="19">
        <v>1</v>
      </c>
      <c r="F71" s="20">
        <v>0</v>
      </c>
      <c r="G71" s="20">
        <v>0</v>
      </c>
      <c r="H71" s="20">
        <v>1</v>
      </c>
      <c r="I71" s="20">
        <v>1.961</v>
      </c>
      <c r="J71" s="20">
        <v>16.266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0.911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19">
        <v>399375</v>
      </c>
      <c r="B72" s="19" t="s">
        <v>161</v>
      </c>
      <c r="C72" s="19">
        <v>5306.066</v>
      </c>
      <c r="D72" s="19">
        <v>5938.586</v>
      </c>
      <c r="E72" s="19">
        <v>1</v>
      </c>
      <c r="F72" s="20">
        <v>0</v>
      </c>
      <c r="G72" s="20">
        <v>0</v>
      </c>
      <c r="H72" s="20">
        <v>1</v>
      </c>
      <c r="I72" s="20">
        <v>1.094</v>
      </c>
      <c r="J72" s="20">
        <v>11.629</v>
      </c>
      <c r="K72" s="21">
        <v>4</v>
      </c>
      <c r="L72" s="21">
        <v>0</v>
      </c>
      <c r="M72" s="21">
        <v>-1</v>
      </c>
      <c r="N72" s="21">
        <v>1</v>
      </c>
      <c r="O72" s="21">
        <v>0</v>
      </c>
      <c r="P72" s="21">
        <v>2.431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19">
        <v>399376</v>
      </c>
      <c r="B73" s="19" t="s">
        <v>162</v>
      </c>
      <c r="C73" s="19">
        <v>5433.078</v>
      </c>
      <c r="D73" s="19">
        <v>6389.691</v>
      </c>
      <c r="E73" s="19">
        <v>1</v>
      </c>
      <c r="F73" s="20">
        <v>0</v>
      </c>
      <c r="G73" s="20">
        <v>0</v>
      </c>
      <c r="H73" s="20">
        <v>1</v>
      </c>
      <c r="I73" s="20">
        <v>1.514</v>
      </c>
      <c r="J73" s="20">
        <v>16.259</v>
      </c>
      <c r="K73" s="21">
        <v>2</v>
      </c>
      <c r="L73" s="21">
        <v>0</v>
      </c>
      <c r="M73" s="21">
        <v>0</v>
      </c>
      <c r="N73" s="21">
        <v>0</v>
      </c>
      <c r="O73" s="21">
        <v>0</v>
      </c>
      <c r="P73" s="21">
        <v>7.362</v>
      </c>
      <c r="Q73" s="21">
        <v>0</v>
      </c>
      <c r="R73" s="21">
        <v>-1</v>
      </c>
      <c r="S73" s="22"/>
      <c r="T73" s="22"/>
      <c r="U73" s="22"/>
      <c r="V73" s="22"/>
      <c r="W73" s="22"/>
    </row>
    <row r="74" ht="16.5" spans="1:23">
      <c r="A74" s="19">
        <v>399401</v>
      </c>
      <c r="B74" s="19" t="s">
        <v>163</v>
      </c>
      <c r="C74" s="19">
        <v>4283.871</v>
      </c>
      <c r="D74" s="19">
        <v>4886.326</v>
      </c>
      <c r="E74" s="19">
        <v>1</v>
      </c>
      <c r="F74" s="20">
        <v>0</v>
      </c>
      <c r="G74" s="20">
        <v>0</v>
      </c>
      <c r="H74" s="20">
        <v>1</v>
      </c>
      <c r="I74" s="20">
        <v>0.645</v>
      </c>
      <c r="J74" s="20">
        <v>12.895</v>
      </c>
      <c r="K74" s="21">
        <v>1</v>
      </c>
      <c r="L74" s="21">
        <v>0</v>
      </c>
      <c r="M74" s="21">
        <v>0</v>
      </c>
      <c r="N74" s="21">
        <v>-1</v>
      </c>
      <c r="O74" s="21">
        <v>0</v>
      </c>
      <c r="P74" s="21">
        <v>24.826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19">
        <v>399402</v>
      </c>
      <c r="B75" s="19" t="s">
        <v>164</v>
      </c>
      <c r="C75" s="19">
        <v>3371.832</v>
      </c>
      <c r="D75" s="19">
        <v>3894.351</v>
      </c>
      <c r="E75" s="19">
        <v>1</v>
      </c>
      <c r="F75" s="20">
        <v>0</v>
      </c>
      <c r="G75" s="20">
        <v>0</v>
      </c>
      <c r="H75" s="20">
        <v>1</v>
      </c>
      <c r="I75" s="20">
        <v>0.398</v>
      </c>
      <c r="J75" s="20">
        <v>13.762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4.705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19">
        <v>399409</v>
      </c>
      <c r="B76" s="19" t="s">
        <v>165</v>
      </c>
      <c r="C76" s="19">
        <v>5619.256</v>
      </c>
      <c r="D76" s="19">
        <v>6653.061</v>
      </c>
      <c r="E76" s="19">
        <v>1</v>
      </c>
      <c r="F76" s="20">
        <v>0</v>
      </c>
      <c r="G76" s="20">
        <v>0</v>
      </c>
      <c r="H76" s="20">
        <v>1</v>
      </c>
      <c r="I76" s="20">
        <v>0.735</v>
      </c>
      <c r="J76" s="20">
        <v>16.159</v>
      </c>
      <c r="K76" s="21">
        <v>4</v>
      </c>
      <c r="L76" s="21">
        <v>0</v>
      </c>
      <c r="M76" s="21">
        <v>-1</v>
      </c>
      <c r="N76" s="21">
        <v>0</v>
      </c>
      <c r="O76" s="21">
        <v>0</v>
      </c>
      <c r="P76" s="21">
        <v>5.307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19">
        <v>399413</v>
      </c>
      <c r="B77" s="19" t="s">
        <v>166</v>
      </c>
      <c r="C77" s="19">
        <v>172.807</v>
      </c>
      <c r="D77" s="19">
        <v>183.778</v>
      </c>
      <c r="E77" s="19">
        <v>1</v>
      </c>
      <c r="F77" s="20">
        <v>0</v>
      </c>
      <c r="G77" s="20">
        <v>0</v>
      </c>
      <c r="H77" s="20">
        <v>1</v>
      </c>
      <c r="I77" s="20">
        <v>0.774</v>
      </c>
      <c r="J77" s="20">
        <v>6.697</v>
      </c>
      <c r="K77" s="21">
        <v>4</v>
      </c>
      <c r="L77" s="21">
        <v>0</v>
      </c>
      <c r="M77" s="21">
        <v>-1</v>
      </c>
      <c r="N77" s="21">
        <v>1</v>
      </c>
      <c r="O77" s="21">
        <v>0</v>
      </c>
      <c r="P77" s="21">
        <v>10.302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19">
        <v>399415</v>
      </c>
      <c r="B78" s="19" t="s">
        <v>167</v>
      </c>
      <c r="C78" s="19">
        <v>6530.75</v>
      </c>
      <c r="D78" s="19">
        <v>7201.832</v>
      </c>
      <c r="E78" s="19">
        <v>1</v>
      </c>
      <c r="F78" s="20">
        <v>0</v>
      </c>
      <c r="G78" s="20">
        <v>0</v>
      </c>
      <c r="H78" s="20">
        <v>1</v>
      </c>
      <c r="I78" s="20">
        <v>1.946</v>
      </c>
      <c r="J78" s="20">
        <v>11.083</v>
      </c>
      <c r="K78" s="21">
        <v>2</v>
      </c>
      <c r="L78" s="21">
        <v>0</v>
      </c>
      <c r="M78" s="21">
        <v>0</v>
      </c>
      <c r="N78" s="21">
        <v>-1</v>
      </c>
      <c r="O78" s="21">
        <v>0</v>
      </c>
      <c r="P78" s="21">
        <v>-0.712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19">
        <v>399416</v>
      </c>
      <c r="B79" s="19" t="s">
        <v>168</v>
      </c>
      <c r="C79" s="19">
        <v>4381.118</v>
      </c>
      <c r="D79" s="19">
        <v>4859.809</v>
      </c>
      <c r="E79" s="19">
        <v>1</v>
      </c>
      <c r="F79" s="20">
        <v>0</v>
      </c>
      <c r="G79" s="20">
        <v>0</v>
      </c>
      <c r="H79" s="20">
        <v>1</v>
      </c>
      <c r="I79" s="20">
        <v>1.932</v>
      </c>
      <c r="J79" s="20">
        <v>11.591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1.257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19">
        <v>399422</v>
      </c>
      <c r="B80" s="19" t="s">
        <v>169</v>
      </c>
      <c r="C80" s="19">
        <v>3292.206</v>
      </c>
      <c r="D80" s="19">
        <v>3660.2</v>
      </c>
      <c r="E80" s="19">
        <v>1</v>
      </c>
      <c r="F80" s="20">
        <v>0</v>
      </c>
      <c r="G80" s="20">
        <v>0</v>
      </c>
      <c r="H80" s="20">
        <v>1</v>
      </c>
      <c r="I80" s="20">
        <v>0.333</v>
      </c>
      <c r="J80" s="20">
        <v>10.353</v>
      </c>
      <c r="K80" s="21">
        <v>4</v>
      </c>
      <c r="L80" s="21">
        <v>0</v>
      </c>
      <c r="M80" s="21">
        <v>-1</v>
      </c>
      <c r="N80" s="21">
        <v>0</v>
      </c>
      <c r="O80" s="21">
        <v>0</v>
      </c>
      <c r="P80" s="21">
        <v>1.582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19">
        <v>399550</v>
      </c>
      <c r="B81" s="19" t="s">
        <v>170</v>
      </c>
      <c r="C81" s="19">
        <v>7728.87</v>
      </c>
      <c r="D81" s="19">
        <v>8143.564</v>
      </c>
      <c r="E81" s="19">
        <v>1</v>
      </c>
      <c r="F81" s="20">
        <v>0</v>
      </c>
      <c r="G81" s="20">
        <v>0</v>
      </c>
      <c r="H81" s="20">
        <v>1</v>
      </c>
      <c r="I81" s="20">
        <v>1.965</v>
      </c>
      <c r="J81" s="20">
        <v>6.957</v>
      </c>
      <c r="K81" s="21">
        <v>4</v>
      </c>
      <c r="L81" s="21">
        <v>1</v>
      </c>
      <c r="M81" s="21">
        <v>-1</v>
      </c>
      <c r="N81" s="21">
        <v>1</v>
      </c>
      <c r="O81" s="21">
        <v>0</v>
      </c>
      <c r="P81" s="21">
        <v>3.575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19">
        <v>399554</v>
      </c>
      <c r="B82" s="19" t="s">
        <v>171</v>
      </c>
      <c r="C82" s="19">
        <v>7357.551</v>
      </c>
      <c r="D82" s="19">
        <v>7795.816</v>
      </c>
      <c r="E82" s="19">
        <v>1</v>
      </c>
      <c r="F82" s="20">
        <v>0</v>
      </c>
      <c r="G82" s="20">
        <v>0</v>
      </c>
      <c r="H82" s="20">
        <v>1</v>
      </c>
      <c r="I82" s="20">
        <v>0.636</v>
      </c>
      <c r="J82" s="20">
        <v>6.222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17.283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19">
        <v>399624</v>
      </c>
      <c r="B83" s="19" t="s">
        <v>172</v>
      </c>
      <c r="C83" s="19">
        <v>2288.803</v>
      </c>
      <c r="D83" s="19">
        <v>2591.036</v>
      </c>
      <c r="E83" s="19">
        <v>1</v>
      </c>
      <c r="F83" s="20">
        <v>0</v>
      </c>
      <c r="G83" s="20">
        <v>0</v>
      </c>
      <c r="H83" s="20">
        <v>1</v>
      </c>
      <c r="I83" s="20">
        <v>1.912</v>
      </c>
      <c r="J83" s="20">
        <v>13.354</v>
      </c>
      <c r="K83" s="21">
        <v>4</v>
      </c>
      <c r="L83" s="21">
        <v>1</v>
      </c>
      <c r="M83" s="21">
        <v>-1</v>
      </c>
      <c r="N83" s="21">
        <v>1</v>
      </c>
      <c r="O83" s="21">
        <v>0</v>
      </c>
      <c r="P83" s="21">
        <v>8.504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19">
        <v>399625</v>
      </c>
      <c r="B84" s="19" t="s">
        <v>173</v>
      </c>
      <c r="C84" s="19">
        <v>2116.428</v>
      </c>
      <c r="D84" s="19">
        <v>2495.294</v>
      </c>
      <c r="E84" s="19">
        <v>1</v>
      </c>
      <c r="F84" s="20">
        <v>0</v>
      </c>
      <c r="G84" s="20">
        <v>0</v>
      </c>
      <c r="H84" s="20">
        <v>1</v>
      </c>
      <c r="I84" s="20">
        <v>0.078</v>
      </c>
      <c r="J84" s="20">
        <v>15.25</v>
      </c>
      <c r="K84" s="21">
        <v>4</v>
      </c>
      <c r="L84" s="21">
        <v>0</v>
      </c>
      <c r="M84" s="21">
        <v>-1</v>
      </c>
      <c r="N84" s="21">
        <v>0</v>
      </c>
      <c r="O84" s="21">
        <v>0</v>
      </c>
      <c r="P84" s="21">
        <v>1.304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19">
        <v>399626</v>
      </c>
      <c r="B85" s="19" t="s">
        <v>174</v>
      </c>
      <c r="C85" s="19">
        <v>1711.021</v>
      </c>
      <c r="D85" s="19">
        <v>2130.082</v>
      </c>
      <c r="E85" s="19">
        <v>1</v>
      </c>
      <c r="F85" s="20">
        <v>0</v>
      </c>
      <c r="G85" s="20">
        <v>0</v>
      </c>
      <c r="H85" s="20">
        <v>1</v>
      </c>
      <c r="I85" s="20">
        <v>0.862</v>
      </c>
      <c r="J85" s="20">
        <v>20.366</v>
      </c>
      <c r="K85" s="21">
        <v>1</v>
      </c>
      <c r="L85" s="21">
        <v>0</v>
      </c>
      <c r="M85" s="21">
        <v>0</v>
      </c>
      <c r="N85" s="21">
        <v>-1</v>
      </c>
      <c r="O85" s="21">
        <v>0</v>
      </c>
      <c r="P85" s="21">
        <v>8.881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19">
        <v>399628</v>
      </c>
      <c r="B86" s="19" t="s">
        <v>175</v>
      </c>
      <c r="C86" s="19">
        <v>2138.242</v>
      </c>
      <c r="D86" s="19">
        <v>2420.333</v>
      </c>
      <c r="E86" s="19">
        <v>1</v>
      </c>
      <c r="F86" s="20">
        <v>0</v>
      </c>
      <c r="G86" s="20">
        <v>0</v>
      </c>
      <c r="H86" s="20">
        <v>1</v>
      </c>
      <c r="I86" s="20">
        <v>2.003</v>
      </c>
      <c r="J86" s="20">
        <v>13.424</v>
      </c>
      <c r="K86" s="21">
        <v>4</v>
      </c>
      <c r="L86" s="21">
        <v>0</v>
      </c>
      <c r="M86" s="21">
        <v>-1</v>
      </c>
      <c r="N86" s="21">
        <v>0</v>
      </c>
      <c r="O86" s="21">
        <v>0</v>
      </c>
      <c r="P86" s="21">
        <v>3.489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19">
        <v>399630</v>
      </c>
      <c r="B87" s="19" t="s">
        <v>176</v>
      </c>
      <c r="C87" s="19">
        <v>1512.426</v>
      </c>
      <c r="D87" s="19">
        <v>1831.177</v>
      </c>
      <c r="E87" s="19">
        <v>1</v>
      </c>
      <c r="F87" s="20">
        <v>0</v>
      </c>
      <c r="G87" s="20">
        <v>0</v>
      </c>
      <c r="H87" s="20">
        <v>1</v>
      </c>
      <c r="I87" s="20">
        <v>0.528</v>
      </c>
      <c r="J87" s="20">
        <v>17.843</v>
      </c>
      <c r="K87" s="21">
        <v>4</v>
      </c>
      <c r="L87" s="21">
        <v>0</v>
      </c>
      <c r="M87" s="21">
        <v>-1</v>
      </c>
      <c r="N87" s="21">
        <v>1</v>
      </c>
      <c r="O87" s="21">
        <v>0</v>
      </c>
      <c r="P87" s="21">
        <v>0.882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19">
        <v>399633</v>
      </c>
      <c r="B88" s="19" t="s">
        <v>177</v>
      </c>
      <c r="C88" s="19">
        <v>5515.131</v>
      </c>
      <c r="D88" s="19">
        <v>6332.907</v>
      </c>
      <c r="E88" s="19">
        <v>1</v>
      </c>
      <c r="F88" s="20">
        <v>0</v>
      </c>
      <c r="G88" s="20">
        <v>0</v>
      </c>
      <c r="H88" s="20">
        <v>1</v>
      </c>
      <c r="I88" s="20">
        <v>0.308</v>
      </c>
      <c r="J88" s="20">
        <v>13.182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2.838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19">
        <v>399634</v>
      </c>
      <c r="B89" s="19" t="s">
        <v>178</v>
      </c>
      <c r="C89" s="19">
        <v>3803.183</v>
      </c>
      <c r="D89" s="19">
        <v>4389.021</v>
      </c>
      <c r="E89" s="19">
        <v>1</v>
      </c>
      <c r="F89" s="20">
        <v>0</v>
      </c>
      <c r="G89" s="20">
        <v>0</v>
      </c>
      <c r="H89" s="20">
        <v>1</v>
      </c>
      <c r="I89" s="20">
        <v>0.907</v>
      </c>
      <c r="J89" s="20">
        <v>14.134</v>
      </c>
      <c r="K89" s="21">
        <v>4</v>
      </c>
      <c r="L89" s="21">
        <v>0</v>
      </c>
      <c r="M89" s="21">
        <v>-1</v>
      </c>
      <c r="N89" s="21">
        <v>1</v>
      </c>
      <c r="O89" s="21">
        <v>0</v>
      </c>
      <c r="P89" s="21">
        <v>1.152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19">
        <v>399635</v>
      </c>
      <c r="B90" s="19" t="s">
        <v>179</v>
      </c>
      <c r="C90" s="19">
        <v>1852.628</v>
      </c>
      <c r="D90" s="19">
        <v>2218.171</v>
      </c>
      <c r="E90" s="19">
        <v>1</v>
      </c>
      <c r="F90" s="20">
        <v>0</v>
      </c>
      <c r="G90" s="20">
        <v>0</v>
      </c>
      <c r="H90" s="20">
        <v>1</v>
      </c>
      <c r="I90" s="20">
        <v>1.081</v>
      </c>
      <c r="J90" s="20">
        <v>17.383</v>
      </c>
      <c r="K90" s="21">
        <v>1</v>
      </c>
      <c r="L90" s="21">
        <v>2</v>
      </c>
      <c r="M90" s="21">
        <v>1</v>
      </c>
      <c r="N90" s="21">
        <v>-1</v>
      </c>
      <c r="O90" s="21">
        <v>0</v>
      </c>
      <c r="P90" s="21">
        <v>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19">
        <v>399640</v>
      </c>
      <c r="B91" s="19" t="s">
        <v>180</v>
      </c>
      <c r="C91" s="19">
        <v>2572.665</v>
      </c>
      <c r="D91" s="19">
        <v>3024.688</v>
      </c>
      <c r="E91" s="19">
        <v>1</v>
      </c>
      <c r="F91" s="20">
        <v>0</v>
      </c>
      <c r="G91" s="20">
        <v>0</v>
      </c>
      <c r="H91" s="20">
        <v>1</v>
      </c>
      <c r="I91" s="20">
        <v>0.251</v>
      </c>
      <c r="J91" s="20">
        <v>15.158</v>
      </c>
      <c r="K91" s="21">
        <v>4</v>
      </c>
      <c r="L91" s="21">
        <v>0</v>
      </c>
      <c r="M91" s="21">
        <v>-1</v>
      </c>
      <c r="N91" s="21">
        <v>1</v>
      </c>
      <c r="O91" s="21">
        <v>0</v>
      </c>
      <c r="P91" s="21">
        <v>12.728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19">
        <v>399657</v>
      </c>
      <c r="B92" s="19" t="s">
        <v>181</v>
      </c>
      <c r="C92" s="19">
        <v>6440.791</v>
      </c>
      <c r="D92" s="19">
        <v>7262.354</v>
      </c>
      <c r="E92" s="19">
        <v>1</v>
      </c>
      <c r="F92" s="20">
        <v>0</v>
      </c>
      <c r="G92" s="20">
        <v>0</v>
      </c>
      <c r="H92" s="20">
        <v>1</v>
      </c>
      <c r="I92" s="20">
        <v>1.752</v>
      </c>
      <c r="J92" s="20">
        <v>12.866</v>
      </c>
      <c r="K92" s="21">
        <v>1</v>
      </c>
      <c r="L92" s="21">
        <v>0</v>
      </c>
      <c r="M92" s="21">
        <v>0</v>
      </c>
      <c r="N92" s="21">
        <v>0</v>
      </c>
      <c r="O92" s="21">
        <v>0</v>
      </c>
      <c r="P92" s="21">
        <v>22.046</v>
      </c>
      <c r="Q92" s="21">
        <v>0</v>
      </c>
      <c r="R92" s="21">
        <v>-1</v>
      </c>
      <c r="S92" s="22"/>
      <c r="T92" s="22"/>
      <c r="U92" s="22"/>
      <c r="V92" s="22"/>
      <c r="W92" s="22"/>
    </row>
    <row r="93" ht="16.5" spans="1:23">
      <c r="A93" s="19">
        <v>399658</v>
      </c>
      <c r="B93" s="19" t="s">
        <v>182</v>
      </c>
      <c r="C93" s="19">
        <v>4327.69</v>
      </c>
      <c r="D93" s="19">
        <v>4959.004</v>
      </c>
      <c r="E93" s="19">
        <v>1</v>
      </c>
      <c r="F93" s="20">
        <v>0</v>
      </c>
      <c r="G93" s="20">
        <v>0</v>
      </c>
      <c r="H93" s="20">
        <v>1</v>
      </c>
      <c r="I93" s="20">
        <v>1.393</v>
      </c>
      <c r="J93" s="20">
        <v>13.946</v>
      </c>
      <c r="K93" s="21">
        <v>2</v>
      </c>
      <c r="L93" s="21">
        <v>0</v>
      </c>
      <c r="M93" s="21">
        <v>0</v>
      </c>
      <c r="N93" s="21">
        <v>0</v>
      </c>
      <c r="O93" s="21">
        <v>0</v>
      </c>
      <c r="P93" s="21">
        <v>-0.328</v>
      </c>
      <c r="Q93" s="21">
        <v>0</v>
      </c>
      <c r="R93" s="21">
        <v>-1</v>
      </c>
      <c r="S93" s="22"/>
      <c r="T93" s="22"/>
      <c r="U93" s="22"/>
      <c r="V93" s="22"/>
      <c r="W93" s="22"/>
    </row>
    <row r="94" ht="16.5" spans="1:23">
      <c r="A94" s="19">
        <v>399659</v>
      </c>
      <c r="B94" s="19" t="s">
        <v>183</v>
      </c>
      <c r="C94" s="19">
        <v>4206.503</v>
      </c>
      <c r="D94" s="19">
        <v>4741.203</v>
      </c>
      <c r="E94" s="19">
        <v>1</v>
      </c>
      <c r="F94" s="20">
        <v>0</v>
      </c>
      <c r="G94" s="20">
        <v>0</v>
      </c>
      <c r="H94" s="20">
        <v>1</v>
      </c>
      <c r="I94" s="20">
        <v>1.78</v>
      </c>
      <c r="J94" s="20">
        <v>12.857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0.546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19">
        <v>399662</v>
      </c>
      <c r="B95" s="19" t="s">
        <v>184</v>
      </c>
      <c r="C95" s="19">
        <v>2028.344</v>
      </c>
      <c r="D95" s="19">
        <v>2513.667</v>
      </c>
      <c r="E95" s="19">
        <v>1</v>
      </c>
      <c r="F95" s="20">
        <v>0</v>
      </c>
      <c r="G95" s="20">
        <v>0</v>
      </c>
      <c r="H95" s="20">
        <v>1</v>
      </c>
      <c r="I95" s="20">
        <v>0.221</v>
      </c>
      <c r="J95" s="20">
        <v>19.486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0.369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19">
        <v>399666</v>
      </c>
      <c r="B96" s="19" t="s">
        <v>185</v>
      </c>
      <c r="C96" s="19">
        <v>1775.395</v>
      </c>
      <c r="D96" s="19">
        <v>2088.765</v>
      </c>
      <c r="E96" s="19">
        <v>1</v>
      </c>
      <c r="F96" s="20">
        <v>0</v>
      </c>
      <c r="G96" s="20">
        <v>0</v>
      </c>
      <c r="H96" s="20">
        <v>1</v>
      </c>
      <c r="I96" s="20">
        <v>2.535</v>
      </c>
      <c r="J96" s="20">
        <v>17.157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10.523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19">
        <v>399667</v>
      </c>
      <c r="B97" s="19" t="s">
        <v>186</v>
      </c>
      <c r="C97" s="19">
        <v>4403.282</v>
      </c>
      <c r="D97" s="19">
        <v>5641.131</v>
      </c>
      <c r="E97" s="19">
        <v>1</v>
      </c>
      <c r="F97" s="20">
        <v>0</v>
      </c>
      <c r="G97" s="20">
        <v>0</v>
      </c>
      <c r="H97" s="20">
        <v>1</v>
      </c>
      <c r="I97" s="20">
        <v>0.761</v>
      </c>
      <c r="J97" s="20">
        <v>22.538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0.917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19">
        <v>399679</v>
      </c>
      <c r="B98" s="19" t="s">
        <v>187</v>
      </c>
      <c r="C98" s="19">
        <v>5461.904</v>
      </c>
      <c r="D98" s="19">
        <v>6396.481</v>
      </c>
      <c r="E98" s="19">
        <v>1</v>
      </c>
      <c r="F98" s="20">
        <v>0</v>
      </c>
      <c r="G98" s="20">
        <v>0</v>
      </c>
      <c r="H98" s="20">
        <v>1</v>
      </c>
      <c r="I98" s="20">
        <v>2.632</v>
      </c>
      <c r="J98" s="20">
        <v>16.858</v>
      </c>
      <c r="K98" s="21">
        <v>1</v>
      </c>
      <c r="L98" s="21">
        <v>0</v>
      </c>
      <c r="M98" s="21">
        <v>0</v>
      </c>
      <c r="N98" s="21">
        <v>-1</v>
      </c>
      <c r="O98" s="21">
        <v>0</v>
      </c>
      <c r="P98" s="21">
        <v>27.853</v>
      </c>
      <c r="Q98" s="21">
        <v>0</v>
      </c>
      <c r="R98" s="21">
        <v>-1</v>
      </c>
      <c r="S98" s="22"/>
      <c r="T98" s="22"/>
      <c r="U98" s="22"/>
      <c r="V98" s="22"/>
      <c r="W98" s="22"/>
    </row>
    <row r="99" ht="16.5" spans="1:23">
      <c r="A99" s="19">
        <v>399680</v>
      </c>
      <c r="B99" s="19" t="s">
        <v>188</v>
      </c>
      <c r="C99" s="19">
        <v>650.142</v>
      </c>
      <c r="D99" s="19">
        <v>759.513</v>
      </c>
      <c r="E99" s="19">
        <v>1</v>
      </c>
      <c r="F99" s="20">
        <v>0</v>
      </c>
      <c r="G99" s="20">
        <v>0</v>
      </c>
      <c r="H99" s="20">
        <v>1</v>
      </c>
      <c r="I99" s="20">
        <v>0.766</v>
      </c>
      <c r="J99" s="20">
        <v>15.056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1.163</v>
      </c>
      <c r="Q99" s="21">
        <v>0</v>
      </c>
      <c r="R99" s="21">
        <v>-1</v>
      </c>
      <c r="S99" s="22"/>
      <c r="T99" s="22"/>
      <c r="U99" s="22"/>
      <c r="V99" s="22"/>
      <c r="W99" s="22"/>
    </row>
    <row r="100" ht="16.5" spans="1:23">
      <c r="A100" s="19">
        <v>399693</v>
      </c>
      <c r="B100" s="19" t="s">
        <v>189</v>
      </c>
      <c r="C100" s="19">
        <v>4687.338</v>
      </c>
      <c r="D100" s="19">
        <v>5388.579</v>
      </c>
      <c r="E100" s="19">
        <v>1</v>
      </c>
      <c r="F100" s="20">
        <v>0</v>
      </c>
      <c r="G100" s="20">
        <v>0</v>
      </c>
      <c r="H100" s="20">
        <v>1</v>
      </c>
      <c r="I100" s="20">
        <v>1.112</v>
      </c>
      <c r="J100" s="20">
        <v>13.981</v>
      </c>
      <c r="K100" s="21">
        <v>4</v>
      </c>
      <c r="L100" s="21">
        <v>0</v>
      </c>
      <c r="M100" s="21">
        <v>-1</v>
      </c>
      <c r="N100" s="21">
        <v>0</v>
      </c>
      <c r="O100" s="21">
        <v>0</v>
      </c>
      <c r="P100" s="21">
        <v>12.859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19">
        <v>399697</v>
      </c>
      <c r="B101" s="19" t="s">
        <v>190</v>
      </c>
      <c r="C101" s="19">
        <v>3420.614</v>
      </c>
      <c r="D101" s="19">
        <v>3861.609</v>
      </c>
      <c r="E101" s="19">
        <v>1</v>
      </c>
      <c r="F101" s="20">
        <v>0</v>
      </c>
      <c r="G101" s="20">
        <v>0</v>
      </c>
      <c r="H101" s="20">
        <v>1</v>
      </c>
      <c r="I101" s="20">
        <v>1.753</v>
      </c>
      <c r="J101" s="20">
        <v>12.973</v>
      </c>
      <c r="K101" s="21">
        <v>4</v>
      </c>
      <c r="L101" s="21">
        <v>2</v>
      </c>
      <c r="M101" s="21">
        <v>-1</v>
      </c>
      <c r="N101" s="21">
        <v>1</v>
      </c>
      <c r="O101" s="21">
        <v>0</v>
      </c>
      <c r="P101" s="21">
        <v>-1.353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19">
        <v>399705</v>
      </c>
      <c r="B102" s="19" t="s">
        <v>191</v>
      </c>
      <c r="C102" s="19">
        <v>3505.379</v>
      </c>
      <c r="D102" s="19">
        <v>4433.284</v>
      </c>
      <c r="E102" s="19">
        <v>1</v>
      </c>
      <c r="F102" s="20">
        <v>0</v>
      </c>
      <c r="G102" s="20">
        <v>0</v>
      </c>
      <c r="H102" s="20">
        <v>1</v>
      </c>
      <c r="I102" s="20">
        <v>0.419</v>
      </c>
      <c r="J102" s="20">
        <v>21.262</v>
      </c>
      <c r="K102" s="21">
        <v>3</v>
      </c>
      <c r="L102" s="21">
        <v>0</v>
      </c>
      <c r="M102" s="21">
        <v>0</v>
      </c>
      <c r="N102" s="21">
        <v>0</v>
      </c>
      <c r="O102" s="21">
        <v>0</v>
      </c>
      <c r="P102" s="21">
        <v>-2.003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19">
        <v>399802</v>
      </c>
      <c r="B103" s="19" t="s">
        <v>192</v>
      </c>
      <c r="C103" s="19">
        <v>6017.375</v>
      </c>
      <c r="D103" s="19">
        <v>6994.542</v>
      </c>
      <c r="E103" s="19">
        <v>1</v>
      </c>
      <c r="F103" s="20">
        <v>0</v>
      </c>
      <c r="G103" s="20">
        <v>0</v>
      </c>
      <c r="H103" s="20">
        <v>1</v>
      </c>
      <c r="I103" s="20">
        <v>2.237</v>
      </c>
      <c r="J103" s="20">
        <v>15.895</v>
      </c>
      <c r="K103" s="21">
        <v>2</v>
      </c>
      <c r="L103" s="21">
        <v>0</v>
      </c>
      <c r="M103" s="21">
        <v>0</v>
      </c>
      <c r="N103" s="21">
        <v>-1</v>
      </c>
      <c r="O103" s="21">
        <v>0</v>
      </c>
      <c r="P103" s="21">
        <v>-0.566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19">
        <v>399814</v>
      </c>
      <c r="B104" s="19" t="s">
        <v>193</v>
      </c>
      <c r="C104" s="19">
        <v>1107.51</v>
      </c>
      <c r="D104" s="19">
        <v>1213.349</v>
      </c>
      <c r="E104" s="19">
        <v>1</v>
      </c>
      <c r="F104" s="20">
        <v>0</v>
      </c>
      <c r="G104" s="20">
        <v>0</v>
      </c>
      <c r="H104" s="20">
        <v>1</v>
      </c>
      <c r="I104" s="20">
        <v>0.638</v>
      </c>
      <c r="J104" s="20">
        <v>9.305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6.185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19">
        <v>399852</v>
      </c>
      <c r="B105" s="19" t="s">
        <v>118</v>
      </c>
      <c r="C105" s="19">
        <v>6942.23</v>
      </c>
      <c r="D105" s="19">
        <v>7669.867</v>
      </c>
      <c r="E105" s="19">
        <v>1</v>
      </c>
      <c r="F105" s="20">
        <v>0</v>
      </c>
      <c r="G105" s="20">
        <v>0</v>
      </c>
      <c r="H105" s="20">
        <v>1</v>
      </c>
      <c r="I105" s="20">
        <v>1.083</v>
      </c>
      <c r="J105" s="20">
        <v>10.468</v>
      </c>
      <c r="K105" s="21">
        <v>1</v>
      </c>
      <c r="L105" s="21">
        <v>2</v>
      </c>
      <c r="M105" s="21">
        <v>0</v>
      </c>
      <c r="N105" s="21">
        <v>1</v>
      </c>
      <c r="O105" s="21">
        <v>0</v>
      </c>
      <c r="P105" s="21">
        <v>-0.003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19">
        <v>399905</v>
      </c>
      <c r="B106" s="19" t="s">
        <v>194</v>
      </c>
      <c r="C106" s="19">
        <v>6593.572</v>
      </c>
      <c r="D106" s="19">
        <v>7554.956</v>
      </c>
      <c r="E106" s="19">
        <v>1</v>
      </c>
      <c r="F106" s="20">
        <v>0</v>
      </c>
      <c r="G106" s="20">
        <v>0</v>
      </c>
      <c r="H106" s="20">
        <v>1</v>
      </c>
      <c r="I106" s="20">
        <v>1.258</v>
      </c>
      <c r="J106" s="20">
        <v>13.823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2.504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19">
        <v>399982</v>
      </c>
      <c r="B107" s="19" t="s">
        <v>125</v>
      </c>
      <c r="C107" s="19">
        <v>8116.545</v>
      </c>
      <c r="D107" s="19">
        <v>9114.283</v>
      </c>
      <c r="E107" s="19">
        <v>1</v>
      </c>
      <c r="F107" s="20">
        <v>0</v>
      </c>
      <c r="G107" s="20">
        <v>0</v>
      </c>
      <c r="H107" s="20">
        <v>1</v>
      </c>
      <c r="I107" s="20">
        <v>1.117</v>
      </c>
      <c r="J107" s="20">
        <v>11.942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0.217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19">
        <v>980028</v>
      </c>
      <c r="B108" s="19" t="s">
        <v>195</v>
      </c>
      <c r="C108" s="19">
        <v>11627.061</v>
      </c>
      <c r="D108" s="19">
        <v>12698.598</v>
      </c>
      <c r="E108" s="19">
        <v>1</v>
      </c>
      <c r="F108" s="20">
        <v>0</v>
      </c>
      <c r="G108" s="20">
        <v>0</v>
      </c>
      <c r="H108" s="20">
        <v>1</v>
      </c>
      <c r="I108" s="20">
        <v>0.484</v>
      </c>
      <c r="J108" s="20">
        <v>8.881</v>
      </c>
      <c r="K108" s="21">
        <v>4</v>
      </c>
      <c r="L108" s="21">
        <v>0</v>
      </c>
      <c r="M108" s="21">
        <v>-1</v>
      </c>
      <c r="N108" s="21">
        <v>1</v>
      </c>
      <c r="O108" s="21">
        <v>0</v>
      </c>
      <c r="P108" s="21">
        <v>4.11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19">
        <v>980092</v>
      </c>
      <c r="B109" s="19" t="s">
        <v>196</v>
      </c>
      <c r="C109" s="19">
        <v>4863.453</v>
      </c>
      <c r="D109" s="19">
        <v>5420.62</v>
      </c>
      <c r="E109" s="19">
        <v>1</v>
      </c>
      <c r="F109" s="20">
        <v>0</v>
      </c>
      <c r="G109" s="20">
        <v>0</v>
      </c>
      <c r="H109" s="20">
        <v>1</v>
      </c>
      <c r="I109" s="20">
        <v>0.133</v>
      </c>
      <c r="J109" s="20">
        <v>10.398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3.039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19">
        <v>988006</v>
      </c>
      <c r="B110" s="19" t="s">
        <v>197</v>
      </c>
      <c r="C110" s="19">
        <v>2557.537</v>
      </c>
      <c r="D110" s="19">
        <v>3197.551</v>
      </c>
      <c r="E110" s="19">
        <v>1</v>
      </c>
      <c r="F110" s="20">
        <v>0</v>
      </c>
      <c r="G110" s="20">
        <v>0</v>
      </c>
      <c r="H110" s="20">
        <v>1</v>
      </c>
      <c r="I110" s="20">
        <v>0.877</v>
      </c>
      <c r="J110" s="20">
        <v>20.717</v>
      </c>
      <c r="K110" s="21">
        <v>1</v>
      </c>
      <c r="L110" s="21">
        <v>0</v>
      </c>
      <c r="M110" s="21">
        <v>0</v>
      </c>
      <c r="N110" s="21">
        <v>-1</v>
      </c>
      <c r="O110" s="21">
        <v>0</v>
      </c>
      <c r="P110" s="21">
        <v>29.647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19">
        <v>988007</v>
      </c>
      <c r="B111" s="19" t="s">
        <v>198</v>
      </c>
      <c r="C111" s="19">
        <v>2551.352</v>
      </c>
      <c r="D111" s="19">
        <v>3203.568</v>
      </c>
      <c r="E111" s="19">
        <v>1</v>
      </c>
      <c r="F111" s="20">
        <v>0</v>
      </c>
      <c r="G111" s="20">
        <v>0</v>
      </c>
      <c r="H111" s="20">
        <v>1</v>
      </c>
      <c r="I111" s="20">
        <v>0.666</v>
      </c>
      <c r="J111" s="20">
        <v>20.889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-0.879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19">
        <v>988106</v>
      </c>
      <c r="B112" s="19" t="s">
        <v>199</v>
      </c>
      <c r="C112" s="19">
        <v>2832.295</v>
      </c>
      <c r="D112" s="19">
        <v>3542.89</v>
      </c>
      <c r="E112" s="19">
        <v>1</v>
      </c>
      <c r="F112" s="20">
        <v>0</v>
      </c>
      <c r="G112" s="20">
        <v>0</v>
      </c>
      <c r="H112" s="20">
        <v>1</v>
      </c>
      <c r="I112" s="20">
        <v>0.932</v>
      </c>
      <c r="J112" s="20">
        <v>20.802</v>
      </c>
      <c r="K112" s="21">
        <v>4</v>
      </c>
      <c r="L112" s="21">
        <v>0</v>
      </c>
      <c r="M112" s="21">
        <v>-1</v>
      </c>
      <c r="N112" s="21">
        <v>0</v>
      </c>
      <c r="O112" s="21">
        <v>0</v>
      </c>
      <c r="P112" s="21">
        <v>11.062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19">
        <v>988107</v>
      </c>
      <c r="B113" s="19" t="s">
        <v>200</v>
      </c>
      <c r="C113" s="19">
        <v>2825.445</v>
      </c>
      <c r="D113" s="19">
        <v>3549.546</v>
      </c>
      <c r="E113" s="19">
        <v>1</v>
      </c>
      <c r="F113" s="20">
        <v>0</v>
      </c>
      <c r="G113" s="20">
        <v>0</v>
      </c>
      <c r="H113" s="20">
        <v>1</v>
      </c>
      <c r="I113" s="20">
        <v>0.721</v>
      </c>
      <c r="J113" s="20">
        <v>20.974</v>
      </c>
      <c r="K113" s="21">
        <v>3</v>
      </c>
      <c r="L113" s="21">
        <v>0</v>
      </c>
      <c r="M113" s="21">
        <v>0</v>
      </c>
      <c r="N113" s="21">
        <v>0</v>
      </c>
      <c r="O113" s="21">
        <v>0</v>
      </c>
      <c r="P113" s="21">
        <v>4.075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25</v>
      </c>
      <c r="B114" s="23" t="s">
        <v>201</v>
      </c>
      <c r="C114" s="23">
        <v>1766.899</v>
      </c>
      <c r="D114" s="23">
        <v>1880.898</v>
      </c>
      <c r="E114" s="23">
        <v>0</v>
      </c>
      <c r="F114" s="23">
        <v>1</v>
      </c>
      <c r="G114" s="20">
        <v>0</v>
      </c>
      <c r="H114" s="20">
        <v>0</v>
      </c>
      <c r="I114" s="20">
        <v>0</v>
      </c>
      <c r="J114" s="20">
        <v>0.261</v>
      </c>
      <c r="K114" s="21">
        <v>4</v>
      </c>
      <c r="L114" s="21">
        <v>0</v>
      </c>
      <c r="M114" s="21">
        <v>-1</v>
      </c>
      <c r="N114" s="21">
        <v>0</v>
      </c>
      <c r="O114" s="21">
        <v>0</v>
      </c>
      <c r="P114" s="21">
        <v>6.293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36</v>
      </c>
      <c r="B115" s="23" t="s">
        <v>202</v>
      </c>
      <c r="C115" s="23">
        <v>10907.891</v>
      </c>
      <c r="D115" s="23">
        <v>11859.119</v>
      </c>
      <c r="E115" s="23">
        <v>0</v>
      </c>
      <c r="F115" s="23">
        <v>1</v>
      </c>
      <c r="G115" s="20">
        <v>0</v>
      </c>
      <c r="H115" s="20">
        <v>0</v>
      </c>
      <c r="I115" s="20">
        <v>0</v>
      </c>
      <c r="J115" s="20">
        <v>1.087</v>
      </c>
      <c r="K115" s="21">
        <v>4</v>
      </c>
      <c r="L115" s="21">
        <v>0</v>
      </c>
      <c r="M115" s="21">
        <v>-1</v>
      </c>
      <c r="N115" s="21">
        <v>0</v>
      </c>
      <c r="O115" s="21">
        <v>0</v>
      </c>
      <c r="P115" s="21">
        <v>0.645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3">
        <v>37</v>
      </c>
      <c r="B116" s="23" t="s">
        <v>203</v>
      </c>
      <c r="C116" s="23">
        <v>6501.508</v>
      </c>
      <c r="D116" s="23">
        <v>7577.789</v>
      </c>
      <c r="E116" s="23">
        <v>0</v>
      </c>
      <c r="F116" s="23">
        <v>1</v>
      </c>
      <c r="G116" s="20">
        <v>0</v>
      </c>
      <c r="H116" s="20">
        <v>0</v>
      </c>
      <c r="I116" s="20">
        <v>0</v>
      </c>
      <c r="J116" s="20">
        <v>1.212</v>
      </c>
      <c r="K116" s="21">
        <v>4</v>
      </c>
      <c r="L116" s="21">
        <v>0</v>
      </c>
      <c r="M116" s="21">
        <v>0</v>
      </c>
      <c r="N116" s="21">
        <v>0</v>
      </c>
      <c r="O116" s="21">
        <v>0</v>
      </c>
      <c r="P116" s="21">
        <v>1.794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75</v>
      </c>
      <c r="B117" s="23" t="s">
        <v>204</v>
      </c>
      <c r="C117" s="23">
        <v>7105.577</v>
      </c>
      <c r="D117" s="23">
        <v>8058.309</v>
      </c>
      <c r="E117" s="23">
        <v>0</v>
      </c>
      <c r="F117" s="23">
        <v>1</v>
      </c>
      <c r="G117" s="20">
        <v>0</v>
      </c>
      <c r="H117" s="20">
        <v>0</v>
      </c>
      <c r="I117" s="20">
        <v>0</v>
      </c>
      <c r="J117" s="20">
        <v>0.193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0.187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3">
        <v>96</v>
      </c>
      <c r="B118" s="23" t="s">
        <v>205</v>
      </c>
      <c r="C118" s="23">
        <v>4241.885</v>
      </c>
      <c r="D118" s="23">
        <v>4605.525</v>
      </c>
      <c r="E118" s="23">
        <v>0</v>
      </c>
      <c r="F118" s="23">
        <v>1</v>
      </c>
      <c r="G118" s="20">
        <v>0</v>
      </c>
      <c r="H118" s="20">
        <v>0</v>
      </c>
      <c r="I118" s="20">
        <v>0</v>
      </c>
      <c r="J118" s="20">
        <v>1.073</v>
      </c>
      <c r="K118" s="21">
        <v>3</v>
      </c>
      <c r="L118" s="21">
        <v>0</v>
      </c>
      <c r="M118" s="21">
        <v>-1</v>
      </c>
      <c r="N118" s="21">
        <v>0</v>
      </c>
      <c r="O118" s="21">
        <v>0</v>
      </c>
      <c r="P118" s="21">
        <v>12.382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103</v>
      </c>
      <c r="B119" s="23" t="s">
        <v>206</v>
      </c>
      <c r="C119" s="23">
        <v>8112.264</v>
      </c>
      <c r="D119" s="23">
        <v>9054.024</v>
      </c>
      <c r="E119" s="23">
        <v>0</v>
      </c>
      <c r="F119" s="23">
        <v>1</v>
      </c>
      <c r="G119" s="20">
        <v>0</v>
      </c>
      <c r="H119" s="20">
        <v>0</v>
      </c>
      <c r="I119" s="20">
        <v>0</v>
      </c>
      <c r="J119" s="20">
        <v>1.333</v>
      </c>
      <c r="K119" s="21">
        <v>4</v>
      </c>
      <c r="L119" s="21">
        <v>0</v>
      </c>
      <c r="M119" s="21">
        <v>-1</v>
      </c>
      <c r="N119" s="21">
        <v>0</v>
      </c>
      <c r="O119" s="21">
        <v>0</v>
      </c>
      <c r="P119" s="21">
        <v>5.042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109</v>
      </c>
      <c r="B120" s="23" t="s">
        <v>207</v>
      </c>
      <c r="C120" s="23">
        <v>10117.611</v>
      </c>
      <c r="D120" s="23">
        <v>11455.957</v>
      </c>
      <c r="E120" s="23">
        <v>0</v>
      </c>
      <c r="F120" s="23">
        <v>1</v>
      </c>
      <c r="G120" s="20">
        <v>0</v>
      </c>
      <c r="H120" s="20">
        <v>0</v>
      </c>
      <c r="I120" s="20">
        <v>0</v>
      </c>
      <c r="J120" s="20">
        <v>0.892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15.487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147</v>
      </c>
      <c r="B121" s="23" t="s">
        <v>208</v>
      </c>
      <c r="C121" s="23">
        <v>6833.373</v>
      </c>
      <c r="D121" s="23">
        <v>7560.226</v>
      </c>
      <c r="E121" s="23">
        <v>0</v>
      </c>
      <c r="F121" s="23">
        <v>1</v>
      </c>
      <c r="G121" s="20">
        <v>0</v>
      </c>
      <c r="H121" s="20">
        <v>0</v>
      </c>
      <c r="I121" s="20">
        <v>0</v>
      </c>
      <c r="J121" s="20">
        <v>0.691</v>
      </c>
      <c r="K121" s="21">
        <v>4</v>
      </c>
      <c r="L121" s="21">
        <v>0</v>
      </c>
      <c r="M121" s="21">
        <v>0</v>
      </c>
      <c r="N121" s="21">
        <v>1</v>
      </c>
      <c r="O121" s="21">
        <v>0</v>
      </c>
      <c r="P121" s="21">
        <v>-0.448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3">
        <v>683</v>
      </c>
      <c r="B122" s="23" t="s">
        <v>209</v>
      </c>
      <c r="C122" s="23">
        <v>1110.693</v>
      </c>
      <c r="D122" s="23">
        <v>1319.357</v>
      </c>
      <c r="E122" s="23">
        <v>0</v>
      </c>
      <c r="F122" s="23">
        <v>1</v>
      </c>
      <c r="G122" s="20">
        <v>0</v>
      </c>
      <c r="H122" s="20">
        <v>0</v>
      </c>
      <c r="I122" s="20">
        <v>0</v>
      </c>
      <c r="J122" s="20">
        <v>1.736</v>
      </c>
      <c r="K122" s="21">
        <v>4</v>
      </c>
      <c r="L122" s="21">
        <v>0</v>
      </c>
      <c r="M122" s="21">
        <v>-1</v>
      </c>
      <c r="N122" s="21">
        <v>0</v>
      </c>
      <c r="O122" s="21">
        <v>0</v>
      </c>
      <c r="P122" s="21">
        <v>12.475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808</v>
      </c>
      <c r="B123" s="23" t="s">
        <v>210</v>
      </c>
      <c r="C123" s="23">
        <v>8558.05</v>
      </c>
      <c r="D123" s="23">
        <v>9792.792</v>
      </c>
      <c r="E123" s="23">
        <v>0</v>
      </c>
      <c r="F123" s="23">
        <v>1</v>
      </c>
      <c r="G123" s="20">
        <v>0</v>
      </c>
      <c r="H123" s="20">
        <v>0</v>
      </c>
      <c r="I123" s="20">
        <v>0</v>
      </c>
      <c r="J123" s="20">
        <v>0.428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4.97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3">
        <v>814</v>
      </c>
      <c r="B124" s="23" t="s">
        <v>211</v>
      </c>
      <c r="C124" s="23">
        <v>8554.714</v>
      </c>
      <c r="D124" s="23">
        <v>9834.247</v>
      </c>
      <c r="E124" s="23">
        <v>0</v>
      </c>
      <c r="F124" s="23">
        <v>1</v>
      </c>
      <c r="G124" s="20">
        <v>0</v>
      </c>
      <c r="H124" s="20">
        <v>0</v>
      </c>
      <c r="I124" s="20">
        <v>0</v>
      </c>
      <c r="J124" s="20">
        <v>0.874</v>
      </c>
      <c r="K124" s="21">
        <v>4</v>
      </c>
      <c r="L124" s="21">
        <v>0</v>
      </c>
      <c r="M124" s="21">
        <v>-1</v>
      </c>
      <c r="N124" s="21">
        <v>1</v>
      </c>
      <c r="O124" s="21">
        <v>0</v>
      </c>
      <c r="P124" s="21">
        <v>8.23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841</v>
      </c>
      <c r="B125" s="23" t="s">
        <v>212</v>
      </c>
      <c r="C125" s="23">
        <v>8571.744</v>
      </c>
      <c r="D125" s="23">
        <v>9857.665</v>
      </c>
      <c r="E125" s="23">
        <v>0</v>
      </c>
      <c r="F125" s="23">
        <v>1</v>
      </c>
      <c r="G125" s="20">
        <v>0</v>
      </c>
      <c r="H125" s="20">
        <v>0</v>
      </c>
      <c r="I125" s="20">
        <v>0</v>
      </c>
      <c r="J125" s="20">
        <v>0.846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-0.497</v>
      </c>
      <c r="Q125" s="21">
        <v>0</v>
      </c>
      <c r="R125" s="21">
        <v>-1</v>
      </c>
      <c r="S125" s="22"/>
      <c r="T125" s="22"/>
      <c r="U125" s="22"/>
      <c r="V125" s="22"/>
      <c r="W125" s="22"/>
    </row>
    <row r="126" ht="16.5" spans="1:23">
      <c r="A126" s="23">
        <v>857</v>
      </c>
      <c r="B126" s="23" t="s">
        <v>213</v>
      </c>
      <c r="C126" s="23">
        <v>10552.555</v>
      </c>
      <c r="D126" s="23">
        <v>11778.119</v>
      </c>
      <c r="E126" s="23">
        <v>0</v>
      </c>
      <c r="F126" s="23">
        <v>1</v>
      </c>
      <c r="G126" s="20">
        <v>0</v>
      </c>
      <c r="H126" s="20">
        <v>0</v>
      </c>
      <c r="I126" s="20">
        <v>0</v>
      </c>
      <c r="J126" s="20">
        <v>0.963</v>
      </c>
      <c r="K126" s="21">
        <v>4</v>
      </c>
      <c r="L126" s="21">
        <v>0</v>
      </c>
      <c r="M126" s="21">
        <v>-1</v>
      </c>
      <c r="N126" s="21">
        <v>0</v>
      </c>
      <c r="O126" s="21">
        <v>0</v>
      </c>
      <c r="P126" s="21">
        <v>0.444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863</v>
      </c>
      <c r="B127" s="23" t="s">
        <v>214</v>
      </c>
      <c r="C127" s="23">
        <v>2695.525</v>
      </c>
      <c r="D127" s="23">
        <v>3205.79</v>
      </c>
      <c r="E127" s="23">
        <v>0</v>
      </c>
      <c r="F127" s="23">
        <v>1</v>
      </c>
      <c r="G127" s="20">
        <v>0</v>
      </c>
      <c r="H127" s="20">
        <v>0</v>
      </c>
      <c r="I127" s="20">
        <v>0</v>
      </c>
      <c r="J127" s="20">
        <v>3.845</v>
      </c>
      <c r="K127" s="21">
        <v>4</v>
      </c>
      <c r="L127" s="21">
        <v>0</v>
      </c>
      <c r="M127" s="21">
        <v>-1</v>
      </c>
      <c r="N127" s="21">
        <v>1</v>
      </c>
      <c r="O127" s="21">
        <v>0</v>
      </c>
      <c r="P127" s="21">
        <v>3.895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913</v>
      </c>
      <c r="B128" s="23" t="s">
        <v>215</v>
      </c>
      <c r="C128" s="23">
        <v>8456.409</v>
      </c>
      <c r="D128" s="23">
        <v>9847.563</v>
      </c>
      <c r="E128" s="23">
        <v>0</v>
      </c>
      <c r="F128" s="23">
        <v>1</v>
      </c>
      <c r="G128" s="20">
        <v>0</v>
      </c>
      <c r="H128" s="20">
        <v>0</v>
      </c>
      <c r="I128" s="20">
        <v>0</v>
      </c>
      <c r="J128" s="20">
        <v>0.584</v>
      </c>
      <c r="K128" s="21">
        <v>4</v>
      </c>
      <c r="L128" s="21">
        <v>0</v>
      </c>
      <c r="M128" s="21">
        <v>-1</v>
      </c>
      <c r="N128" s="21">
        <v>0</v>
      </c>
      <c r="O128" s="21">
        <v>0</v>
      </c>
      <c r="P128" s="21">
        <v>3.011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933</v>
      </c>
      <c r="B129" s="23" t="s">
        <v>216</v>
      </c>
      <c r="C129" s="23">
        <v>8333.43</v>
      </c>
      <c r="D129" s="23">
        <v>9525.075</v>
      </c>
      <c r="E129" s="23">
        <v>0</v>
      </c>
      <c r="F129" s="23">
        <v>1</v>
      </c>
      <c r="G129" s="20">
        <v>0</v>
      </c>
      <c r="H129" s="20">
        <v>0</v>
      </c>
      <c r="I129" s="20">
        <v>0</v>
      </c>
      <c r="J129" s="20">
        <v>0.588</v>
      </c>
      <c r="K129" s="21">
        <v>4</v>
      </c>
      <c r="L129" s="21">
        <v>1</v>
      </c>
      <c r="M129" s="21">
        <v>-1</v>
      </c>
      <c r="N129" s="21">
        <v>1</v>
      </c>
      <c r="O129" s="21">
        <v>0</v>
      </c>
      <c r="P129" s="21">
        <v>14.304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948</v>
      </c>
      <c r="B130" s="23" t="s">
        <v>217</v>
      </c>
      <c r="C130" s="23">
        <v>2604.409</v>
      </c>
      <c r="D130" s="23">
        <v>3050.973</v>
      </c>
      <c r="E130" s="23">
        <v>0</v>
      </c>
      <c r="F130" s="23">
        <v>1</v>
      </c>
      <c r="G130" s="20">
        <v>0</v>
      </c>
      <c r="H130" s="20">
        <v>0</v>
      </c>
      <c r="I130" s="20">
        <v>0</v>
      </c>
      <c r="J130" s="20">
        <v>0.447</v>
      </c>
      <c r="K130" s="21">
        <v>4</v>
      </c>
      <c r="L130" s="21">
        <v>0</v>
      </c>
      <c r="M130" s="21">
        <v>-1</v>
      </c>
      <c r="N130" s="21">
        <v>1</v>
      </c>
      <c r="O130" s="21">
        <v>0</v>
      </c>
      <c r="P130" s="21">
        <v>3.579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991</v>
      </c>
      <c r="B131" s="23" t="s">
        <v>7</v>
      </c>
      <c r="C131" s="23">
        <v>9005.401</v>
      </c>
      <c r="D131" s="23">
        <v>10283.573</v>
      </c>
      <c r="E131" s="23">
        <v>0</v>
      </c>
      <c r="F131" s="23">
        <v>1</v>
      </c>
      <c r="G131" s="20">
        <v>0</v>
      </c>
      <c r="H131" s="20">
        <v>0</v>
      </c>
      <c r="I131" s="20">
        <v>0</v>
      </c>
      <c r="J131" s="20">
        <v>0.4</v>
      </c>
      <c r="K131" s="21">
        <v>1</v>
      </c>
      <c r="L131" s="21">
        <v>0</v>
      </c>
      <c r="M131" s="21">
        <v>0</v>
      </c>
      <c r="N131" s="21">
        <v>-1</v>
      </c>
      <c r="O131" s="21">
        <v>0</v>
      </c>
      <c r="P131" s="21">
        <v>15.919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399241</v>
      </c>
      <c r="B132" s="23" t="s">
        <v>218</v>
      </c>
      <c r="C132" s="23">
        <v>1190.502</v>
      </c>
      <c r="D132" s="23">
        <v>1373.137</v>
      </c>
      <c r="E132" s="23">
        <v>0</v>
      </c>
      <c r="F132" s="23">
        <v>1</v>
      </c>
      <c r="G132" s="20">
        <v>0</v>
      </c>
      <c r="H132" s="20">
        <v>0</v>
      </c>
      <c r="I132" s="20">
        <v>0</v>
      </c>
      <c r="J132" s="20">
        <v>1.627</v>
      </c>
      <c r="K132" s="21">
        <v>4</v>
      </c>
      <c r="L132" s="21">
        <v>0</v>
      </c>
      <c r="M132" s="21">
        <v>-1</v>
      </c>
      <c r="N132" s="21">
        <v>0</v>
      </c>
      <c r="O132" s="21">
        <v>0</v>
      </c>
      <c r="P132" s="21">
        <v>17.154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399265</v>
      </c>
      <c r="B133" s="23" t="s">
        <v>219</v>
      </c>
      <c r="C133" s="23">
        <v>1051.866</v>
      </c>
      <c r="D133" s="23">
        <v>1206.411</v>
      </c>
      <c r="E133" s="23">
        <v>0</v>
      </c>
      <c r="F133" s="23">
        <v>1</v>
      </c>
      <c r="G133" s="20">
        <v>0</v>
      </c>
      <c r="H133" s="20">
        <v>0</v>
      </c>
      <c r="I133" s="20">
        <v>0</v>
      </c>
      <c r="J133" s="20">
        <v>2.234</v>
      </c>
      <c r="K133" s="21">
        <v>4</v>
      </c>
      <c r="L133" s="21">
        <v>0</v>
      </c>
      <c r="M133" s="21">
        <v>0</v>
      </c>
      <c r="N133" s="21">
        <v>1</v>
      </c>
      <c r="O133" s="21">
        <v>0</v>
      </c>
      <c r="P133" s="21">
        <v>-1.406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3">
        <v>399275</v>
      </c>
      <c r="B134" s="23" t="s">
        <v>68</v>
      </c>
      <c r="C134" s="23">
        <v>2677.337</v>
      </c>
      <c r="D134" s="23">
        <v>3043.305</v>
      </c>
      <c r="E134" s="23">
        <v>0</v>
      </c>
      <c r="F134" s="23">
        <v>1</v>
      </c>
      <c r="G134" s="20">
        <v>0</v>
      </c>
      <c r="H134" s="20">
        <v>0</v>
      </c>
      <c r="I134" s="20">
        <v>0</v>
      </c>
      <c r="J134" s="20">
        <v>1.836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4.266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399280</v>
      </c>
      <c r="B135" s="23" t="s">
        <v>220</v>
      </c>
      <c r="C135" s="23">
        <v>2105.594</v>
      </c>
      <c r="D135" s="23">
        <v>2335.348</v>
      </c>
      <c r="E135" s="23">
        <v>0</v>
      </c>
      <c r="F135" s="23">
        <v>1</v>
      </c>
      <c r="G135" s="20">
        <v>0</v>
      </c>
      <c r="H135" s="20">
        <v>0</v>
      </c>
      <c r="I135" s="20">
        <v>0</v>
      </c>
      <c r="J135" s="20">
        <v>0.285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-0.444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399318</v>
      </c>
      <c r="B136" s="23" t="s">
        <v>221</v>
      </c>
      <c r="C136" s="23">
        <v>5130.869</v>
      </c>
      <c r="D136" s="23">
        <v>5431.9</v>
      </c>
      <c r="E136" s="23">
        <v>0</v>
      </c>
      <c r="F136" s="23">
        <v>1</v>
      </c>
      <c r="G136" s="20">
        <v>0</v>
      </c>
      <c r="H136" s="20">
        <v>0</v>
      </c>
      <c r="I136" s="20">
        <v>0</v>
      </c>
      <c r="J136" s="20">
        <v>0.756</v>
      </c>
      <c r="K136" s="21">
        <v>4</v>
      </c>
      <c r="L136" s="21">
        <v>0</v>
      </c>
      <c r="M136" s="21">
        <v>0</v>
      </c>
      <c r="N136" s="21">
        <v>1</v>
      </c>
      <c r="O136" s="21">
        <v>0</v>
      </c>
      <c r="P136" s="21">
        <v>-3.129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399386</v>
      </c>
      <c r="B137" s="23" t="s">
        <v>222</v>
      </c>
      <c r="C137" s="23">
        <v>5869.767</v>
      </c>
      <c r="D137" s="23">
        <v>6734.139</v>
      </c>
      <c r="E137" s="23">
        <v>0</v>
      </c>
      <c r="F137" s="23">
        <v>1</v>
      </c>
      <c r="G137" s="20">
        <v>0</v>
      </c>
      <c r="H137" s="20">
        <v>0</v>
      </c>
      <c r="I137" s="20">
        <v>0</v>
      </c>
      <c r="J137" s="20">
        <v>0.236</v>
      </c>
      <c r="K137" s="21">
        <v>3</v>
      </c>
      <c r="L137" s="21">
        <v>0</v>
      </c>
      <c r="M137" s="21">
        <v>0</v>
      </c>
      <c r="N137" s="21">
        <v>0</v>
      </c>
      <c r="O137" s="21">
        <v>0</v>
      </c>
      <c r="P137" s="21">
        <v>-0.059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399393</v>
      </c>
      <c r="B138" s="23" t="s">
        <v>223</v>
      </c>
      <c r="C138" s="23">
        <v>3152.483</v>
      </c>
      <c r="D138" s="23">
        <v>3608.909</v>
      </c>
      <c r="E138" s="23">
        <v>0</v>
      </c>
      <c r="F138" s="23">
        <v>1</v>
      </c>
      <c r="G138" s="20">
        <v>0</v>
      </c>
      <c r="H138" s="20">
        <v>0</v>
      </c>
      <c r="I138" s="20">
        <v>0</v>
      </c>
      <c r="J138" s="20">
        <v>1.041</v>
      </c>
      <c r="K138" s="21">
        <v>4</v>
      </c>
      <c r="L138" s="21">
        <v>0</v>
      </c>
      <c r="M138" s="21">
        <v>-1</v>
      </c>
      <c r="N138" s="21">
        <v>0</v>
      </c>
      <c r="O138" s="21">
        <v>0</v>
      </c>
      <c r="P138" s="21">
        <v>3.515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399394</v>
      </c>
      <c r="B139" s="23" t="s">
        <v>224</v>
      </c>
      <c r="C139" s="23">
        <v>8745.382</v>
      </c>
      <c r="D139" s="23">
        <v>10002.981</v>
      </c>
      <c r="E139" s="23">
        <v>0</v>
      </c>
      <c r="F139" s="23">
        <v>1</v>
      </c>
      <c r="G139" s="20">
        <v>0</v>
      </c>
      <c r="H139" s="20">
        <v>0</v>
      </c>
      <c r="I139" s="20">
        <v>0</v>
      </c>
      <c r="J139" s="20">
        <v>0.576</v>
      </c>
      <c r="K139" s="21">
        <v>3</v>
      </c>
      <c r="L139" s="21">
        <v>0</v>
      </c>
      <c r="M139" s="21">
        <v>0</v>
      </c>
      <c r="N139" s="21">
        <v>0</v>
      </c>
      <c r="O139" s="21">
        <v>0</v>
      </c>
      <c r="P139" s="21">
        <v>-0.642</v>
      </c>
      <c r="Q139" s="21">
        <v>0</v>
      </c>
      <c r="R139" s="21">
        <v>-1</v>
      </c>
      <c r="S139" s="22"/>
      <c r="T139" s="22"/>
      <c r="U139" s="22"/>
      <c r="V139" s="22"/>
      <c r="W139" s="22"/>
    </row>
    <row r="140" ht="16.5" spans="1:23">
      <c r="A140" s="23">
        <v>399618</v>
      </c>
      <c r="B140" s="23" t="s">
        <v>225</v>
      </c>
      <c r="C140" s="23">
        <v>8206.446</v>
      </c>
      <c r="D140" s="23">
        <v>9169.675</v>
      </c>
      <c r="E140" s="23">
        <v>0</v>
      </c>
      <c r="F140" s="23">
        <v>1</v>
      </c>
      <c r="G140" s="20">
        <v>0</v>
      </c>
      <c r="H140" s="20">
        <v>0</v>
      </c>
      <c r="I140" s="20">
        <v>0</v>
      </c>
      <c r="J140" s="20">
        <v>0.223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3.175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399647</v>
      </c>
      <c r="B141" s="23" t="s">
        <v>226</v>
      </c>
      <c r="C141" s="23">
        <v>8066.868</v>
      </c>
      <c r="D141" s="23">
        <v>8950.618</v>
      </c>
      <c r="E141" s="23">
        <v>0</v>
      </c>
      <c r="F141" s="23">
        <v>1</v>
      </c>
      <c r="G141" s="20">
        <v>0</v>
      </c>
      <c r="H141" s="20">
        <v>0</v>
      </c>
      <c r="I141" s="20">
        <v>0</v>
      </c>
      <c r="J141" s="20">
        <v>0.049</v>
      </c>
      <c r="K141" s="21">
        <v>4</v>
      </c>
      <c r="L141" s="21">
        <v>0</v>
      </c>
      <c r="M141" s="21">
        <v>-1</v>
      </c>
      <c r="N141" s="21">
        <v>1</v>
      </c>
      <c r="O141" s="21">
        <v>0</v>
      </c>
      <c r="P141" s="21">
        <v>0.631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399674</v>
      </c>
      <c r="B142" s="23" t="s">
        <v>227</v>
      </c>
      <c r="C142" s="23">
        <v>1956.608</v>
      </c>
      <c r="D142" s="23">
        <v>2171.824</v>
      </c>
      <c r="E142" s="23">
        <v>0</v>
      </c>
      <c r="F142" s="23">
        <v>1</v>
      </c>
      <c r="G142" s="20">
        <v>0</v>
      </c>
      <c r="H142" s="20">
        <v>0</v>
      </c>
      <c r="I142" s="20">
        <v>0</v>
      </c>
      <c r="J142" s="20">
        <v>1.205</v>
      </c>
      <c r="K142" s="21">
        <v>4</v>
      </c>
      <c r="L142" s="21">
        <v>0</v>
      </c>
      <c r="M142" s="21">
        <v>-1</v>
      </c>
      <c r="N142" s="21">
        <v>1</v>
      </c>
      <c r="O142" s="21">
        <v>0</v>
      </c>
      <c r="P142" s="21">
        <v>2.065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3">
        <v>399812</v>
      </c>
      <c r="B143" s="23" t="s">
        <v>228</v>
      </c>
      <c r="C143" s="23">
        <v>6332.003</v>
      </c>
      <c r="D143" s="23">
        <v>6802.672</v>
      </c>
      <c r="E143" s="23">
        <v>0</v>
      </c>
      <c r="F143" s="23">
        <v>1</v>
      </c>
      <c r="G143" s="20">
        <v>0</v>
      </c>
      <c r="H143" s="20">
        <v>0</v>
      </c>
      <c r="I143" s="20">
        <v>0</v>
      </c>
      <c r="J143" s="20">
        <v>1.441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5.203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3">
        <v>399913</v>
      </c>
      <c r="B144" s="23" t="s">
        <v>229</v>
      </c>
      <c r="C144" s="23">
        <v>8456.409</v>
      </c>
      <c r="D144" s="23">
        <v>9847.562</v>
      </c>
      <c r="E144" s="23">
        <v>0</v>
      </c>
      <c r="F144" s="23">
        <v>1</v>
      </c>
      <c r="G144" s="20">
        <v>0</v>
      </c>
      <c r="H144" s="20">
        <v>0</v>
      </c>
      <c r="I144" s="20">
        <v>0</v>
      </c>
      <c r="J144" s="20">
        <v>0.584</v>
      </c>
      <c r="K144" s="21">
        <v>1</v>
      </c>
      <c r="L144" s="21">
        <v>1</v>
      </c>
      <c r="M144" s="21">
        <v>0</v>
      </c>
      <c r="N144" s="21">
        <v>-1</v>
      </c>
      <c r="O144" s="21">
        <v>0</v>
      </c>
      <c r="P144" s="21">
        <v>8.297</v>
      </c>
      <c r="Q144" s="21">
        <v>0</v>
      </c>
      <c r="R144" s="21">
        <v>-1</v>
      </c>
      <c r="S144" s="22"/>
      <c r="T144" s="22"/>
      <c r="U144" s="22"/>
      <c r="V144" s="22"/>
      <c r="W144" s="22"/>
    </row>
    <row r="145" ht="16.5" spans="1:23">
      <c r="A145" s="23">
        <v>399933</v>
      </c>
      <c r="B145" s="23" t="s">
        <v>216</v>
      </c>
      <c r="C145" s="23">
        <v>8333.43</v>
      </c>
      <c r="D145" s="23">
        <v>9525.075</v>
      </c>
      <c r="E145" s="23">
        <v>0</v>
      </c>
      <c r="F145" s="23">
        <v>1</v>
      </c>
      <c r="G145" s="20">
        <v>0</v>
      </c>
      <c r="H145" s="20">
        <v>0</v>
      </c>
      <c r="I145" s="20">
        <v>0</v>
      </c>
      <c r="J145" s="20">
        <v>0.588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-0.135</v>
      </c>
      <c r="Q145" s="21">
        <v>0</v>
      </c>
      <c r="R145" s="21">
        <v>-1</v>
      </c>
      <c r="S145" s="22"/>
      <c r="T145" s="22"/>
      <c r="U145" s="22"/>
      <c r="V145" s="22"/>
      <c r="W145" s="22"/>
    </row>
    <row r="146" ht="16.5" spans="1:23">
      <c r="A146" s="23">
        <v>399965</v>
      </c>
      <c r="B146" s="23" t="s">
        <v>230</v>
      </c>
      <c r="C146" s="23">
        <v>2661.656</v>
      </c>
      <c r="D146" s="23">
        <v>3118.121</v>
      </c>
      <c r="E146" s="23">
        <v>0</v>
      </c>
      <c r="F146" s="23">
        <v>1</v>
      </c>
      <c r="G146" s="20">
        <v>0</v>
      </c>
      <c r="H146" s="20">
        <v>0</v>
      </c>
      <c r="I146" s="20">
        <v>0</v>
      </c>
      <c r="J146" s="20">
        <v>0.451</v>
      </c>
      <c r="K146" s="21">
        <v>4</v>
      </c>
      <c r="L146" s="21">
        <v>0</v>
      </c>
      <c r="M146" s="21">
        <v>-1</v>
      </c>
      <c r="N146" s="21">
        <v>0</v>
      </c>
      <c r="O146" s="21">
        <v>0</v>
      </c>
      <c r="P146" s="21">
        <v>3.363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399983</v>
      </c>
      <c r="B147" s="23" t="s">
        <v>231</v>
      </c>
      <c r="C147" s="23">
        <v>2060.036</v>
      </c>
      <c r="D147" s="23">
        <v>2374.812</v>
      </c>
      <c r="E147" s="23">
        <v>0</v>
      </c>
      <c r="F147" s="23">
        <v>1</v>
      </c>
      <c r="G147" s="20">
        <v>0</v>
      </c>
      <c r="H147" s="20">
        <v>0</v>
      </c>
      <c r="I147" s="20">
        <v>0</v>
      </c>
      <c r="J147" s="20">
        <v>0.042</v>
      </c>
      <c r="K147" s="21">
        <v>4</v>
      </c>
      <c r="L147" s="21">
        <v>1</v>
      </c>
      <c r="M147" s="21">
        <v>-1</v>
      </c>
      <c r="N147" s="21">
        <v>0</v>
      </c>
      <c r="O147" s="21">
        <v>0</v>
      </c>
      <c r="P147" s="21">
        <v>4.575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399989</v>
      </c>
      <c r="B148" s="23" t="s">
        <v>232</v>
      </c>
      <c r="C148" s="23">
        <v>6943.907</v>
      </c>
      <c r="D148" s="23">
        <v>7975.458</v>
      </c>
      <c r="E148" s="23">
        <v>0</v>
      </c>
      <c r="F148" s="23">
        <v>1</v>
      </c>
      <c r="G148" s="20">
        <v>0</v>
      </c>
      <c r="H148" s="20">
        <v>0</v>
      </c>
      <c r="I148" s="20">
        <v>0</v>
      </c>
      <c r="J148" s="20">
        <v>2.091</v>
      </c>
      <c r="K148" s="21">
        <v>3</v>
      </c>
      <c r="L148" s="21">
        <v>0</v>
      </c>
      <c r="M148" s="21">
        <v>-1</v>
      </c>
      <c r="N148" s="21">
        <v>0</v>
      </c>
      <c r="O148" s="21">
        <v>0</v>
      </c>
      <c r="P148" s="21">
        <v>2.991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399993</v>
      </c>
      <c r="B149" s="23" t="s">
        <v>233</v>
      </c>
      <c r="C149" s="23">
        <v>2700.742</v>
      </c>
      <c r="D149" s="23">
        <v>3157.559</v>
      </c>
      <c r="E149" s="23">
        <v>0</v>
      </c>
      <c r="F149" s="23">
        <v>1</v>
      </c>
      <c r="G149" s="20">
        <v>0</v>
      </c>
      <c r="H149" s="20">
        <v>0</v>
      </c>
      <c r="I149" s="20">
        <v>0</v>
      </c>
      <c r="J149" s="20">
        <v>0.813</v>
      </c>
      <c r="K149" s="21">
        <v>3</v>
      </c>
      <c r="L149" s="21">
        <v>0</v>
      </c>
      <c r="M149" s="21">
        <v>-1</v>
      </c>
      <c r="N149" s="21">
        <v>0</v>
      </c>
      <c r="O149" s="21">
        <v>0</v>
      </c>
      <c r="P149" s="21">
        <v>2.887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980016</v>
      </c>
      <c r="B150" s="23" t="s">
        <v>234</v>
      </c>
      <c r="C150" s="23">
        <v>6270.171</v>
      </c>
      <c r="D150" s="23">
        <v>7281.312</v>
      </c>
      <c r="E150" s="23">
        <v>0</v>
      </c>
      <c r="F150" s="23">
        <v>1</v>
      </c>
      <c r="G150" s="20">
        <v>0</v>
      </c>
      <c r="H150" s="20">
        <v>0</v>
      </c>
      <c r="I150" s="20">
        <v>0</v>
      </c>
      <c r="J150" s="20">
        <v>0.466</v>
      </c>
      <c r="K150" s="21">
        <v>4</v>
      </c>
      <c r="L150" s="21">
        <v>0</v>
      </c>
      <c r="M150" s="21">
        <v>-1</v>
      </c>
      <c r="N150" s="21">
        <v>0</v>
      </c>
      <c r="O150" s="21">
        <v>0</v>
      </c>
      <c r="P150" s="21">
        <v>4.423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4">
        <v>13</v>
      </c>
      <c r="B151" s="24" t="s">
        <v>235</v>
      </c>
      <c r="C151" s="24">
        <v>300.625</v>
      </c>
      <c r="D151" s="24">
        <v>302.173</v>
      </c>
      <c r="E151" s="24">
        <v>0</v>
      </c>
      <c r="F151" s="24">
        <v>0</v>
      </c>
      <c r="G151" s="24">
        <v>0</v>
      </c>
      <c r="H151" s="24">
        <v>1</v>
      </c>
      <c r="I151" s="20">
        <v>0.232</v>
      </c>
      <c r="J151" s="20">
        <v>0.744</v>
      </c>
      <c r="K151" s="21">
        <v>1</v>
      </c>
      <c r="L151" s="21">
        <v>0</v>
      </c>
      <c r="M151" s="21">
        <v>0</v>
      </c>
      <c r="N151" s="21">
        <v>-1</v>
      </c>
      <c r="O151" s="21">
        <v>0</v>
      </c>
      <c r="P151" s="21">
        <v>6.418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4">
        <v>22</v>
      </c>
      <c r="B152" s="24" t="s">
        <v>236</v>
      </c>
      <c r="C152" s="24">
        <v>252.028</v>
      </c>
      <c r="D152" s="24">
        <v>253.257</v>
      </c>
      <c r="E152" s="24">
        <v>0</v>
      </c>
      <c r="F152" s="24">
        <v>0</v>
      </c>
      <c r="G152" s="24">
        <v>0</v>
      </c>
      <c r="H152" s="24">
        <v>1</v>
      </c>
      <c r="I152" s="20">
        <v>0.201</v>
      </c>
      <c r="J152" s="20">
        <v>0.685</v>
      </c>
      <c r="K152" s="21">
        <v>4</v>
      </c>
      <c r="L152" s="21">
        <v>0</v>
      </c>
      <c r="M152" s="21">
        <v>-1</v>
      </c>
      <c r="N152" s="21">
        <v>0</v>
      </c>
      <c r="O152" s="21">
        <v>0</v>
      </c>
      <c r="P152" s="21">
        <v>4.044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>
        <v>26</v>
      </c>
      <c r="B153" s="24" t="s">
        <v>237</v>
      </c>
      <c r="C153" s="24">
        <v>4375.468</v>
      </c>
      <c r="D153" s="24">
        <v>5381.283</v>
      </c>
      <c r="E153" s="24">
        <v>0</v>
      </c>
      <c r="F153" s="24">
        <v>0</v>
      </c>
      <c r="G153" s="24">
        <v>0</v>
      </c>
      <c r="H153" s="24">
        <v>1</v>
      </c>
      <c r="I153" s="20">
        <v>4.677</v>
      </c>
      <c r="J153" s="20">
        <v>22.494</v>
      </c>
      <c r="K153" s="21">
        <v>4</v>
      </c>
      <c r="L153" s="21">
        <v>1</v>
      </c>
      <c r="M153" s="21">
        <v>-1</v>
      </c>
      <c r="N153" s="21">
        <v>1</v>
      </c>
      <c r="O153" s="21">
        <v>0</v>
      </c>
      <c r="P153" s="21">
        <v>4.749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4">
        <v>33</v>
      </c>
      <c r="B154" s="24" t="s">
        <v>238</v>
      </c>
      <c r="C154" s="24">
        <v>2860.885</v>
      </c>
      <c r="D154" s="24">
        <v>3569.034</v>
      </c>
      <c r="E154" s="24">
        <v>0</v>
      </c>
      <c r="F154" s="24">
        <v>0</v>
      </c>
      <c r="G154" s="24">
        <v>0</v>
      </c>
      <c r="H154" s="24">
        <v>1</v>
      </c>
      <c r="I154" s="20">
        <v>3.865</v>
      </c>
      <c r="J154" s="20">
        <v>22.939</v>
      </c>
      <c r="K154" s="21">
        <v>4</v>
      </c>
      <c r="L154" s="21">
        <v>0</v>
      </c>
      <c r="M154" s="21">
        <v>-1</v>
      </c>
      <c r="N154" s="21">
        <v>0</v>
      </c>
      <c r="O154" s="21">
        <v>0</v>
      </c>
      <c r="P154" s="21">
        <v>2.814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4">
        <v>54</v>
      </c>
      <c r="B155" s="24" t="s">
        <v>239</v>
      </c>
      <c r="C155" s="24">
        <v>1475.112</v>
      </c>
      <c r="D155" s="24">
        <v>1603.541</v>
      </c>
      <c r="E155" s="24">
        <v>0</v>
      </c>
      <c r="F155" s="24">
        <v>0</v>
      </c>
      <c r="G155" s="24">
        <v>0</v>
      </c>
      <c r="H155" s="24">
        <v>1</v>
      </c>
      <c r="I155" s="20">
        <v>2.506</v>
      </c>
      <c r="J155" s="20">
        <v>10.314</v>
      </c>
      <c r="K155" s="21">
        <v>4</v>
      </c>
      <c r="L155" s="21">
        <v>0</v>
      </c>
      <c r="M155" s="21">
        <v>-1</v>
      </c>
      <c r="N155" s="21">
        <v>1</v>
      </c>
      <c r="O155" s="21">
        <v>0</v>
      </c>
      <c r="P155" s="21">
        <v>0.116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4">
        <v>63</v>
      </c>
      <c r="B156" s="24" t="s">
        <v>240</v>
      </c>
      <c r="C156" s="24">
        <v>3672.351</v>
      </c>
      <c r="D156" s="24">
        <v>4005.495</v>
      </c>
      <c r="E156" s="24">
        <v>0</v>
      </c>
      <c r="F156" s="24">
        <v>0</v>
      </c>
      <c r="G156" s="24">
        <v>0</v>
      </c>
      <c r="H156" s="24">
        <v>1</v>
      </c>
      <c r="I156" s="20">
        <v>2.659</v>
      </c>
      <c r="J156" s="20">
        <v>10.755</v>
      </c>
      <c r="K156" s="21">
        <v>4</v>
      </c>
      <c r="L156" s="21">
        <v>0</v>
      </c>
      <c r="M156" s="21">
        <v>-1</v>
      </c>
      <c r="N156" s="21">
        <v>0</v>
      </c>
      <c r="O156" s="21">
        <v>0</v>
      </c>
      <c r="P156" s="21">
        <v>-0.058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>
        <v>68</v>
      </c>
      <c r="B157" s="24" t="s">
        <v>241</v>
      </c>
      <c r="C157" s="24">
        <v>3270.534</v>
      </c>
      <c r="D157" s="24">
        <v>3962.887</v>
      </c>
      <c r="E157" s="24">
        <v>0</v>
      </c>
      <c r="F157" s="24">
        <v>0</v>
      </c>
      <c r="G157" s="24">
        <v>0</v>
      </c>
      <c r="H157" s="24">
        <v>1</v>
      </c>
      <c r="I157" s="20">
        <v>2.89</v>
      </c>
      <c r="J157" s="20">
        <v>19.856</v>
      </c>
      <c r="K157" s="21">
        <v>4</v>
      </c>
      <c r="L157" s="21">
        <v>0</v>
      </c>
      <c r="M157" s="21">
        <v>-1</v>
      </c>
      <c r="N157" s="21">
        <v>0</v>
      </c>
      <c r="O157" s="21">
        <v>0</v>
      </c>
      <c r="P157" s="21">
        <v>5.324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4">
        <v>71</v>
      </c>
      <c r="B158" s="24" t="s">
        <v>242</v>
      </c>
      <c r="C158" s="24">
        <v>3871.838</v>
      </c>
      <c r="D158" s="24">
        <v>4759.753</v>
      </c>
      <c r="E158" s="24">
        <v>0</v>
      </c>
      <c r="F158" s="24">
        <v>0</v>
      </c>
      <c r="G158" s="24">
        <v>0</v>
      </c>
      <c r="H158" s="24">
        <v>1</v>
      </c>
      <c r="I158" s="20">
        <v>4.075</v>
      </c>
      <c r="J158" s="20">
        <v>21.969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0.318</v>
      </c>
      <c r="Q158" s="21">
        <v>0</v>
      </c>
      <c r="R158" s="21">
        <v>-1</v>
      </c>
      <c r="S158" s="22"/>
      <c r="T158" s="22"/>
      <c r="U158" s="22"/>
      <c r="V158" s="22"/>
      <c r="W158" s="22"/>
    </row>
    <row r="159" ht="16.5" spans="1:23">
      <c r="A159" s="24">
        <v>78</v>
      </c>
      <c r="B159" s="24" t="s">
        <v>243</v>
      </c>
      <c r="C159" s="24">
        <v>3128.968</v>
      </c>
      <c r="D159" s="24">
        <v>3423.617</v>
      </c>
      <c r="E159" s="24">
        <v>0</v>
      </c>
      <c r="F159" s="24">
        <v>0</v>
      </c>
      <c r="G159" s="24">
        <v>0</v>
      </c>
      <c r="H159" s="24">
        <v>1</v>
      </c>
      <c r="I159" s="20">
        <v>5.602</v>
      </c>
      <c r="J159" s="20">
        <v>13.726</v>
      </c>
      <c r="K159" s="21">
        <v>4</v>
      </c>
      <c r="L159" s="21">
        <v>0</v>
      </c>
      <c r="M159" s="21">
        <v>-1</v>
      </c>
      <c r="N159" s="21">
        <v>1</v>
      </c>
      <c r="O159" s="21">
        <v>0</v>
      </c>
      <c r="P159" s="21">
        <v>3.155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4">
        <v>92</v>
      </c>
      <c r="B160" s="24" t="s">
        <v>244</v>
      </c>
      <c r="C160" s="24">
        <v>3964.058</v>
      </c>
      <c r="D160" s="24">
        <v>4730.015</v>
      </c>
      <c r="E160" s="24">
        <v>0</v>
      </c>
      <c r="F160" s="24">
        <v>0</v>
      </c>
      <c r="G160" s="24">
        <v>0</v>
      </c>
      <c r="H160" s="24">
        <v>1</v>
      </c>
      <c r="I160" s="20">
        <v>3.99</v>
      </c>
      <c r="J160" s="20">
        <v>19.537</v>
      </c>
      <c r="K160" s="21">
        <v>4</v>
      </c>
      <c r="L160" s="21">
        <v>0</v>
      </c>
      <c r="M160" s="21">
        <v>-1</v>
      </c>
      <c r="N160" s="21">
        <v>0</v>
      </c>
      <c r="O160" s="21">
        <v>0</v>
      </c>
      <c r="P160" s="21">
        <v>3.71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4">
        <v>94</v>
      </c>
      <c r="B161" s="24" t="s">
        <v>245</v>
      </c>
      <c r="C161" s="24">
        <v>3595.579</v>
      </c>
      <c r="D161" s="24">
        <v>4423.32</v>
      </c>
      <c r="E161" s="24">
        <v>0</v>
      </c>
      <c r="F161" s="24">
        <v>0</v>
      </c>
      <c r="G161" s="24">
        <v>0</v>
      </c>
      <c r="H161" s="24">
        <v>1</v>
      </c>
      <c r="I161" s="20">
        <v>4.379</v>
      </c>
      <c r="J161" s="20">
        <v>22.273</v>
      </c>
      <c r="K161" s="21">
        <v>4</v>
      </c>
      <c r="L161" s="21">
        <v>0</v>
      </c>
      <c r="M161" s="21">
        <v>-1</v>
      </c>
      <c r="N161" s="21">
        <v>0</v>
      </c>
      <c r="O161" s="21">
        <v>0</v>
      </c>
      <c r="P161" s="21">
        <v>2.126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4">
        <v>101</v>
      </c>
      <c r="B162" s="24" t="s">
        <v>246</v>
      </c>
      <c r="C162" s="24">
        <v>249.759</v>
      </c>
      <c r="D162" s="24">
        <v>251.066</v>
      </c>
      <c r="E162" s="24">
        <v>0</v>
      </c>
      <c r="F162" s="24">
        <v>0</v>
      </c>
      <c r="G162" s="24">
        <v>0</v>
      </c>
      <c r="H162" s="24">
        <v>1</v>
      </c>
      <c r="I162" s="20">
        <v>0.234</v>
      </c>
      <c r="J162" s="20">
        <v>0.754</v>
      </c>
      <c r="K162" s="21">
        <v>4</v>
      </c>
      <c r="L162" s="21">
        <v>0</v>
      </c>
      <c r="M162" s="21">
        <v>-1</v>
      </c>
      <c r="N162" s="21">
        <v>1</v>
      </c>
      <c r="O162" s="21">
        <v>0</v>
      </c>
      <c r="P162" s="21">
        <v>2.683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4">
        <v>105</v>
      </c>
      <c r="B163" s="24" t="s">
        <v>247</v>
      </c>
      <c r="C163" s="24">
        <v>4574.488</v>
      </c>
      <c r="D163" s="24">
        <v>5339.048</v>
      </c>
      <c r="E163" s="24">
        <v>0</v>
      </c>
      <c r="F163" s="24">
        <v>0</v>
      </c>
      <c r="G163" s="24">
        <v>0</v>
      </c>
      <c r="H163" s="24">
        <v>1</v>
      </c>
      <c r="I163" s="20">
        <v>1.56</v>
      </c>
      <c r="J163" s="20">
        <v>15.657</v>
      </c>
      <c r="K163" s="21">
        <v>4</v>
      </c>
      <c r="L163" s="21">
        <v>0</v>
      </c>
      <c r="M163" s="21">
        <v>-1</v>
      </c>
      <c r="N163" s="21">
        <v>0</v>
      </c>
      <c r="O163" s="21">
        <v>0</v>
      </c>
      <c r="P163" s="21">
        <v>2.38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4">
        <v>106</v>
      </c>
      <c r="B164" s="24" t="s">
        <v>248</v>
      </c>
      <c r="C164" s="24">
        <v>5198.404</v>
      </c>
      <c r="D164" s="24">
        <v>5984.215</v>
      </c>
      <c r="E164" s="24">
        <v>0</v>
      </c>
      <c r="F164" s="24">
        <v>0</v>
      </c>
      <c r="G164" s="24">
        <v>0</v>
      </c>
      <c r="H164" s="24">
        <v>1</v>
      </c>
      <c r="I164" s="20">
        <v>3.797</v>
      </c>
      <c r="J164" s="20">
        <v>16.43</v>
      </c>
      <c r="K164" s="21">
        <v>4</v>
      </c>
      <c r="L164" s="21">
        <v>0</v>
      </c>
      <c r="M164" s="21">
        <v>-1</v>
      </c>
      <c r="N164" s="21">
        <v>1</v>
      </c>
      <c r="O164" s="21">
        <v>0</v>
      </c>
      <c r="P164" s="21">
        <v>5.94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4">
        <v>116</v>
      </c>
      <c r="B165" s="24" t="s">
        <v>249</v>
      </c>
      <c r="C165" s="24">
        <v>198.167</v>
      </c>
      <c r="D165" s="24">
        <v>198.829</v>
      </c>
      <c r="E165" s="24">
        <v>0</v>
      </c>
      <c r="F165" s="24">
        <v>0</v>
      </c>
      <c r="G165" s="24">
        <v>0</v>
      </c>
      <c r="H165" s="24">
        <v>1</v>
      </c>
      <c r="I165" s="20">
        <v>0.115</v>
      </c>
      <c r="J165" s="20">
        <v>0.448</v>
      </c>
      <c r="K165" s="21">
        <v>4</v>
      </c>
      <c r="L165" s="21">
        <v>1</v>
      </c>
      <c r="M165" s="21">
        <v>-1</v>
      </c>
      <c r="N165" s="21">
        <v>1</v>
      </c>
      <c r="O165" s="21">
        <v>0</v>
      </c>
      <c r="P165" s="21">
        <v>9.003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4">
        <v>145</v>
      </c>
      <c r="B166" s="24" t="s">
        <v>250</v>
      </c>
      <c r="C166" s="24">
        <v>6494.333</v>
      </c>
      <c r="D166" s="24">
        <v>8088.87</v>
      </c>
      <c r="E166" s="24">
        <v>0</v>
      </c>
      <c r="F166" s="24">
        <v>0</v>
      </c>
      <c r="G166" s="24">
        <v>0</v>
      </c>
      <c r="H166" s="24">
        <v>1</v>
      </c>
      <c r="I166" s="20">
        <v>2.471</v>
      </c>
      <c r="J166" s="20">
        <v>21.697</v>
      </c>
      <c r="K166" s="21">
        <v>4</v>
      </c>
      <c r="L166" s="21">
        <v>0</v>
      </c>
      <c r="M166" s="21">
        <v>-1</v>
      </c>
      <c r="N166" s="21">
        <v>0</v>
      </c>
      <c r="O166" s="21">
        <v>0</v>
      </c>
      <c r="P166" s="21">
        <v>15.685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4">
        <v>805</v>
      </c>
      <c r="B167" s="24" t="s">
        <v>251</v>
      </c>
      <c r="C167" s="24">
        <v>5632.405</v>
      </c>
      <c r="D167" s="24">
        <v>6930.864</v>
      </c>
      <c r="E167" s="24">
        <v>0</v>
      </c>
      <c r="F167" s="24">
        <v>0</v>
      </c>
      <c r="G167" s="24">
        <v>0</v>
      </c>
      <c r="H167" s="24">
        <v>1</v>
      </c>
      <c r="I167" s="20">
        <v>4.144</v>
      </c>
      <c r="J167" s="20">
        <v>22.102</v>
      </c>
      <c r="K167" s="21">
        <v>1</v>
      </c>
      <c r="L167" s="21">
        <v>0</v>
      </c>
      <c r="M167" s="21">
        <v>0</v>
      </c>
      <c r="N167" s="21">
        <v>-1</v>
      </c>
      <c r="O167" s="21">
        <v>0</v>
      </c>
      <c r="P167" s="21">
        <v>27.071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4">
        <v>811</v>
      </c>
      <c r="B168" s="24" t="s">
        <v>252</v>
      </c>
      <c r="C168" s="24">
        <v>8206.082</v>
      </c>
      <c r="D168" s="24">
        <v>10986.339</v>
      </c>
      <c r="E168" s="24">
        <v>0</v>
      </c>
      <c r="F168" s="24">
        <v>0</v>
      </c>
      <c r="G168" s="24">
        <v>0</v>
      </c>
      <c r="H168" s="24">
        <v>1</v>
      </c>
      <c r="I168" s="20">
        <v>5.855</v>
      </c>
      <c r="J168" s="20">
        <v>29.679</v>
      </c>
      <c r="K168" s="21">
        <v>1</v>
      </c>
      <c r="L168" s="21">
        <v>0</v>
      </c>
      <c r="M168" s="21">
        <v>0</v>
      </c>
      <c r="N168" s="21">
        <v>-1</v>
      </c>
      <c r="O168" s="21">
        <v>0</v>
      </c>
      <c r="P168" s="21">
        <v>29.766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4">
        <v>813</v>
      </c>
      <c r="B169" s="24" t="s">
        <v>253</v>
      </c>
      <c r="C169" s="24">
        <v>3008.791</v>
      </c>
      <c r="D169" s="24">
        <v>3628.321</v>
      </c>
      <c r="E169" s="24">
        <v>0</v>
      </c>
      <c r="F169" s="24">
        <v>0</v>
      </c>
      <c r="G169" s="24">
        <v>0</v>
      </c>
      <c r="H169" s="24">
        <v>1</v>
      </c>
      <c r="I169" s="20">
        <v>6.058</v>
      </c>
      <c r="J169" s="20">
        <v>22.098</v>
      </c>
      <c r="K169" s="21">
        <v>4</v>
      </c>
      <c r="L169" s="21">
        <v>1</v>
      </c>
      <c r="M169" s="21">
        <v>-1</v>
      </c>
      <c r="N169" s="21">
        <v>1</v>
      </c>
      <c r="O169" s="21">
        <v>0</v>
      </c>
      <c r="P169" s="21">
        <v>26.786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4">
        <v>819</v>
      </c>
      <c r="B170" s="24" t="s">
        <v>254</v>
      </c>
      <c r="C170" s="24">
        <v>6784.92</v>
      </c>
      <c r="D170" s="24">
        <v>9040.039</v>
      </c>
      <c r="E170" s="24">
        <v>0</v>
      </c>
      <c r="F170" s="24">
        <v>0</v>
      </c>
      <c r="G170" s="24">
        <v>0</v>
      </c>
      <c r="H170" s="24">
        <v>1</v>
      </c>
      <c r="I170" s="20">
        <v>5.809</v>
      </c>
      <c r="J170" s="20">
        <v>29.306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4.12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4">
        <v>823</v>
      </c>
      <c r="B171" s="24" t="s">
        <v>255</v>
      </c>
      <c r="C171" s="24">
        <v>7834.879</v>
      </c>
      <c r="D171" s="24">
        <v>10561.083</v>
      </c>
      <c r="E171" s="24">
        <v>0</v>
      </c>
      <c r="F171" s="24">
        <v>0</v>
      </c>
      <c r="G171" s="24">
        <v>0</v>
      </c>
      <c r="H171" s="24">
        <v>1</v>
      </c>
      <c r="I171" s="20">
        <v>4.978</v>
      </c>
      <c r="J171" s="20">
        <v>29.506</v>
      </c>
      <c r="K171" s="21">
        <v>4</v>
      </c>
      <c r="L171" s="21">
        <v>0</v>
      </c>
      <c r="M171" s="21">
        <v>-1</v>
      </c>
      <c r="N171" s="21">
        <v>1</v>
      </c>
      <c r="O171" s="21">
        <v>0</v>
      </c>
      <c r="P171" s="21">
        <v>-3.158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4">
        <v>854</v>
      </c>
      <c r="B172" s="24" t="s">
        <v>256</v>
      </c>
      <c r="C172" s="24">
        <v>4792.168</v>
      </c>
      <c r="D172" s="24">
        <v>5702.12</v>
      </c>
      <c r="E172" s="24">
        <v>0</v>
      </c>
      <c r="F172" s="24">
        <v>0</v>
      </c>
      <c r="G172" s="24">
        <v>0</v>
      </c>
      <c r="H172" s="24">
        <v>1</v>
      </c>
      <c r="I172" s="20">
        <v>4.972</v>
      </c>
      <c r="J172" s="20">
        <v>20.136</v>
      </c>
      <c r="K172" s="21">
        <v>1</v>
      </c>
      <c r="L172" s="21">
        <v>0</v>
      </c>
      <c r="M172" s="21">
        <v>0</v>
      </c>
      <c r="N172" s="21">
        <v>-1</v>
      </c>
      <c r="O172" s="21">
        <v>0</v>
      </c>
      <c r="P172" s="21">
        <v>28.258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4">
        <v>856</v>
      </c>
      <c r="B173" s="24" t="s">
        <v>257</v>
      </c>
      <c r="C173" s="24">
        <v>6329.341</v>
      </c>
      <c r="D173" s="24">
        <v>7399.646</v>
      </c>
      <c r="E173" s="24">
        <v>0</v>
      </c>
      <c r="F173" s="24">
        <v>0</v>
      </c>
      <c r="G173" s="24">
        <v>0</v>
      </c>
      <c r="H173" s="24">
        <v>1</v>
      </c>
      <c r="I173" s="20">
        <v>4.214</v>
      </c>
      <c r="J173" s="20">
        <v>18.069</v>
      </c>
      <c r="K173" s="21">
        <v>1</v>
      </c>
      <c r="L173" s="21">
        <v>0</v>
      </c>
      <c r="M173" s="21">
        <v>0</v>
      </c>
      <c r="N173" s="21">
        <v>-1</v>
      </c>
      <c r="O173" s="21">
        <v>1</v>
      </c>
      <c r="P173" s="21">
        <v>27.601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4">
        <v>909</v>
      </c>
      <c r="B174" s="24" t="s">
        <v>258</v>
      </c>
      <c r="C174" s="24">
        <v>3070.083</v>
      </c>
      <c r="D174" s="24">
        <v>3921.832</v>
      </c>
      <c r="E174" s="24">
        <v>0</v>
      </c>
      <c r="F174" s="24">
        <v>0</v>
      </c>
      <c r="G174" s="24">
        <v>0</v>
      </c>
      <c r="H174" s="24">
        <v>1</v>
      </c>
      <c r="I174" s="20">
        <v>6.218</v>
      </c>
      <c r="J174" s="20">
        <v>26.586</v>
      </c>
      <c r="K174" s="21">
        <v>4</v>
      </c>
      <c r="L174" s="21">
        <v>1</v>
      </c>
      <c r="M174" s="21">
        <v>-1</v>
      </c>
      <c r="N174" s="21">
        <v>1</v>
      </c>
      <c r="O174" s="21">
        <v>0</v>
      </c>
      <c r="P174" s="21">
        <v>21.45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4">
        <v>916</v>
      </c>
      <c r="B175" s="24" t="s">
        <v>259</v>
      </c>
      <c r="C175" s="24">
        <v>4293.051</v>
      </c>
      <c r="D175" s="24">
        <v>5795.624</v>
      </c>
      <c r="E175" s="24">
        <v>0</v>
      </c>
      <c r="F175" s="24">
        <v>0</v>
      </c>
      <c r="G175" s="24">
        <v>0</v>
      </c>
      <c r="H175" s="24">
        <v>1</v>
      </c>
      <c r="I175" s="20">
        <v>1.421</v>
      </c>
      <c r="J175" s="20">
        <v>26.979</v>
      </c>
      <c r="K175" s="21">
        <v>2</v>
      </c>
      <c r="L175" s="21">
        <v>0</v>
      </c>
      <c r="M175" s="21">
        <v>0</v>
      </c>
      <c r="N175" s="21">
        <v>0</v>
      </c>
      <c r="O175" s="21">
        <v>0</v>
      </c>
      <c r="P175" s="21">
        <v>1.515</v>
      </c>
      <c r="Q175" s="21">
        <v>0</v>
      </c>
      <c r="R175" s="21">
        <v>-1</v>
      </c>
      <c r="S175" s="22"/>
      <c r="T175" s="22"/>
      <c r="U175" s="22"/>
      <c r="V175" s="22"/>
      <c r="W175" s="22"/>
    </row>
    <row r="176" ht="16.5" spans="1:23">
      <c r="A176" s="24">
        <v>923</v>
      </c>
      <c r="B176" s="24" t="s">
        <v>260</v>
      </c>
      <c r="C176" s="24">
        <v>252.596</v>
      </c>
      <c r="D176" s="24">
        <v>253.66</v>
      </c>
      <c r="E176" s="24">
        <v>0</v>
      </c>
      <c r="F176" s="24">
        <v>0</v>
      </c>
      <c r="G176" s="24">
        <v>0</v>
      </c>
      <c r="H176" s="24">
        <v>1</v>
      </c>
      <c r="I176" s="20">
        <v>0.176</v>
      </c>
      <c r="J176" s="20">
        <v>0.595</v>
      </c>
      <c r="K176" s="21">
        <v>4</v>
      </c>
      <c r="L176" s="21">
        <v>0</v>
      </c>
      <c r="M176" s="21">
        <v>0</v>
      </c>
      <c r="N176" s="21">
        <v>1</v>
      </c>
      <c r="O176" s="21">
        <v>0</v>
      </c>
      <c r="P176" s="21">
        <v>-1.534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4">
        <v>929</v>
      </c>
      <c r="B177" s="24" t="s">
        <v>261</v>
      </c>
      <c r="C177" s="24">
        <v>3460.598</v>
      </c>
      <c r="D177" s="24">
        <v>4284.528</v>
      </c>
      <c r="E177" s="24">
        <v>0</v>
      </c>
      <c r="F177" s="24">
        <v>0</v>
      </c>
      <c r="G177" s="24">
        <v>0</v>
      </c>
      <c r="H177" s="24">
        <v>1</v>
      </c>
      <c r="I177" s="20">
        <v>5.867</v>
      </c>
      <c r="J177" s="20">
        <v>23.969</v>
      </c>
      <c r="K177" s="21">
        <v>4</v>
      </c>
      <c r="L177" s="21">
        <v>1</v>
      </c>
      <c r="M177" s="21">
        <v>-1</v>
      </c>
      <c r="N177" s="21">
        <v>1</v>
      </c>
      <c r="O177" s="21">
        <v>0</v>
      </c>
      <c r="P177" s="21">
        <v>27.035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4">
        <v>936</v>
      </c>
      <c r="B178" s="24" t="s">
        <v>262</v>
      </c>
      <c r="C178" s="24">
        <v>7732.256</v>
      </c>
      <c r="D178" s="24">
        <v>9777.768</v>
      </c>
      <c r="E178" s="24">
        <v>0</v>
      </c>
      <c r="F178" s="24">
        <v>0</v>
      </c>
      <c r="G178" s="24">
        <v>0</v>
      </c>
      <c r="H178" s="24">
        <v>1</v>
      </c>
      <c r="I178" s="20">
        <v>3.796</v>
      </c>
      <c r="J178" s="20">
        <v>23.922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-0.373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4">
        <v>944</v>
      </c>
      <c r="B179" s="24" t="s">
        <v>263</v>
      </c>
      <c r="C179" s="24">
        <v>4059.497</v>
      </c>
      <c r="D179" s="24">
        <v>5107.833</v>
      </c>
      <c r="E179" s="24">
        <v>0</v>
      </c>
      <c r="F179" s="24">
        <v>0</v>
      </c>
      <c r="G179" s="24">
        <v>0</v>
      </c>
      <c r="H179" s="24">
        <v>1</v>
      </c>
      <c r="I179" s="20">
        <v>5.568</v>
      </c>
      <c r="J179" s="20">
        <v>24.949</v>
      </c>
      <c r="K179" s="21">
        <v>4</v>
      </c>
      <c r="L179" s="21">
        <v>0</v>
      </c>
      <c r="M179" s="21">
        <v>0</v>
      </c>
      <c r="N179" s="21">
        <v>1</v>
      </c>
      <c r="O179" s="21">
        <v>0</v>
      </c>
      <c r="P179" s="21">
        <v>-2.751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4">
        <v>961</v>
      </c>
      <c r="B180" s="24" t="s">
        <v>264</v>
      </c>
      <c r="C180" s="24">
        <v>3868.754</v>
      </c>
      <c r="D180" s="24">
        <v>4850.786</v>
      </c>
      <c r="E180" s="24">
        <v>0</v>
      </c>
      <c r="F180" s="24">
        <v>0</v>
      </c>
      <c r="G180" s="24">
        <v>0</v>
      </c>
      <c r="H180" s="24">
        <v>1</v>
      </c>
      <c r="I180" s="20">
        <v>5.997</v>
      </c>
      <c r="J180" s="20">
        <v>25.028</v>
      </c>
      <c r="K180" s="21">
        <v>3</v>
      </c>
      <c r="L180" s="21">
        <v>0</v>
      </c>
      <c r="M180" s="21">
        <v>0</v>
      </c>
      <c r="N180" s="21">
        <v>0</v>
      </c>
      <c r="O180" s="21">
        <v>0</v>
      </c>
      <c r="P180" s="21">
        <v>-0.276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4">
        <v>979</v>
      </c>
      <c r="B181" s="24" t="s">
        <v>265</v>
      </c>
      <c r="C181" s="24">
        <v>5673</v>
      </c>
      <c r="D181" s="24">
        <v>6705.637</v>
      </c>
      <c r="E181" s="24">
        <v>0</v>
      </c>
      <c r="F181" s="24">
        <v>0</v>
      </c>
      <c r="G181" s="24">
        <v>0</v>
      </c>
      <c r="H181" s="24">
        <v>1</v>
      </c>
      <c r="I181" s="20">
        <v>2.479</v>
      </c>
      <c r="J181" s="20">
        <v>17.497</v>
      </c>
      <c r="K181" s="21">
        <v>4</v>
      </c>
      <c r="L181" s="21">
        <v>0</v>
      </c>
      <c r="M181" s="21">
        <v>-1</v>
      </c>
      <c r="N181" s="21">
        <v>0</v>
      </c>
      <c r="O181" s="21">
        <v>0</v>
      </c>
      <c r="P181" s="21">
        <v>4.629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4">
        <v>987</v>
      </c>
      <c r="B182" s="24" t="s">
        <v>266</v>
      </c>
      <c r="C182" s="24">
        <v>3920.036</v>
      </c>
      <c r="D182" s="24">
        <v>4820.794</v>
      </c>
      <c r="E182" s="24">
        <v>0</v>
      </c>
      <c r="F182" s="24">
        <v>0</v>
      </c>
      <c r="G182" s="24">
        <v>0</v>
      </c>
      <c r="H182" s="24">
        <v>1</v>
      </c>
      <c r="I182" s="20">
        <v>5.633</v>
      </c>
      <c r="J182" s="20">
        <v>23.266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0.494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>
        <v>994</v>
      </c>
      <c r="B183" s="24" t="s">
        <v>267</v>
      </c>
      <c r="C183" s="24">
        <v>8888.977</v>
      </c>
      <c r="D183" s="24">
        <v>10996.793</v>
      </c>
      <c r="E183" s="24">
        <v>0</v>
      </c>
      <c r="F183" s="24">
        <v>0</v>
      </c>
      <c r="G183" s="24">
        <v>0</v>
      </c>
      <c r="H183" s="24">
        <v>1</v>
      </c>
      <c r="I183" s="20">
        <v>3.503</v>
      </c>
      <c r="J183" s="20">
        <v>21.999</v>
      </c>
      <c r="K183" s="21">
        <v>1</v>
      </c>
      <c r="L183" s="21">
        <v>0</v>
      </c>
      <c r="M183" s="21">
        <v>0</v>
      </c>
      <c r="N183" s="21">
        <v>-1</v>
      </c>
      <c r="O183" s="21">
        <v>0</v>
      </c>
      <c r="P183" s="21">
        <v>28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4">
        <v>399010</v>
      </c>
      <c r="B184" s="24" t="s">
        <v>268</v>
      </c>
      <c r="C184" s="24">
        <v>8015.501</v>
      </c>
      <c r="D184" s="24">
        <v>8846.55</v>
      </c>
      <c r="E184" s="24">
        <v>0</v>
      </c>
      <c r="F184" s="24">
        <v>0</v>
      </c>
      <c r="G184" s="24">
        <v>0</v>
      </c>
      <c r="H184" s="24">
        <v>1</v>
      </c>
      <c r="I184" s="20">
        <v>2.534</v>
      </c>
      <c r="J184" s="20">
        <v>11.69</v>
      </c>
      <c r="K184" s="21">
        <v>4</v>
      </c>
      <c r="L184" s="21">
        <v>0</v>
      </c>
      <c r="M184" s="21">
        <v>-1</v>
      </c>
      <c r="N184" s="21">
        <v>1</v>
      </c>
      <c r="O184" s="21">
        <v>0</v>
      </c>
      <c r="P184" s="21">
        <v>0.836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4">
        <v>399233</v>
      </c>
      <c r="B185" s="24" t="s">
        <v>269</v>
      </c>
      <c r="C185" s="24">
        <v>3043.934</v>
      </c>
      <c r="D185" s="24">
        <v>3484.98</v>
      </c>
      <c r="E185" s="24">
        <v>0</v>
      </c>
      <c r="F185" s="24">
        <v>0</v>
      </c>
      <c r="G185" s="24">
        <v>0</v>
      </c>
      <c r="H185" s="24">
        <v>1</v>
      </c>
      <c r="I185" s="20">
        <v>2.546</v>
      </c>
      <c r="J185" s="20">
        <v>14.879</v>
      </c>
      <c r="K185" s="21">
        <v>4</v>
      </c>
      <c r="L185" s="21">
        <v>0</v>
      </c>
      <c r="M185" s="21">
        <v>-1</v>
      </c>
      <c r="N185" s="21">
        <v>0</v>
      </c>
      <c r="O185" s="21">
        <v>0</v>
      </c>
      <c r="P185" s="21">
        <v>2.081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4">
        <v>399263</v>
      </c>
      <c r="B186" s="24" t="s">
        <v>270</v>
      </c>
      <c r="C186" s="24">
        <v>2616.976</v>
      </c>
      <c r="D186" s="24">
        <v>3330.606</v>
      </c>
      <c r="E186" s="24">
        <v>0</v>
      </c>
      <c r="F186" s="24">
        <v>0</v>
      </c>
      <c r="G186" s="24">
        <v>0</v>
      </c>
      <c r="H186" s="24">
        <v>1</v>
      </c>
      <c r="I186" s="20">
        <v>4.069</v>
      </c>
      <c r="J186" s="20">
        <v>24.623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18.082</v>
      </c>
      <c r="Q186" s="21">
        <v>0</v>
      </c>
      <c r="R186" s="21">
        <v>-1</v>
      </c>
      <c r="S186" s="22"/>
      <c r="T186" s="22"/>
      <c r="U186" s="22"/>
      <c r="V186" s="22"/>
      <c r="W186" s="22"/>
    </row>
    <row r="187" ht="16.5" spans="1:23">
      <c r="A187" s="24">
        <v>399268</v>
      </c>
      <c r="B187" s="24" t="s">
        <v>271</v>
      </c>
      <c r="C187" s="24">
        <v>1819.437</v>
      </c>
      <c r="D187" s="24">
        <v>2101.062</v>
      </c>
      <c r="E187" s="24">
        <v>0</v>
      </c>
      <c r="F187" s="24">
        <v>0</v>
      </c>
      <c r="G187" s="24">
        <v>0</v>
      </c>
      <c r="H187" s="24">
        <v>1</v>
      </c>
      <c r="I187" s="20">
        <v>3.448</v>
      </c>
      <c r="J187" s="20">
        <v>16.39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10.571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4">
        <v>399289</v>
      </c>
      <c r="B188" s="24" t="s">
        <v>272</v>
      </c>
      <c r="C188" s="24">
        <v>119.868</v>
      </c>
      <c r="D188" s="24">
        <v>120.738</v>
      </c>
      <c r="E188" s="24">
        <v>0</v>
      </c>
      <c r="F188" s="24">
        <v>0</v>
      </c>
      <c r="G188" s="24">
        <v>0</v>
      </c>
      <c r="H188" s="24">
        <v>1</v>
      </c>
      <c r="I188" s="20">
        <v>0.375</v>
      </c>
      <c r="J188" s="20">
        <v>1.092</v>
      </c>
      <c r="K188" s="21">
        <v>4</v>
      </c>
      <c r="L188" s="21">
        <v>0</v>
      </c>
      <c r="M188" s="21">
        <v>-1</v>
      </c>
      <c r="N188" s="21">
        <v>1</v>
      </c>
      <c r="O188" s="21">
        <v>0</v>
      </c>
      <c r="P188" s="21">
        <v>7.288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4">
        <v>399291</v>
      </c>
      <c r="B189" s="24" t="s">
        <v>273</v>
      </c>
      <c r="C189" s="24">
        <v>4050.367</v>
      </c>
      <c r="D189" s="24">
        <v>4537.564</v>
      </c>
      <c r="E189" s="24">
        <v>0</v>
      </c>
      <c r="F189" s="24">
        <v>0</v>
      </c>
      <c r="G189" s="24">
        <v>0</v>
      </c>
      <c r="H189" s="24">
        <v>1</v>
      </c>
      <c r="I189" s="20">
        <v>3.009</v>
      </c>
      <c r="J189" s="20">
        <v>13.423</v>
      </c>
      <c r="K189" s="21">
        <v>4</v>
      </c>
      <c r="L189" s="21">
        <v>1</v>
      </c>
      <c r="M189" s="21">
        <v>0</v>
      </c>
      <c r="N189" s="21">
        <v>0</v>
      </c>
      <c r="O189" s="21">
        <v>0</v>
      </c>
      <c r="P189" s="21">
        <v>1.084</v>
      </c>
      <c r="Q189" s="21">
        <v>0</v>
      </c>
      <c r="R189" s="21">
        <v>-1</v>
      </c>
      <c r="S189" s="22"/>
      <c r="T189" s="22"/>
      <c r="U189" s="22"/>
      <c r="V189" s="22"/>
      <c r="W189" s="22"/>
    </row>
    <row r="190" ht="16.5" spans="1:23">
      <c r="A190" s="24">
        <v>399298</v>
      </c>
      <c r="B190" s="24" t="s">
        <v>274</v>
      </c>
      <c r="C190" s="24">
        <v>212.634</v>
      </c>
      <c r="D190" s="24">
        <v>213.617</v>
      </c>
      <c r="E190" s="24">
        <v>0</v>
      </c>
      <c r="F190" s="24">
        <v>0</v>
      </c>
      <c r="G190" s="24">
        <v>0</v>
      </c>
      <c r="H190" s="24">
        <v>1</v>
      </c>
      <c r="I190" s="20">
        <v>0.216</v>
      </c>
      <c r="J190" s="20">
        <v>0.675</v>
      </c>
      <c r="K190" s="21">
        <v>4</v>
      </c>
      <c r="L190" s="21">
        <v>0</v>
      </c>
      <c r="M190" s="21">
        <v>-1</v>
      </c>
      <c r="N190" s="21">
        <v>1</v>
      </c>
      <c r="O190" s="21">
        <v>0</v>
      </c>
      <c r="P190" s="21">
        <v>0.301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4">
        <v>399299</v>
      </c>
      <c r="B191" s="24" t="s">
        <v>275</v>
      </c>
      <c r="C191" s="24">
        <v>244.623</v>
      </c>
      <c r="D191" s="24">
        <v>245.804</v>
      </c>
      <c r="E191" s="24">
        <v>0</v>
      </c>
      <c r="F191" s="24">
        <v>0</v>
      </c>
      <c r="G191" s="24">
        <v>0</v>
      </c>
      <c r="H191" s="24">
        <v>1</v>
      </c>
      <c r="I191" s="20">
        <v>0.316</v>
      </c>
      <c r="J191" s="20">
        <v>0.794</v>
      </c>
      <c r="K191" s="21">
        <v>4</v>
      </c>
      <c r="L191" s="21">
        <v>0</v>
      </c>
      <c r="M191" s="21">
        <v>-1</v>
      </c>
      <c r="N191" s="21">
        <v>0</v>
      </c>
      <c r="O191" s="21">
        <v>0</v>
      </c>
      <c r="P191" s="21">
        <v>1.331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4">
        <v>399301</v>
      </c>
      <c r="B192" s="24" t="s">
        <v>276</v>
      </c>
      <c r="C192" s="24">
        <v>216.47</v>
      </c>
      <c r="D192" s="24">
        <v>217.472</v>
      </c>
      <c r="E192" s="24">
        <v>0</v>
      </c>
      <c r="F192" s="24">
        <v>0</v>
      </c>
      <c r="G192" s="24">
        <v>0</v>
      </c>
      <c r="H192" s="24">
        <v>1</v>
      </c>
      <c r="I192" s="20">
        <v>0.215</v>
      </c>
      <c r="J192" s="20">
        <v>0.675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0.351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4">
        <v>399319</v>
      </c>
      <c r="B193" s="24" t="s">
        <v>277</v>
      </c>
      <c r="C193" s="24">
        <v>2686.169</v>
      </c>
      <c r="D193" s="24">
        <v>3253.568</v>
      </c>
      <c r="E193" s="24">
        <v>0</v>
      </c>
      <c r="F193" s="24">
        <v>0</v>
      </c>
      <c r="G193" s="24">
        <v>0</v>
      </c>
      <c r="H193" s="24">
        <v>1</v>
      </c>
      <c r="I193" s="20">
        <v>4.044</v>
      </c>
      <c r="J193" s="20">
        <v>20.778</v>
      </c>
      <c r="K193" s="21">
        <v>1</v>
      </c>
      <c r="L193" s="21">
        <v>0</v>
      </c>
      <c r="M193" s="21">
        <v>0</v>
      </c>
      <c r="N193" s="21">
        <v>-1</v>
      </c>
      <c r="O193" s="21">
        <v>0</v>
      </c>
      <c r="P193" s="21">
        <v>38.686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4">
        <v>399326</v>
      </c>
      <c r="B194" s="24" t="s">
        <v>278</v>
      </c>
      <c r="C194" s="24">
        <v>5045.598</v>
      </c>
      <c r="D194" s="24">
        <v>6288.261</v>
      </c>
      <c r="E194" s="24">
        <v>0</v>
      </c>
      <c r="F194" s="24">
        <v>0</v>
      </c>
      <c r="G194" s="24">
        <v>0</v>
      </c>
      <c r="H194" s="24">
        <v>1</v>
      </c>
      <c r="I194" s="20">
        <v>4.507</v>
      </c>
      <c r="J194" s="20">
        <v>23.378</v>
      </c>
      <c r="K194" s="21">
        <v>4</v>
      </c>
      <c r="L194" s="21">
        <v>1</v>
      </c>
      <c r="M194" s="21">
        <v>-1</v>
      </c>
      <c r="N194" s="21">
        <v>1</v>
      </c>
      <c r="O194" s="21">
        <v>0</v>
      </c>
      <c r="P194" s="21">
        <v>21.671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4">
        <v>399357</v>
      </c>
      <c r="B195" s="24" t="s">
        <v>279</v>
      </c>
      <c r="C195" s="24">
        <v>3242.661</v>
      </c>
      <c r="D195" s="24">
        <v>3627.554</v>
      </c>
      <c r="E195" s="24">
        <v>0</v>
      </c>
      <c r="F195" s="24">
        <v>0</v>
      </c>
      <c r="G195" s="24">
        <v>0</v>
      </c>
      <c r="H195" s="24">
        <v>1</v>
      </c>
      <c r="I195" s="20">
        <v>0.68</v>
      </c>
      <c r="J195" s="20">
        <v>11.218</v>
      </c>
      <c r="K195" s="21">
        <v>4</v>
      </c>
      <c r="L195" s="21">
        <v>0</v>
      </c>
      <c r="M195" s="21">
        <v>-1</v>
      </c>
      <c r="N195" s="21">
        <v>1</v>
      </c>
      <c r="O195" s="21">
        <v>0</v>
      </c>
      <c r="P195" s="21">
        <v>0.262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4">
        <v>399365</v>
      </c>
      <c r="B196" s="24" t="s">
        <v>280</v>
      </c>
      <c r="C196" s="24">
        <v>12094.51</v>
      </c>
      <c r="D196" s="24">
        <v>13486.254</v>
      </c>
      <c r="E196" s="24">
        <v>0</v>
      </c>
      <c r="F196" s="24">
        <v>0</v>
      </c>
      <c r="G196" s="24">
        <v>0</v>
      </c>
      <c r="H196" s="24">
        <v>1</v>
      </c>
      <c r="I196" s="20">
        <v>1.216</v>
      </c>
      <c r="J196" s="20">
        <v>11.41</v>
      </c>
      <c r="K196" s="21">
        <v>4</v>
      </c>
      <c r="L196" s="21">
        <v>0</v>
      </c>
      <c r="M196" s="21">
        <v>-1</v>
      </c>
      <c r="N196" s="21">
        <v>1</v>
      </c>
      <c r="O196" s="21">
        <v>0</v>
      </c>
      <c r="P196" s="21">
        <v>0.815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4">
        <v>399368</v>
      </c>
      <c r="B197" s="24" t="s">
        <v>281</v>
      </c>
      <c r="C197" s="24">
        <v>7401.3</v>
      </c>
      <c r="D197" s="24">
        <v>8440.524</v>
      </c>
      <c r="E197" s="24">
        <v>0</v>
      </c>
      <c r="F197" s="24">
        <v>0</v>
      </c>
      <c r="G197" s="24">
        <v>0</v>
      </c>
      <c r="H197" s="24">
        <v>1</v>
      </c>
      <c r="I197" s="20">
        <v>3.733</v>
      </c>
      <c r="J197" s="20">
        <v>15.586</v>
      </c>
      <c r="K197" s="21">
        <v>4</v>
      </c>
      <c r="L197" s="21">
        <v>0</v>
      </c>
      <c r="M197" s="21">
        <v>-1</v>
      </c>
      <c r="N197" s="21">
        <v>1</v>
      </c>
      <c r="O197" s="21">
        <v>0</v>
      </c>
      <c r="P197" s="21">
        <v>0.245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4">
        <v>399382</v>
      </c>
      <c r="B198" s="24" t="s">
        <v>282</v>
      </c>
      <c r="C198" s="24">
        <v>2972.148</v>
      </c>
      <c r="D198" s="24">
        <v>3659.846</v>
      </c>
      <c r="E198" s="24">
        <v>0</v>
      </c>
      <c r="F198" s="24">
        <v>0</v>
      </c>
      <c r="G198" s="24">
        <v>0</v>
      </c>
      <c r="H198" s="24">
        <v>1</v>
      </c>
      <c r="I198" s="20">
        <v>5.939</v>
      </c>
      <c r="J198" s="20">
        <v>23.613</v>
      </c>
      <c r="K198" s="21">
        <v>1</v>
      </c>
      <c r="L198" s="21">
        <v>0</v>
      </c>
      <c r="M198" s="21">
        <v>0</v>
      </c>
      <c r="N198" s="21">
        <v>0</v>
      </c>
      <c r="O198" s="21">
        <v>0</v>
      </c>
      <c r="P198" s="21">
        <v>14.313</v>
      </c>
      <c r="Q198" s="21">
        <v>0</v>
      </c>
      <c r="R198" s="21">
        <v>-1</v>
      </c>
      <c r="S198" s="22"/>
      <c r="T198" s="22"/>
      <c r="U198" s="22"/>
      <c r="V198" s="22"/>
      <c r="W198" s="22"/>
    </row>
    <row r="199" ht="16.5" spans="1:23">
      <c r="A199" s="24">
        <v>399389</v>
      </c>
      <c r="B199" s="24" t="s">
        <v>283</v>
      </c>
      <c r="C199" s="24">
        <v>6166.083</v>
      </c>
      <c r="D199" s="24">
        <v>7991.522</v>
      </c>
      <c r="E199" s="24">
        <v>0</v>
      </c>
      <c r="F199" s="24">
        <v>0</v>
      </c>
      <c r="G199" s="24">
        <v>0</v>
      </c>
      <c r="H199" s="24">
        <v>1</v>
      </c>
      <c r="I199" s="20">
        <v>5.904</v>
      </c>
      <c r="J199" s="20">
        <v>27.398</v>
      </c>
      <c r="K199" s="21">
        <v>4</v>
      </c>
      <c r="L199" s="21">
        <v>1</v>
      </c>
      <c r="M199" s="21">
        <v>-1</v>
      </c>
      <c r="N199" s="21">
        <v>1</v>
      </c>
      <c r="O199" s="21">
        <v>0</v>
      </c>
      <c r="P199" s="21">
        <v>2.027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4">
        <v>399395</v>
      </c>
      <c r="B200" s="24" t="s">
        <v>284</v>
      </c>
      <c r="C200" s="24">
        <v>7061.834</v>
      </c>
      <c r="D200" s="24">
        <v>9392.604</v>
      </c>
      <c r="E200" s="24">
        <v>0</v>
      </c>
      <c r="F200" s="24">
        <v>0</v>
      </c>
      <c r="G200" s="24">
        <v>0</v>
      </c>
      <c r="H200" s="24">
        <v>1</v>
      </c>
      <c r="I200" s="20">
        <v>5.344</v>
      </c>
      <c r="J200" s="20">
        <v>28.833</v>
      </c>
      <c r="K200" s="21">
        <v>0</v>
      </c>
      <c r="L200" s="21">
        <v>0</v>
      </c>
      <c r="M200" s="21">
        <v>0</v>
      </c>
      <c r="N200" s="21">
        <v>-1</v>
      </c>
      <c r="O200" s="21">
        <v>0</v>
      </c>
      <c r="P200" s="21">
        <v>4.007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4">
        <v>399404</v>
      </c>
      <c r="B201" s="24" t="s">
        <v>285</v>
      </c>
      <c r="C201" s="24">
        <v>6073.034</v>
      </c>
      <c r="D201" s="24">
        <v>6681.427</v>
      </c>
      <c r="E201" s="24">
        <v>0</v>
      </c>
      <c r="F201" s="24">
        <v>0</v>
      </c>
      <c r="G201" s="24">
        <v>0</v>
      </c>
      <c r="H201" s="24">
        <v>1</v>
      </c>
      <c r="I201" s="20">
        <v>1.799</v>
      </c>
      <c r="J201" s="20">
        <v>10.741</v>
      </c>
      <c r="K201" s="21">
        <v>1</v>
      </c>
      <c r="L201" s="21">
        <v>1</v>
      </c>
      <c r="M201" s="21">
        <v>0</v>
      </c>
      <c r="N201" s="21">
        <v>0</v>
      </c>
      <c r="O201" s="21">
        <v>0</v>
      </c>
      <c r="P201" s="21">
        <v>-3.077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4">
        <v>399410</v>
      </c>
      <c r="B202" s="24" t="s">
        <v>286</v>
      </c>
      <c r="C202" s="24">
        <v>2364.102</v>
      </c>
      <c r="D202" s="24">
        <v>2887.18</v>
      </c>
      <c r="E202" s="24">
        <v>0</v>
      </c>
      <c r="F202" s="24">
        <v>0</v>
      </c>
      <c r="G202" s="24">
        <v>0</v>
      </c>
      <c r="H202" s="24">
        <v>1</v>
      </c>
      <c r="I202" s="20">
        <v>4.157</v>
      </c>
      <c r="J202" s="20">
        <v>21.521</v>
      </c>
      <c r="K202" s="21">
        <v>4</v>
      </c>
      <c r="L202" s="21">
        <v>0</v>
      </c>
      <c r="M202" s="21">
        <v>-1</v>
      </c>
      <c r="N202" s="21">
        <v>1</v>
      </c>
      <c r="O202" s="21">
        <v>0</v>
      </c>
      <c r="P202" s="21">
        <v>2.785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4">
        <v>399427</v>
      </c>
      <c r="B203" s="24" t="s">
        <v>287</v>
      </c>
      <c r="C203" s="24">
        <v>2139.628</v>
      </c>
      <c r="D203" s="24">
        <v>2475.492</v>
      </c>
      <c r="E203" s="24">
        <v>0</v>
      </c>
      <c r="F203" s="24">
        <v>0</v>
      </c>
      <c r="G203" s="24">
        <v>0</v>
      </c>
      <c r="H203" s="24">
        <v>1</v>
      </c>
      <c r="I203" s="20">
        <v>1.685</v>
      </c>
      <c r="J203" s="20">
        <v>15.024</v>
      </c>
      <c r="K203" s="21">
        <v>4</v>
      </c>
      <c r="L203" s="21">
        <v>0</v>
      </c>
      <c r="M203" s="21">
        <v>-1</v>
      </c>
      <c r="N203" s="21">
        <v>0</v>
      </c>
      <c r="O203" s="21">
        <v>0</v>
      </c>
      <c r="P203" s="21">
        <v>1.981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4">
        <v>399429</v>
      </c>
      <c r="B204" s="24" t="s">
        <v>288</v>
      </c>
      <c r="C204" s="24">
        <v>1420.485</v>
      </c>
      <c r="D204" s="24">
        <v>1675.957</v>
      </c>
      <c r="E204" s="24">
        <v>0</v>
      </c>
      <c r="F204" s="24">
        <v>0</v>
      </c>
      <c r="G204" s="24">
        <v>0</v>
      </c>
      <c r="H204" s="24">
        <v>1</v>
      </c>
      <c r="I204" s="20">
        <v>3.753</v>
      </c>
      <c r="J204" s="20">
        <v>18.425</v>
      </c>
      <c r="K204" s="21">
        <v>4</v>
      </c>
      <c r="L204" s="21">
        <v>0</v>
      </c>
      <c r="M204" s="21">
        <v>-1</v>
      </c>
      <c r="N204" s="21">
        <v>1</v>
      </c>
      <c r="O204" s="21">
        <v>0</v>
      </c>
      <c r="P204" s="21">
        <v>0.872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4">
        <v>399439</v>
      </c>
      <c r="B205" s="24" t="s">
        <v>289</v>
      </c>
      <c r="C205" s="24">
        <v>1673.797</v>
      </c>
      <c r="D205" s="24">
        <v>1883.887</v>
      </c>
      <c r="E205" s="24">
        <v>0</v>
      </c>
      <c r="F205" s="24">
        <v>0</v>
      </c>
      <c r="G205" s="24">
        <v>0</v>
      </c>
      <c r="H205" s="24">
        <v>1</v>
      </c>
      <c r="I205" s="20">
        <v>1.518</v>
      </c>
      <c r="J205" s="20">
        <v>12.501</v>
      </c>
      <c r="K205" s="21">
        <v>4</v>
      </c>
      <c r="L205" s="21">
        <v>0</v>
      </c>
      <c r="M205" s="21">
        <v>-1</v>
      </c>
      <c r="N205" s="21">
        <v>1</v>
      </c>
      <c r="O205" s="21">
        <v>0</v>
      </c>
      <c r="P205" s="21">
        <v>5.1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4">
        <v>399553</v>
      </c>
      <c r="B206" s="24" t="s">
        <v>290</v>
      </c>
      <c r="C206" s="24">
        <v>7108.317</v>
      </c>
      <c r="D206" s="24">
        <v>7739.372</v>
      </c>
      <c r="E206" s="24">
        <v>0</v>
      </c>
      <c r="F206" s="24">
        <v>0</v>
      </c>
      <c r="G206" s="24">
        <v>0</v>
      </c>
      <c r="H206" s="24">
        <v>1</v>
      </c>
      <c r="I206" s="20">
        <v>1.694</v>
      </c>
      <c r="J206" s="20">
        <v>9.71</v>
      </c>
      <c r="K206" s="21">
        <v>4</v>
      </c>
      <c r="L206" s="21">
        <v>0</v>
      </c>
      <c r="M206" s="21">
        <v>-1</v>
      </c>
      <c r="N206" s="21">
        <v>0</v>
      </c>
      <c r="O206" s="21">
        <v>0</v>
      </c>
      <c r="P206" s="21">
        <v>4.72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4">
        <v>399614</v>
      </c>
      <c r="B207" s="24" t="s">
        <v>291</v>
      </c>
      <c r="C207" s="24">
        <v>2929.263</v>
      </c>
      <c r="D207" s="24">
        <v>3578.826</v>
      </c>
      <c r="E207" s="24">
        <v>0</v>
      </c>
      <c r="F207" s="24">
        <v>0</v>
      </c>
      <c r="G207" s="24">
        <v>0</v>
      </c>
      <c r="H207" s="24">
        <v>1</v>
      </c>
      <c r="I207" s="20">
        <v>6.312</v>
      </c>
      <c r="J207" s="20">
        <v>23.317</v>
      </c>
      <c r="K207" s="21">
        <v>4</v>
      </c>
      <c r="L207" s="21">
        <v>0</v>
      </c>
      <c r="M207" s="21">
        <v>-1</v>
      </c>
      <c r="N207" s="21">
        <v>1</v>
      </c>
      <c r="O207" s="21">
        <v>0</v>
      </c>
      <c r="P207" s="21">
        <v>6.361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4">
        <v>399621</v>
      </c>
      <c r="B208" s="24" t="s">
        <v>292</v>
      </c>
      <c r="C208" s="24">
        <v>8354.843</v>
      </c>
      <c r="D208" s="24">
        <v>12128.049</v>
      </c>
      <c r="E208" s="24">
        <v>0</v>
      </c>
      <c r="F208" s="24">
        <v>0</v>
      </c>
      <c r="G208" s="24">
        <v>0</v>
      </c>
      <c r="H208" s="24">
        <v>1</v>
      </c>
      <c r="I208" s="20">
        <v>6.94</v>
      </c>
      <c r="J208" s="20">
        <v>35.892</v>
      </c>
      <c r="K208" s="21">
        <v>4</v>
      </c>
      <c r="L208" s="21">
        <v>1</v>
      </c>
      <c r="M208" s="21">
        <v>-1</v>
      </c>
      <c r="N208" s="21">
        <v>1</v>
      </c>
      <c r="O208" s="21">
        <v>0</v>
      </c>
      <c r="P208" s="21">
        <v>8.064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4">
        <v>399636</v>
      </c>
      <c r="B209" s="24" t="s">
        <v>293</v>
      </c>
      <c r="C209" s="24">
        <v>6320.352</v>
      </c>
      <c r="D209" s="24">
        <v>8212.979</v>
      </c>
      <c r="E209" s="24">
        <v>0</v>
      </c>
      <c r="F209" s="24">
        <v>0</v>
      </c>
      <c r="G209" s="24">
        <v>0</v>
      </c>
      <c r="H209" s="24">
        <v>1</v>
      </c>
      <c r="I209" s="20">
        <v>2.345</v>
      </c>
      <c r="J209" s="20">
        <v>24.849</v>
      </c>
      <c r="K209" s="21">
        <v>4</v>
      </c>
      <c r="L209" s="21">
        <v>0</v>
      </c>
      <c r="M209" s="21">
        <v>-1</v>
      </c>
      <c r="N209" s="21">
        <v>0</v>
      </c>
      <c r="O209" s="21">
        <v>0</v>
      </c>
      <c r="P209" s="21">
        <v>4.2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4">
        <v>399639</v>
      </c>
      <c r="B210" s="24" t="s">
        <v>294</v>
      </c>
      <c r="C210" s="24">
        <v>1826.925</v>
      </c>
      <c r="D210" s="24">
        <v>2215.571</v>
      </c>
      <c r="E210" s="24">
        <v>0</v>
      </c>
      <c r="F210" s="24">
        <v>0</v>
      </c>
      <c r="G210" s="24">
        <v>0</v>
      </c>
      <c r="H210" s="24">
        <v>1</v>
      </c>
      <c r="I210" s="20">
        <v>4.976</v>
      </c>
      <c r="J210" s="20">
        <v>21.645</v>
      </c>
      <c r="K210" s="21">
        <v>4</v>
      </c>
      <c r="L210" s="21">
        <v>1</v>
      </c>
      <c r="M210" s="21">
        <v>-1</v>
      </c>
      <c r="N210" s="21">
        <v>1</v>
      </c>
      <c r="O210" s="21">
        <v>0</v>
      </c>
      <c r="P210" s="21">
        <v>7.141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4">
        <v>399648</v>
      </c>
      <c r="B211" s="24" t="s">
        <v>295</v>
      </c>
      <c r="C211" s="24">
        <v>11067.964</v>
      </c>
      <c r="D211" s="24">
        <v>12129.134</v>
      </c>
      <c r="E211" s="24">
        <v>0</v>
      </c>
      <c r="F211" s="24">
        <v>0</v>
      </c>
      <c r="G211" s="24">
        <v>0</v>
      </c>
      <c r="H211" s="24">
        <v>1</v>
      </c>
      <c r="I211" s="20">
        <v>1.154</v>
      </c>
      <c r="J211" s="20">
        <v>9.802</v>
      </c>
      <c r="K211" s="21">
        <v>4</v>
      </c>
      <c r="L211" s="21">
        <v>1</v>
      </c>
      <c r="M211" s="21">
        <v>0</v>
      </c>
      <c r="N211" s="21">
        <v>1</v>
      </c>
      <c r="O211" s="21">
        <v>0</v>
      </c>
      <c r="P211" s="21">
        <v>-2.102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4">
        <v>399681</v>
      </c>
      <c r="B212" s="24" t="s">
        <v>296</v>
      </c>
      <c r="C212" s="24">
        <v>1012.936</v>
      </c>
      <c r="D212" s="24">
        <v>1254.821</v>
      </c>
      <c r="E212" s="24">
        <v>0</v>
      </c>
      <c r="F212" s="24">
        <v>0</v>
      </c>
      <c r="G212" s="24">
        <v>0</v>
      </c>
      <c r="H212" s="24">
        <v>1</v>
      </c>
      <c r="I212" s="20">
        <v>6.923</v>
      </c>
      <c r="J212" s="20">
        <v>24.865</v>
      </c>
      <c r="K212" s="21">
        <v>4</v>
      </c>
      <c r="L212" s="21">
        <v>1</v>
      </c>
      <c r="M212" s="21">
        <v>-1</v>
      </c>
      <c r="N212" s="21">
        <v>1</v>
      </c>
      <c r="O212" s="21">
        <v>0</v>
      </c>
      <c r="P212" s="21">
        <v>6.989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4">
        <v>399688</v>
      </c>
      <c r="B213" s="24" t="s">
        <v>297</v>
      </c>
      <c r="C213" s="24">
        <v>4305.276</v>
      </c>
      <c r="D213" s="24">
        <v>6511.797</v>
      </c>
      <c r="E213" s="24">
        <v>0</v>
      </c>
      <c r="F213" s="24">
        <v>0</v>
      </c>
      <c r="G213" s="24">
        <v>0</v>
      </c>
      <c r="H213" s="24">
        <v>1</v>
      </c>
      <c r="I213" s="20">
        <v>5.284</v>
      </c>
      <c r="J213" s="20">
        <v>37.378</v>
      </c>
      <c r="K213" s="21">
        <v>3</v>
      </c>
      <c r="L213" s="21">
        <v>0</v>
      </c>
      <c r="M213" s="21">
        <v>0</v>
      </c>
      <c r="N213" s="21">
        <v>0</v>
      </c>
      <c r="O213" s="21">
        <v>0</v>
      </c>
      <c r="P213" s="21">
        <v>1.589</v>
      </c>
      <c r="Q213" s="21">
        <v>0</v>
      </c>
      <c r="R213" s="21">
        <v>-1</v>
      </c>
      <c r="S213" s="22"/>
      <c r="T213" s="22"/>
      <c r="U213" s="22"/>
      <c r="V213" s="22"/>
      <c r="W213" s="22"/>
    </row>
    <row r="214" ht="16.5" spans="1:23">
      <c r="A214" s="24">
        <v>399694</v>
      </c>
      <c r="B214" s="24" t="s">
        <v>298</v>
      </c>
      <c r="C214" s="24">
        <v>3695.623</v>
      </c>
      <c r="D214" s="24">
        <v>4354.86</v>
      </c>
      <c r="E214" s="24">
        <v>0</v>
      </c>
      <c r="F214" s="24">
        <v>0</v>
      </c>
      <c r="G214" s="24">
        <v>0</v>
      </c>
      <c r="H214" s="24">
        <v>1</v>
      </c>
      <c r="I214" s="20">
        <v>3.853</v>
      </c>
      <c r="J214" s="20">
        <v>18.408</v>
      </c>
      <c r="K214" s="21">
        <v>4</v>
      </c>
      <c r="L214" s="21">
        <v>2</v>
      </c>
      <c r="M214" s="21">
        <v>0</v>
      </c>
      <c r="N214" s="21">
        <v>0</v>
      </c>
      <c r="O214" s="21">
        <v>0</v>
      </c>
      <c r="P214" s="21">
        <v>-1.459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4">
        <v>399696</v>
      </c>
      <c r="B215" s="24" t="s">
        <v>299</v>
      </c>
      <c r="C215" s="24">
        <v>3445.131</v>
      </c>
      <c r="D215" s="24">
        <v>4269.376</v>
      </c>
      <c r="E215" s="24">
        <v>0</v>
      </c>
      <c r="F215" s="24">
        <v>0</v>
      </c>
      <c r="G215" s="24">
        <v>0</v>
      </c>
      <c r="H215" s="24">
        <v>1</v>
      </c>
      <c r="I215" s="20">
        <v>5.878</v>
      </c>
      <c r="J215" s="20">
        <v>24.049</v>
      </c>
      <c r="K215" s="21">
        <v>1</v>
      </c>
      <c r="L215" s="21">
        <v>0</v>
      </c>
      <c r="M215" s="21">
        <v>0</v>
      </c>
      <c r="N215" s="21">
        <v>-1</v>
      </c>
      <c r="O215" s="21">
        <v>0</v>
      </c>
      <c r="P215" s="21">
        <v>39.737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4">
        <v>399704</v>
      </c>
      <c r="B216" s="24" t="s">
        <v>300</v>
      </c>
      <c r="C216" s="24">
        <v>5095.781</v>
      </c>
      <c r="D216" s="24">
        <v>6480.527</v>
      </c>
      <c r="E216" s="24">
        <v>0</v>
      </c>
      <c r="F216" s="24">
        <v>0</v>
      </c>
      <c r="G216" s="24">
        <v>0</v>
      </c>
      <c r="H216" s="24">
        <v>1</v>
      </c>
      <c r="I216" s="20">
        <v>6.668</v>
      </c>
      <c r="J216" s="20">
        <v>26.611</v>
      </c>
      <c r="K216" s="21">
        <v>1</v>
      </c>
      <c r="L216" s="21">
        <v>0</v>
      </c>
      <c r="M216" s="21">
        <v>0</v>
      </c>
      <c r="N216" s="21">
        <v>-1</v>
      </c>
      <c r="O216" s="21">
        <v>0</v>
      </c>
      <c r="P216" s="21">
        <v>28.274</v>
      </c>
      <c r="Q216" s="21">
        <v>0</v>
      </c>
      <c r="R216" s="21">
        <v>-1</v>
      </c>
      <c r="S216" s="22"/>
      <c r="T216" s="22"/>
      <c r="U216" s="22"/>
      <c r="V216" s="22"/>
      <c r="W216" s="22"/>
    </row>
    <row r="217" ht="16.5" spans="1:23">
      <c r="A217" s="24">
        <v>399809</v>
      </c>
      <c r="B217" s="24" t="s">
        <v>301</v>
      </c>
      <c r="C217" s="24">
        <v>2247.079</v>
      </c>
      <c r="D217" s="24">
        <v>2608.972</v>
      </c>
      <c r="E217" s="24">
        <v>0</v>
      </c>
      <c r="F217" s="24">
        <v>0</v>
      </c>
      <c r="G217" s="24">
        <v>0</v>
      </c>
      <c r="H217" s="24">
        <v>1</v>
      </c>
      <c r="I217" s="20">
        <v>7.261</v>
      </c>
      <c r="J217" s="20">
        <v>20.125</v>
      </c>
      <c r="K217" s="21">
        <v>4</v>
      </c>
      <c r="L217" s="21">
        <v>0</v>
      </c>
      <c r="M217" s="21">
        <v>-1</v>
      </c>
      <c r="N217" s="21">
        <v>0</v>
      </c>
      <c r="O217" s="21">
        <v>0</v>
      </c>
      <c r="P217" s="21">
        <v>3.793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4">
        <v>399813</v>
      </c>
      <c r="B218" s="24" t="s">
        <v>302</v>
      </c>
      <c r="C218" s="24">
        <v>7043.446</v>
      </c>
      <c r="D218" s="24">
        <v>7932.845</v>
      </c>
      <c r="E218" s="24">
        <v>0</v>
      </c>
      <c r="F218" s="24">
        <v>0</v>
      </c>
      <c r="G218" s="24">
        <v>0</v>
      </c>
      <c r="H218" s="24">
        <v>1</v>
      </c>
      <c r="I218" s="20">
        <v>4.76</v>
      </c>
      <c r="J218" s="20">
        <v>15.438</v>
      </c>
      <c r="K218" s="21">
        <v>4</v>
      </c>
      <c r="L218" s="21">
        <v>1</v>
      </c>
      <c r="M218" s="21">
        <v>-1</v>
      </c>
      <c r="N218" s="21">
        <v>0</v>
      </c>
      <c r="O218" s="21">
        <v>0</v>
      </c>
      <c r="P218" s="21">
        <v>3.471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4">
        <v>399959</v>
      </c>
      <c r="B219" s="24" t="s">
        <v>303</v>
      </c>
      <c r="C219" s="24">
        <v>1528.557</v>
      </c>
      <c r="D219" s="24">
        <v>1743.615</v>
      </c>
      <c r="E219" s="24">
        <v>0</v>
      </c>
      <c r="F219" s="24">
        <v>0</v>
      </c>
      <c r="G219" s="24">
        <v>0</v>
      </c>
      <c r="H219" s="24">
        <v>1</v>
      </c>
      <c r="I219" s="20">
        <v>5.329</v>
      </c>
      <c r="J219" s="20">
        <v>17.006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-11.361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4">
        <v>399967</v>
      </c>
      <c r="B220" s="24" t="s">
        <v>304</v>
      </c>
      <c r="C220" s="24">
        <v>11681.285</v>
      </c>
      <c r="D220" s="24">
        <v>13266.429</v>
      </c>
      <c r="E220" s="24">
        <v>0</v>
      </c>
      <c r="F220" s="24">
        <v>0</v>
      </c>
      <c r="G220" s="24">
        <v>0</v>
      </c>
      <c r="H220" s="24">
        <v>1</v>
      </c>
      <c r="I220" s="20">
        <v>7.625</v>
      </c>
      <c r="J220" s="20">
        <v>18.663</v>
      </c>
      <c r="K220" s="21">
        <v>0</v>
      </c>
      <c r="L220" s="21">
        <v>0</v>
      </c>
      <c r="M220" s="21">
        <v>1</v>
      </c>
      <c r="N220" s="21">
        <v>-1</v>
      </c>
      <c r="O220" s="21">
        <v>0</v>
      </c>
      <c r="P220" s="21">
        <v>-0.499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4">
        <v>399973</v>
      </c>
      <c r="B221" s="24" t="s">
        <v>305</v>
      </c>
      <c r="C221" s="24">
        <v>1558.789</v>
      </c>
      <c r="D221" s="24">
        <v>1795.005</v>
      </c>
      <c r="E221" s="24">
        <v>0</v>
      </c>
      <c r="F221" s="24">
        <v>0</v>
      </c>
      <c r="G221" s="24">
        <v>0</v>
      </c>
      <c r="H221" s="24">
        <v>1</v>
      </c>
      <c r="I221" s="20">
        <v>5.5</v>
      </c>
      <c r="J221" s="20">
        <v>17.936</v>
      </c>
      <c r="K221" s="21">
        <v>4</v>
      </c>
      <c r="L221" s="21">
        <v>1</v>
      </c>
      <c r="M221" s="21">
        <v>-1</v>
      </c>
      <c r="N221" s="21">
        <v>0</v>
      </c>
      <c r="O221" s="21">
        <v>0</v>
      </c>
      <c r="P221" s="21">
        <v>6.789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4">
        <v>399991</v>
      </c>
      <c r="B222" s="24" t="s">
        <v>306</v>
      </c>
      <c r="C222" s="24">
        <v>2452.459</v>
      </c>
      <c r="D222" s="24">
        <v>2900.744</v>
      </c>
      <c r="E222" s="24">
        <v>0</v>
      </c>
      <c r="F222" s="24">
        <v>0</v>
      </c>
      <c r="G222" s="24">
        <v>0</v>
      </c>
      <c r="H222" s="24">
        <v>1</v>
      </c>
      <c r="I222" s="20">
        <v>3.024</v>
      </c>
      <c r="J222" s="20">
        <v>18.01</v>
      </c>
      <c r="K222" s="21">
        <v>4</v>
      </c>
      <c r="L222" s="21">
        <v>0</v>
      </c>
      <c r="M222" s="21">
        <v>-1</v>
      </c>
      <c r="N222" s="21">
        <v>1</v>
      </c>
      <c r="O222" s="21">
        <v>0</v>
      </c>
      <c r="P222" s="21">
        <v>1.226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4">
        <v>980018</v>
      </c>
      <c r="B223" s="24" t="s">
        <v>307</v>
      </c>
      <c r="C223" s="24">
        <v>3409.734</v>
      </c>
      <c r="D223" s="24">
        <v>4199.97</v>
      </c>
      <c r="E223" s="24">
        <v>0</v>
      </c>
      <c r="F223" s="24">
        <v>0</v>
      </c>
      <c r="G223" s="24">
        <v>0</v>
      </c>
      <c r="H223" s="24">
        <v>1</v>
      </c>
      <c r="I223" s="20">
        <v>23.623</v>
      </c>
      <c r="J223" s="20">
        <v>37.993</v>
      </c>
      <c r="K223" s="21">
        <v>3</v>
      </c>
      <c r="L223" s="21">
        <v>0</v>
      </c>
      <c r="M223" s="21">
        <v>-1</v>
      </c>
      <c r="N223" s="21">
        <v>1</v>
      </c>
      <c r="O223" s="21">
        <v>0</v>
      </c>
      <c r="P223" s="21">
        <v>0.257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4">
        <v>980035</v>
      </c>
      <c r="B224" s="24" t="s">
        <v>308</v>
      </c>
      <c r="C224" s="24">
        <v>1873.913</v>
      </c>
      <c r="D224" s="24">
        <v>2248.617</v>
      </c>
      <c r="E224" s="24">
        <v>0</v>
      </c>
      <c r="F224" s="24">
        <v>0</v>
      </c>
      <c r="G224" s="24">
        <v>0</v>
      </c>
      <c r="H224" s="24">
        <v>1</v>
      </c>
      <c r="I224" s="20">
        <v>3.7</v>
      </c>
      <c r="J224" s="20">
        <v>19.747</v>
      </c>
      <c r="K224" s="21">
        <v>0</v>
      </c>
      <c r="L224" s="21">
        <v>0</v>
      </c>
      <c r="M224" s="21">
        <v>1</v>
      </c>
      <c r="N224" s="21">
        <v>-1</v>
      </c>
      <c r="O224" s="21">
        <v>0</v>
      </c>
      <c r="P224" s="21">
        <v>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4">
        <v>980068</v>
      </c>
      <c r="B225" s="24" t="s">
        <v>309</v>
      </c>
      <c r="C225" s="24">
        <v>3343.54</v>
      </c>
      <c r="D225" s="24">
        <v>3694.633</v>
      </c>
      <c r="E225" s="24">
        <v>0</v>
      </c>
      <c r="F225" s="24">
        <v>0</v>
      </c>
      <c r="G225" s="24">
        <v>0</v>
      </c>
      <c r="H225" s="24">
        <v>1</v>
      </c>
      <c r="I225" s="20">
        <v>1.559</v>
      </c>
      <c r="J225" s="20">
        <v>10.914</v>
      </c>
      <c r="K225" s="21">
        <v>4</v>
      </c>
      <c r="L225" s="21">
        <v>0</v>
      </c>
      <c r="M225" s="21">
        <v>0</v>
      </c>
      <c r="N225" s="21">
        <v>0</v>
      </c>
      <c r="O225" s="21">
        <v>0</v>
      </c>
      <c r="P225" s="21">
        <v>0.326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4">
        <v>980076</v>
      </c>
      <c r="B226" s="24" t="s">
        <v>310</v>
      </c>
      <c r="C226" s="24">
        <v>3100.006</v>
      </c>
      <c r="D226" s="24">
        <v>3549.687</v>
      </c>
      <c r="E226" s="24">
        <v>0</v>
      </c>
      <c r="F226" s="24">
        <v>0</v>
      </c>
      <c r="G226" s="24">
        <v>0</v>
      </c>
      <c r="H226" s="24">
        <v>1</v>
      </c>
      <c r="I226" s="20">
        <v>6.054</v>
      </c>
      <c r="J226" s="20">
        <v>17.955</v>
      </c>
      <c r="K226" s="21">
        <v>4</v>
      </c>
      <c r="L226" s="21">
        <v>0</v>
      </c>
      <c r="M226" s="21">
        <v>-1</v>
      </c>
      <c r="N226" s="21">
        <v>1</v>
      </c>
      <c r="O226" s="21">
        <v>0</v>
      </c>
      <c r="P226" s="21">
        <v>0.571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5">
        <v>6</v>
      </c>
      <c r="B227" s="25" t="s">
        <v>218</v>
      </c>
      <c r="C227" s="25">
        <v>4371.99</v>
      </c>
      <c r="D227" s="25">
        <v>4889.087</v>
      </c>
      <c r="E227" s="25">
        <v>0</v>
      </c>
      <c r="F227" s="25">
        <v>0</v>
      </c>
      <c r="G227" s="25">
        <v>1</v>
      </c>
      <c r="H227" s="20">
        <v>0</v>
      </c>
      <c r="I227" s="20">
        <v>0</v>
      </c>
      <c r="J227" s="20">
        <v>0</v>
      </c>
      <c r="K227" s="21">
        <v>4</v>
      </c>
      <c r="L227" s="21">
        <v>0</v>
      </c>
      <c r="M227" s="21">
        <v>-1</v>
      </c>
      <c r="N227" s="21">
        <v>1</v>
      </c>
      <c r="O227" s="21">
        <v>0</v>
      </c>
      <c r="P227" s="21">
        <v>0.767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5">
        <v>121</v>
      </c>
      <c r="B228" s="25" t="s">
        <v>311</v>
      </c>
      <c r="C228" s="25">
        <v>8251.342</v>
      </c>
      <c r="D228" s="25">
        <v>9309.925</v>
      </c>
      <c r="E228" s="25">
        <v>0</v>
      </c>
      <c r="F228" s="25">
        <v>0</v>
      </c>
      <c r="G228" s="25">
        <v>1</v>
      </c>
      <c r="H228" s="20">
        <v>0</v>
      </c>
      <c r="I228" s="20">
        <v>0</v>
      </c>
      <c r="J228" s="20">
        <v>0</v>
      </c>
      <c r="K228" s="21">
        <v>4</v>
      </c>
      <c r="L228" s="21">
        <v>0</v>
      </c>
      <c r="M228" s="21">
        <v>0</v>
      </c>
      <c r="N228" s="21">
        <v>1</v>
      </c>
      <c r="O228" s="21">
        <v>0</v>
      </c>
      <c r="P228" s="21">
        <v>-2.716</v>
      </c>
      <c r="Q228" s="21">
        <v>1</v>
      </c>
      <c r="R228" s="21">
        <v>0</v>
      </c>
      <c r="S228" s="22"/>
      <c r="T228" s="22"/>
      <c r="U228" s="22"/>
      <c r="V228" s="22"/>
      <c r="W228" s="22"/>
    </row>
    <row r="229" ht="16.5" spans="1:23">
      <c r="A229" s="25">
        <v>807</v>
      </c>
      <c r="B229" s="25" t="s">
        <v>15</v>
      </c>
      <c r="C229" s="25">
        <v>18734.537</v>
      </c>
      <c r="D229" s="25">
        <v>20418.965</v>
      </c>
      <c r="E229" s="25">
        <v>0</v>
      </c>
      <c r="F229" s="25">
        <v>0</v>
      </c>
      <c r="G229" s="25">
        <v>1</v>
      </c>
      <c r="H229" s="20">
        <v>0</v>
      </c>
      <c r="I229" s="20">
        <v>0</v>
      </c>
      <c r="J229" s="20">
        <v>0</v>
      </c>
      <c r="K229" s="21">
        <v>4</v>
      </c>
      <c r="L229" s="21">
        <v>0</v>
      </c>
      <c r="M229" s="21">
        <v>-1</v>
      </c>
      <c r="N229" s="21">
        <v>1</v>
      </c>
      <c r="O229" s="21">
        <v>0</v>
      </c>
      <c r="P229" s="21">
        <v>4.746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5">
        <v>815</v>
      </c>
      <c r="B230" s="25" t="s">
        <v>312</v>
      </c>
      <c r="C230" s="25">
        <v>19267.822</v>
      </c>
      <c r="D230" s="25">
        <v>21112.27</v>
      </c>
      <c r="E230" s="25">
        <v>0</v>
      </c>
      <c r="F230" s="25">
        <v>0</v>
      </c>
      <c r="G230" s="25">
        <v>1</v>
      </c>
      <c r="H230" s="20">
        <v>0</v>
      </c>
      <c r="I230" s="20">
        <v>0</v>
      </c>
      <c r="J230" s="20">
        <v>0</v>
      </c>
      <c r="K230" s="21">
        <v>4</v>
      </c>
      <c r="L230" s="21">
        <v>0</v>
      </c>
      <c r="M230" s="21">
        <v>-1</v>
      </c>
      <c r="N230" s="21">
        <v>0</v>
      </c>
      <c r="O230" s="21">
        <v>0</v>
      </c>
      <c r="P230" s="21">
        <v>1.538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5">
        <v>912</v>
      </c>
      <c r="B231" s="25" t="s">
        <v>313</v>
      </c>
      <c r="C231" s="25">
        <v>21251.107</v>
      </c>
      <c r="D231" s="25">
        <v>23307.992</v>
      </c>
      <c r="E231" s="25">
        <v>0</v>
      </c>
      <c r="F231" s="25">
        <v>0</v>
      </c>
      <c r="G231" s="25">
        <v>1</v>
      </c>
      <c r="H231" s="20">
        <v>0</v>
      </c>
      <c r="I231" s="20">
        <v>0</v>
      </c>
      <c r="J231" s="20">
        <v>0</v>
      </c>
      <c r="K231" s="21">
        <v>4</v>
      </c>
      <c r="L231" s="21">
        <v>2</v>
      </c>
      <c r="M231" s="21">
        <v>-1</v>
      </c>
      <c r="N231" s="21">
        <v>1</v>
      </c>
      <c r="O231" s="21">
        <v>0</v>
      </c>
      <c r="P231" s="21">
        <v>1.89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5">
        <v>932</v>
      </c>
      <c r="B232" s="25" t="s">
        <v>314</v>
      </c>
      <c r="C232" s="25">
        <v>15591.086</v>
      </c>
      <c r="D232" s="25">
        <v>17176.775</v>
      </c>
      <c r="E232" s="25">
        <v>0</v>
      </c>
      <c r="F232" s="25">
        <v>0</v>
      </c>
      <c r="G232" s="25">
        <v>1</v>
      </c>
      <c r="H232" s="20">
        <v>0</v>
      </c>
      <c r="I232" s="20">
        <v>0</v>
      </c>
      <c r="J232" s="20">
        <v>0</v>
      </c>
      <c r="K232" s="21">
        <v>1</v>
      </c>
      <c r="L232" s="21">
        <v>0</v>
      </c>
      <c r="M232" s="21">
        <v>0</v>
      </c>
      <c r="N232" s="21">
        <v>-1</v>
      </c>
      <c r="O232" s="21">
        <v>0</v>
      </c>
      <c r="P232" s="21">
        <v>16.995</v>
      </c>
      <c r="Q232" s="21">
        <v>0</v>
      </c>
      <c r="R232" s="21">
        <v>-1</v>
      </c>
      <c r="S232" s="22"/>
      <c r="T232" s="22"/>
      <c r="U232" s="22"/>
      <c r="V232" s="22"/>
      <c r="W232" s="22"/>
    </row>
    <row r="233" ht="16.5" spans="1:23">
      <c r="A233" s="25">
        <v>952</v>
      </c>
      <c r="B233" s="25" t="s">
        <v>315</v>
      </c>
      <c r="C233" s="25">
        <v>2615.85</v>
      </c>
      <c r="D233" s="25">
        <v>2982.054</v>
      </c>
      <c r="E233" s="25">
        <v>0</v>
      </c>
      <c r="F233" s="25">
        <v>0</v>
      </c>
      <c r="G233" s="25">
        <v>1</v>
      </c>
      <c r="H233" s="20">
        <v>0</v>
      </c>
      <c r="I233" s="20">
        <v>0</v>
      </c>
      <c r="J233" s="20">
        <v>0</v>
      </c>
      <c r="K233" s="21">
        <v>1</v>
      </c>
      <c r="L233" s="21">
        <v>0</v>
      </c>
      <c r="M233" s="21">
        <v>0</v>
      </c>
      <c r="N233" s="21">
        <v>-1</v>
      </c>
      <c r="O233" s="21">
        <v>0</v>
      </c>
      <c r="P233" s="21">
        <v>28.141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5">
        <v>978</v>
      </c>
      <c r="B234" s="25" t="s">
        <v>316</v>
      </c>
      <c r="C234" s="25">
        <v>10784.689</v>
      </c>
      <c r="D234" s="25">
        <v>12051.226</v>
      </c>
      <c r="E234" s="25">
        <v>0</v>
      </c>
      <c r="F234" s="25">
        <v>0</v>
      </c>
      <c r="G234" s="25">
        <v>1</v>
      </c>
      <c r="H234" s="20">
        <v>0</v>
      </c>
      <c r="I234" s="20">
        <v>0</v>
      </c>
      <c r="J234" s="20">
        <v>0</v>
      </c>
      <c r="K234" s="21">
        <v>4</v>
      </c>
      <c r="L234" s="21">
        <v>0</v>
      </c>
      <c r="M234" s="21">
        <v>-1</v>
      </c>
      <c r="N234" s="21">
        <v>0</v>
      </c>
      <c r="O234" s="21">
        <v>0</v>
      </c>
      <c r="P234" s="21">
        <v>3.366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5">
        <v>990</v>
      </c>
      <c r="B235" s="25" t="s">
        <v>317</v>
      </c>
      <c r="C235" s="25">
        <v>13017.756</v>
      </c>
      <c r="D235" s="25">
        <v>14336.178</v>
      </c>
      <c r="E235" s="25">
        <v>0</v>
      </c>
      <c r="F235" s="25">
        <v>0</v>
      </c>
      <c r="G235" s="25">
        <v>1</v>
      </c>
      <c r="H235" s="20">
        <v>0</v>
      </c>
      <c r="I235" s="20">
        <v>0</v>
      </c>
      <c r="J235" s="20">
        <v>0</v>
      </c>
      <c r="K235" s="21">
        <v>4</v>
      </c>
      <c r="L235" s="21">
        <v>1</v>
      </c>
      <c r="M235" s="21">
        <v>-1</v>
      </c>
      <c r="N235" s="21">
        <v>0</v>
      </c>
      <c r="O235" s="21">
        <v>0</v>
      </c>
      <c r="P235" s="21">
        <v>8.756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5">
        <v>399003</v>
      </c>
      <c r="B236" s="25" t="s">
        <v>318</v>
      </c>
      <c r="C236" s="25">
        <v>8410.829</v>
      </c>
      <c r="D236" s="25">
        <v>9122.263</v>
      </c>
      <c r="E236" s="25">
        <v>0</v>
      </c>
      <c r="F236" s="25">
        <v>0</v>
      </c>
      <c r="G236" s="25">
        <v>1</v>
      </c>
      <c r="H236" s="20">
        <v>0</v>
      </c>
      <c r="I236" s="20">
        <v>0</v>
      </c>
      <c r="J236" s="20">
        <v>0</v>
      </c>
      <c r="K236" s="21">
        <v>4</v>
      </c>
      <c r="L236" s="21">
        <v>2</v>
      </c>
      <c r="M236" s="21">
        <v>-1</v>
      </c>
      <c r="N236" s="21">
        <v>0</v>
      </c>
      <c r="O236" s="21">
        <v>0</v>
      </c>
      <c r="P236" s="21">
        <v>1.295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5">
        <v>399108</v>
      </c>
      <c r="B237" s="25" t="s">
        <v>63</v>
      </c>
      <c r="C237" s="25">
        <v>1277.215</v>
      </c>
      <c r="D237" s="25">
        <v>1369.812</v>
      </c>
      <c r="E237" s="25">
        <v>0</v>
      </c>
      <c r="F237" s="25">
        <v>0</v>
      </c>
      <c r="G237" s="25">
        <v>1</v>
      </c>
      <c r="H237" s="20">
        <v>0</v>
      </c>
      <c r="I237" s="20">
        <v>0</v>
      </c>
      <c r="J237" s="20">
        <v>0</v>
      </c>
      <c r="K237" s="21">
        <v>1</v>
      </c>
      <c r="L237" s="21">
        <v>0</v>
      </c>
      <c r="M237" s="21">
        <v>0</v>
      </c>
      <c r="N237" s="21">
        <v>-1</v>
      </c>
      <c r="O237" s="21">
        <v>0</v>
      </c>
      <c r="P237" s="21">
        <v>-0.711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5">
        <v>399359</v>
      </c>
      <c r="B238" s="25" t="s">
        <v>29</v>
      </c>
      <c r="C238" s="25">
        <v>2628.757</v>
      </c>
      <c r="D238" s="25">
        <v>2789.809</v>
      </c>
      <c r="E238" s="25">
        <v>0</v>
      </c>
      <c r="F238" s="25">
        <v>0</v>
      </c>
      <c r="G238" s="25">
        <v>1</v>
      </c>
      <c r="H238" s="20">
        <v>0</v>
      </c>
      <c r="I238" s="20">
        <v>0</v>
      </c>
      <c r="J238" s="20">
        <v>0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-0.559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5">
        <v>399367</v>
      </c>
      <c r="B239" s="25" t="s">
        <v>319</v>
      </c>
      <c r="C239" s="25">
        <v>2635.921</v>
      </c>
      <c r="D239" s="25">
        <v>3112.308</v>
      </c>
      <c r="E239" s="25">
        <v>0</v>
      </c>
      <c r="F239" s="25">
        <v>0</v>
      </c>
      <c r="G239" s="25">
        <v>1</v>
      </c>
      <c r="H239" s="20">
        <v>0</v>
      </c>
      <c r="I239" s="20">
        <v>0</v>
      </c>
      <c r="J239" s="20">
        <v>0</v>
      </c>
      <c r="K239" s="21">
        <v>3</v>
      </c>
      <c r="L239" s="21">
        <v>2</v>
      </c>
      <c r="M239" s="21">
        <v>0</v>
      </c>
      <c r="N239" s="21">
        <v>0</v>
      </c>
      <c r="O239" s="21">
        <v>0</v>
      </c>
      <c r="P239" s="21">
        <v>7.426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5">
        <v>399385</v>
      </c>
      <c r="B240" s="25" t="s">
        <v>320</v>
      </c>
      <c r="C240" s="25">
        <v>9499.352</v>
      </c>
      <c r="D240" s="25">
        <v>10450.41</v>
      </c>
      <c r="E240" s="25">
        <v>0</v>
      </c>
      <c r="F240" s="25">
        <v>0</v>
      </c>
      <c r="G240" s="25">
        <v>1</v>
      </c>
      <c r="H240" s="20">
        <v>0</v>
      </c>
      <c r="I240" s="20">
        <v>0</v>
      </c>
      <c r="J240" s="20">
        <v>0</v>
      </c>
      <c r="K240" s="21">
        <v>4</v>
      </c>
      <c r="L240" s="21">
        <v>1</v>
      </c>
      <c r="M240" s="21">
        <v>-1</v>
      </c>
      <c r="N240" s="21">
        <v>1</v>
      </c>
      <c r="O240" s="21">
        <v>0</v>
      </c>
      <c r="P240" s="21">
        <v>8.888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5">
        <v>399396</v>
      </c>
      <c r="B241" s="25" t="s">
        <v>321</v>
      </c>
      <c r="C241" s="25">
        <v>17918.697</v>
      </c>
      <c r="D241" s="25">
        <v>19616.902</v>
      </c>
      <c r="E241" s="25">
        <v>0</v>
      </c>
      <c r="F241" s="25">
        <v>0</v>
      </c>
      <c r="G241" s="25">
        <v>1</v>
      </c>
      <c r="H241" s="20">
        <v>0</v>
      </c>
      <c r="I241" s="20">
        <v>0</v>
      </c>
      <c r="J241" s="20">
        <v>0</v>
      </c>
      <c r="K241" s="21">
        <v>4</v>
      </c>
      <c r="L241" s="21">
        <v>0</v>
      </c>
      <c r="M241" s="21">
        <v>0</v>
      </c>
      <c r="N241" s="21">
        <v>1</v>
      </c>
      <c r="O241" s="21">
        <v>0</v>
      </c>
      <c r="P241" s="21">
        <v>-0.725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5">
        <v>399441</v>
      </c>
      <c r="B242" s="25" t="s">
        <v>322</v>
      </c>
      <c r="C242" s="25">
        <v>2222.054</v>
      </c>
      <c r="D242" s="25">
        <v>2581.551</v>
      </c>
      <c r="E242" s="25">
        <v>0</v>
      </c>
      <c r="F242" s="25">
        <v>0</v>
      </c>
      <c r="G242" s="25">
        <v>1</v>
      </c>
      <c r="H242" s="20">
        <v>0</v>
      </c>
      <c r="I242" s="20">
        <v>0</v>
      </c>
      <c r="J242" s="20">
        <v>0</v>
      </c>
      <c r="K242" s="21">
        <v>2</v>
      </c>
      <c r="L242" s="21">
        <v>0</v>
      </c>
      <c r="M242" s="21">
        <v>0</v>
      </c>
      <c r="N242" s="21">
        <v>0</v>
      </c>
      <c r="O242" s="21">
        <v>1</v>
      </c>
      <c r="P242" s="21">
        <v>4.452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5">
        <v>399481</v>
      </c>
      <c r="B243" s="25" t="s">
        <v>235</v>
      </c>
      <c r="C243" s="25">
        <v>127.782</v>
      </c>
      <c r="D243" s="25">
        <v>127.977</v>
      </c>
      <c r="E243" s="25">
        <v>0</v>
      </c>
      <c r="F243" s="25">
        <v>0</v>
      </c>
      <c r="G243" s="25">
        <v>1</v>
      </c>
      <c r="H243" s="20">
        <v>0</v>
      </c>
      <c r="I243" s="20">
        <v>0</v>
      </c>
      <c r="J243" s="20">
        <v>0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3.047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5">
        <v>399617</v>
      </c>
      <c r="B244" s="25" t="s">
        <v>323</v>
      </c>
      <c r="C244" s="25">
        <v>9470.156</v>
      </c>
      <c r="D244" s="25">
        <v>10667.978</v>
      </c>
      <c r="E244" s="25">
        <v>0</v>
      </c>
      <c r="F244" s="25">
        <v>0</v>
      </c>
      <c r="G244" s="25">
        <v>1</v>
      </c>
      <c r="H244" s="20">
        <v>0</v>
      </c>
      <c r="I244" s="20">
        <v>0</v>
      </c>
      <c r="J244" s="20">
        <v>0</v>
      </c>
      <c r="K244" s="21">
        <v>1</v>
      </c>
      <c r="L244" s="21">
        <v>0</v>
      </c>
      <c r="M244" s="21">
        <v>0</v>
      </c>
      <c r="N244" s="21">
        <v>0</v>
      </c>
      <c r="O244" s="21">
        <v>1</v>
      </c>
      <c r="P244" s="21">
        <v>4.529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5">
        <v>399684</v>
      </c>
      <c r="B245" s="25" t="s">
        <v>324</v>
      </c>
      <c r="C245" s="25">
        <v>1848.496</v>
      </c>
      <c r="D245" s="25">
        <v>2073.761</v>
      </c>
      <c r="E245" s="25">
        <v>0</v>
      </c>
      <c r="F245" s="25">
        <v>0</v>
      </c>
      <c r="G245" s="25">
        <v>1</v>
      </c>
      <c r="H245" s="20">
        <v>0</v>
      </c>
      <c r="I245" s="20">
        <v>0</v>
      </c>
      <c r="J245" s="20">
        <v>0</v>
      </c>
      <c r="K245" s="21">
        <v>4</v>
      </c>
      <c r="L245" s="21">
        <v>1</v>
      </c>
      <c r="M245" s="21">
        <v>-1</v>
      </c>
      <c r="N245" s="21">
        <v>0</v>
      </c>
      <c r="O245" s="21">
        <v>0</v>
      </c>
      <c r="P245" s="21">
        <v>5.862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5">
        <v>399685</v>
      </c>
      <c r="B246" s="25" t="s">
        <v>325</v>
      </c>
      <c r="C246" s="25">
        <v>1670.163</v>
      </c>
      <c r="D246" s="25">
        <v>1858.219</v>
      </c>
      <c r="E246" s="25">
        <v>0</v>
      </c>
      <c r="F246" s="25">
        <v>0</v>
      </c>
      <c r="G246" s="25">
        <v>1</v>
      </c>
      <c r="H246" s="20">
        <v>0</v>
      </c>
      <c r="I246" s="20">
        <v>0</v>
      </c>
      <c r="J246" s="20">
        <v>0</v>
      </c>
      <c r="K246" s="21">
        <v>4</v>
      </c>
      <c r="L246" s="21">
        <v>1</v>
      </c>
      <c r="M246" s="21">
        <v>-1</v>
      </c>
      <c r="N246" s="21">
        <v>1</v>
      </c>
      <c r="O246" s="21">
        <v>0</v>
      </c>
      <c r="P246" s="21">
        <v>8.439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5">
        <v>399807</v>
      </c>
      <c r="B247" s="25" t="s">
        <v>71</v>
      </c>
      <c r="C247" s="25">
        <v>1264.33</v>
      </c>
      <c r="D247" s="25">
        <v>1368.411</v>
      </c>
      <c r="E247" s="25">
        <v>0</v>
      </c>
      <c r="F247" s="25">
        <v>0</v>
      </c>
      <c r="G247" s="25">
        <v>1</v>
      </c>
      <c r="H247" s="20">
        <v>0</v>
      </c>
      <c r="I247" s="20">
        <v>0</v>
      </c>
      <c r="J247" s="20">
        <v>0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5">
        <v>399932</v>
      </c>
      <c r="B248" s="25" t="s">
        <v>314</v>
      </c>
      <c r="C248" s="25">
        <v>15591.086</v>
      </c>
      <c r="D248" s="25">
        <v>17176.775</v>
      </c>
      <c r="E248" s="25">
        <v>0</v>
      </c>
      <c r="F248" s="25">
        <v>0</v>
      </c>
      <c r="G248" s="25">
        <v>1</v>
      </c>
      <c r="H248" s="20">
        <v>0</v>
      </c>
      <c r="I248" s="20">
        <v>0</v>
      </c>
      <c r="J248" s="20">
        <v>0</v>
      </c>
      <c r="K248" s="21">
        <v>4</v>
      </c>
      <c r="L248" s="21">
        <v>0</v>
      </c>
      <c r="M248" s="21">
        <v>-1</v>
      </c>
      <c r="N248" s="21">
        <v>0</v>
      </c>
      <c r="O248" s="21">
        <v>0</v>
      </c>
      <c r="P248" s="21">
        <v>7.677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5">
        <v>399987</v>
      </c>
      <c r="B249" s="25" t="s">
        <v>326</v>
      </c>
      <c r="C249" s="25">
        <v>5266.32</v>
      </c>
      <c r="D249" s="25">
        <v>5921.141</v>
      </c>
      <c r="E249" s="25">
        <v>0</v>
      </c>
      <c r="F249" s="25">
        <v>0</v>
      </c>
      <c r="G249" s="25">
        <v>1</v>
      </c>
      <c r="H249" s="20">
        <v>0</v>
      </c>
      <c r="I249" s="20">
        <v>0</v>
      </c>
      <c r="J249" s="20">
        <v>0</v>
      </c>
      <c r="K249" s="21">
        <v>4</v>
      </c>
      <c r="L249" s="21">
        <v>0</v>
      </c>
      <c r="M249" s="21">
        <v>-1</v>
      </c>
      <c r="N249" s="21">
        <v>1</v>
      </c>
      <c r="O249" s="21">
        <v>0</v>
      </c>
      <c r="P249" s="21">
        <v>1.237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5">
        <v>399997</v>
      </c>
      <c r="B250" s="25" t="s">
        <v>327</v>
      </c>
      <c r="C250" s="25">
        <v>9234.178</v>
      </c>
      <c r="D250" s="25">
        <v>10505.499</v>
      </c>
      <c r="E250" s="25">
        <v>0</v>
      </c>
      <c r="F250" s="25">
        <v>0</v>
      </c>
      <c r="G250" s="25">
        <v>1</v>
      </c>
      <c r="H250" s="20">
        <v>0</v>
      </c>
      <c r="I250" s="20">
        <v>0</v>
      </c>
      <c r="J250" s="20">
        <v>0</v>
      </c>
      <c r="K250" s="21">
        <v>4</v>
      </c>
      <c r="L250" s="21">
        <v>0</v>
      </c>
      <c r="M250" s="21">
        <v>-1</v>
      </c>
      <c r="N250" s="21">
        <v>1</v>
      </c>
      <c r="O250" s="21">
        <v>0</v>
      </c>
      <c r="P250" s="21">
        <v>2.803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5">
        <v>980015</v>
      </c>
      <c r="B251" s="25" t="s">
        <v>328</v>
      </c>
      <c r="C251" s="25">
        <v>6559.612</v>
      </c>
      <c r="D251" s="25">
        <v>7472.041</v>
      </c>
      <c r="E251" s="25">
        <v>0</v>
      </c>
      <c r="F251" s="25">
        <v>0</v>
      </c>
      <c r="G251" s="25">
        <v>1</v>
      </c>
      <c r="H251" s="20">
        <v>0</v>
      </c>
      <c r="I251" s="20">
        <v>0</v>
      </c>
      <c r="J251" s="20">
        <v>0</v>
      </c>
      <c r="K251" s="21">
        <v>4</v>
      </c>
      <c r="L251" s="21">
        <v>0</v>
      </c>
      <c r="M251" s="21">
        <v>-1</v>
      </c>
      <c r="N251" s="21">
        <v>1</v>
      </c>
      <c r="O251" s="21">
        <v>0</v>
      </c>
      <c r="P251" s="21">
        <v>1.608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2"/>
      <c r="T252" s="22"/>
      <c r="U252" s="22"/>
      <c r="V252" s="22"/>
      <c r="W252" s="22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2"/>
      <c r="T253" s="22"/>
      <c r="U253" s="22"/>
      <c r="V253" s="22"/>
      <c r="W253" s="22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2"/>
      <c r="T254" s="22"/>
      <c r="U254" s="22"/>
      <c r="V254" s="22"/>
      <c r="W254" s="22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2"/>
      <c r="T255" s="22"/>
      <c r="U255" s="22"/>
      <c r="V255" s="22"/>
      <c r="W255" s="22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2"/>
      <c r="T256" s="22"/>
      <c r="U256" s="22"/>
      <c r="V256" s="22"/>
      <c r="W256" s="22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2"/>
      <c r="T257" s="22"/>
      <c r="U257" s="22"/>
      <c r="V257" s="22"/>
      <c r="W257" s="22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2"/>
      <c r="T258" s="22"/>
      <c r="U258" s="22"/>
      <c r="V258" s="22"/>
      <c r="W258" s="22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2"/>
      <c r="T259" s="22"/>
      <c r="U259" s="22"/>
      <c r="V259" s="22"/>
      <c r="W259" s="22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2"/>
      <c r="T260" s="22"/>
      <c r="U260" s="22"/>
      <c r="V260" s="22"/>
      <c r="W260" s="22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2"/>
      <c r="T261" s="22"/>
      <c r="U261" s="22"/>
      <c r="V261" s="22"/>
      <c r="W261" s="22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2"/>
      <c r="T262" s="22"/>
      <c r="U262" s="22"/>
      <c r="V262" s="22"/>
      <c r="W262" s="22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2"/>
      <c r="T263" s="22"/>
      <c r="U263" s="22"/>
      <c r="V263" s="22"/>
      <c r="W263" s="22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2"/>
      <c r="T264" s="22"/>
      <c r="U264" s="22"/>
      <c r="V264" s="22"/>
      <c r="W264" s="22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2"/>
      <c r="T265" s="22"/>
      <c r="U265" s="22"/>
      <c r="V265" s="22"/>
      <c r="W265" s="22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2"/>
      <c r="T266" s="22"/>
      <c r="U266" s="22"/>
      <c r="V266" s="22"/>
      <c r="W266" s="22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2"/>
      <c r="T267" s="22"/>
      <c r="U267" s="22"/>
      <c r="V267" s="22"/>
      <c r="W267" s="22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2"/>
      <c r="T268" s="22"/>
      <c r="U268" s="22"/>
      <c r="V268" s="22"/>
      <c r="W268" s="22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2"/>
      <c r="T269" s="22"/>
      <c r="U269" s="22"/>
      <c r="V269" s="22"/>
      <c r="W269" s="22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2"/>
      <c r="T270" s="22"/>
      <c r="U270" s="22"/>
      <c r="V270" s="22"/>
      <c r="W270" s="22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2"/>
      <c r="T271" s="22"/>
      <c r="U271" s="22"/>
      <c r="V271" s="22"/>
      <c r="W271" s="22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2"/>
      <c r="T272" s="22"/>
      <c r="U272" s="22"/>
      <c r="V272" s="22"/>
      <c r="W272" s="22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2"/>
      <c r="T273" s="22"/>
      <c r="U273" s="22"/>
      <c r="V273" s="22"/>
      <c r="W273" s="22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2"/>
      <c r="T274" s="22"/>
      <c r="U274" s="22"/>
      <c r="V274" s="22"/>
      <c r="W274" s="22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2"/>
      <c r="T275" s="22"/>
      <c r="U275" s="22"/>
      <c r="V275" s="22"/>
      <c r="W275" s="22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2"/>
      <c r="T276" s="22"/>
      <c r="U276" s="22"/>
      <c r="V276" s="22"/>
      <c r="W276" s="22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2"/>
      <c r="T277" s="22"/>
      <c r="U277" s="22"/>
      <c r="V277" s="22"/>
      <c r="W277" s="22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2"/>
      <c r="T278" s="22"/>
      <c r="U278" s="22"/>
      <c r="V278" s="22"/>
      <c r="W278" s="22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2"/>
      <c r="T279" s="22"/>
      <c r="U279" s="22"/>
      <c r="V279" s="22"/>
      <c r="W279" s="22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2"/>
      <c r="T280" s="22"/>
      <c r="U280" s="22"/>
      <c r="V280" s="22"/>
      <c r="W280" s="22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2"/>
      <c r="T281" s="22"/>
      <c r="U281" s="22"/>
      <c r="V281" s="22"/>
      <c r="W281" s="22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2"/>
      <c r="T282" s="22"/>
      <c r="U282" s="22"/>
      <c r="V282" s="22"/>
      <c r="W282" s="22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2"/>
      <c r="T283" s="22"/>
      <c r="U283" s="22"/>
      <c r="V283" s="22"/>
      <c r="W283" s="22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2"/>
      <c r="T284" s="22"/>
      <c r="U284" s="22"/>
      <c r="V284" s="22"/>
      <c r="W284" s="22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2"/>
      <c r="T285" s="22"/>
      <c r="U285" s="22"/>
      <c r="V285" s="22"/>
      <c r="W285" s="22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2"/>
      <c r="T286" s="22"/>
      <c r="U286" s="22"/>
      <c r="V286" s="22"/>
      <c r="W286" s="22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2"/>
      <c r="T287" s="22"/>
      <c r="U287" s="22"/>
      <c r="V287" s="22"/>
      <c r="W287" s="22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2"/>
      <c r="T288" s="22"/>
      <c r="U288" s="22"/>
      <c r="V288" s="22"/>
      <c r="W288" s="22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2"/>
      <c r="T556" s="22"/>
      <c r="U556" s="22"/>
      <c r="V556" s="22"/>
      <c r="W556" s="22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2"/>
      <c r="T557" s="22"/>
      <c r="U557" s="22"/>
      <c r="V557" s="22"/>
      <c r="W557" s="22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2"/>
      <c r="T559" s="22"/>
      <c r="U559" s="22"/>
      <c r="V559" s="22"/>
      <c r="W559" s="22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2"/>
      <c r="T560" s="22"/>
      <c r="U560" s="22"/>
      <c r="V560" s="22"/>
      <c r="W560" s="22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2"/>
      <c r="T562" s="22"/>
      <c r="U562" s="22"/>
      <c r="V562" s="22"/>
      <c r="W562" s="22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1" t="s">
        <v>329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20.25" spans="1:18">
      <c r="A3" s="5" t="s">
        <v>330</v>
      </c>
      <c r="B3" s="5" t="s">
        <v>331</v>
      </c>
      <c r="C3" s="5">
        <v>10083.735</v>
      </c>
      <c r="D3" s="5">
        <v>11822.51</v>
      </c>
      <c r="E3" s="5">
        <v>1</v>
      </c>
      <c r="F3" s="6">
        <v>0</v>
      </c>
      <c r="G3" s="6">
        <v>0</v>
      </c>
      <c r="H3" s="6">
        <v>1</v>
      </c>
      <c r="I3" s="6">
        <v>0.063</v>
      </c>
      <c r="J3" s="6">
        <v>14.761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-1.311</v>
      </c>
      <c r="Q3" s="14">
        <v>0</v>
      </c>
      <c r="R3" s="14">
        <v>0</v>
      </c>
    </row>
    <row r="4" ht="20.25" spans="1:18">
      <c r="A4" s="5" t="s">
        <v>332</v>
      </c>
      <c r="B4" s="5" t="s">
        <v>333</v>
      </c>
      <c r="C4" s="5">
        <v>4206.884</v>
      </c>
      <c r="D4" s="5">
        <v>4690.08</v>
      </c>
      <c r="E4" s="5">
        <v>1</v>
      </c>
      <c r="F4" s="7">
        <v>0</v>
      </c>
      <c r="G4" s="7">
        <v>0</v>
      </c>
      <c r="H4" s="7">
        <v>1</v>
      </c>
      <c r="I4" s="7">
        <v>0.147</v>
      </c>
      <c r="J4" s="7">
        <v>10.435</v>
      </c>
      <c r="K4" s="14">
        <v>4</v>
      </c>
      <c r="L4" s="14">
        <v>1</v>
      </c>
      <c r="M4" s="14">
        <v>0</v>
      </c>
      <c r="N4" s="14">
        <v>0</v>
      </c>
      <c r="O4" s="14">
        <v>0</v>
      </c>
      <c r="P4" s="14">
        <v>4.227</v>
      </c>
      <c r="Q4" s="14">
        <v>0</v>
      </c>
      <c r="R4" s="14">
        <v>0</v>
      </c>
    </row>
    <row r="5" ht="20.25" spans="1:18">
      <c r="A5" s="5" t="s">
        <v>334</v>
      </c>
      <c r="B5" s="5" t="s">
        <v>335</v>
      </c>
      <c r="C5" s="5">
        <v>2846.104</v>
      </c>
      <c r="D5" s="5">
        <v>3066.854</v>
      </c>
      <c r="E5" s="5">
        <v>1</v>
      </c>
      <c r="F5" s="7">
        <v>0</v>
      </c>
      <c r="G5" s="7">
        <v>0</v>
      </c>
      <c r="H5" s="7">
        <v>1</v>
      </c>
      <c r="I5" s="7">
        <v>1.031</v>
      </c>
      <c r="J5" s="7">
        <v>8.155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4.763</v>
      </c>
      <c r="Q5" s="14">
        <v>0</v>
      </c>
      <c r="R5" s="14">
        <v>0</v>
      </c>
    </row>
    <row r="6" ht="20.25" spans="1:18">
      <c r="A6" s="8" t="s">
        <v>336</v>
      </c>
      <c r="B6" s="8" t="s">
        <v>337</v>
      </c>
      <c r="C6" s="8">
        <v>6337.876</v>
      </c>
      <c r="D6" s="8">
        <v>7057.059</v>
      </c>
      <c r="E6" s="8">
        <v>0</v>
      </c>
      <c r="F6" s="8">
        <v>1</v>
      </c>
      <c r="G6" s="7">
        <v>0</v>
      </c>
      <c r="H6" s="7">
        <v>0</v>
      </c>
      <c r="I6" s="7">
        <v>0</v>
      </c>
      <c r="J6" s="7">
        <v>0.66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14">
        <v>0.884</v>
      </c>
      <c r="Q6" s="14">
        <v>0</v>
      </c>
      <c r="R6" s="14">
        <v>0</v>
      </c>
    </row>
    <row r="7" ht="20.25" spans="1:18">
      <c r="A7" s="9" t="s">
        <v>338</v>
      </c>
      <c r="B7" s="9" t="s">
        <v>339</v>
      </c>
      <c r="C7" s="9">
        <v>19810.564</v>
      </c>
      <c r="D7" s="9">
        <v>21437.615</v>
      </c>
      <c r="E7" s="9">
        <v>0</v>
      </c>
      <c r="F7" s="9">
        <v>0</v>
      </c>
      <c r="G7" s="9">
        <v>0</v>
      </c>
      <c r="H7" s="9">
        <v>1</v>
      </c>
      <c r="I7" s="6">
        <v>6.284</v>
      </c>
      <c r="J7" s="6">
        <v>13.396</v>
      </c>
      <c r="K7" s="14">
        <v>3</v>
      </c>
      <c r="L7" s="14">
        <v>2</v>
      </c>
      <c r="M7" s="14">
        <v>-1</v>
      </c>
      <c r="N7" s="14">
        <v>1</v>
      </c>
      <c r="O7" s="14">
        <v>0</v>
      </c>
      <c r="P7" s="14">
        <v>69.166</v>
      </c>
      <c r="Q7" s="14">
        <v>0</v>
      </c>
      <c r="R7" s="14">
        <v>0</v>
      </c>
    </row>
    <row r="8" ht="20.25" spans="1:18">
      <c r="A8" s="9" t="s">
        <v>340</v>
      </c>
      <c r="B8" s="9" t="s">
        <v>341</v>
      </c>
      <c r="C8" s="9">
        <v>9702.095</v>
      </c>
      <c r="D8" s="9">
        <v>14156.902</v>
      </c>
      <c r="E8" s="9">
        <v>0</v>
      </c>
      <c r="F8" s="9">
        <v>0</v>
      </c>
      <c r="G8" s="9">
        <v>0</v>
      </c>
      <c r="H8" s="9">
        <v>1</v>
      </c>
      <c r="I8" s="6">
        <v>24.331</v>
      </c>
      <c r="J8" s="6">
        <v>48.142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-143.251</v>
      </c>
      <c r="Q8" s="14">
        <v>0</v>
      </c>
      <c r="R8" s="14">
        <v>0</v>
      </c>
    </row>
    <row r="9" ht="20.25" spans="1:18">
      <c r="A9" s="9" t="s">
        <v>342</v>
      </c>
      <c r="B9" s="9" t="s">
        <v>343</v>
      </c>
      <c r="C9" s="9">
        <v>20683.176</v>
      </c>
      <c r="D9" s="9">
        <v>22184.344</v>
      </c>
      <c r="E9" s="9">
        <v>0</v>
      </c>
      <c r="F9" s="9">
        <v>0</v>
      </c>
      <c r="G9" s="9">
        <v>0</v>
      </c>
      <c r="H9" s="9">
        <v>1</v>
      </c>
      <c r="I9" s="6">
        <v>7.796</v>
      </c>
      <c r="J9" s="6">
        <v>14.035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76.714</v>
      </c>
      <c r="Q9" s="14">
        <v>0</v>
      </c>
      <c r="R9" s="14">
        <v>0</v>
      </c>
    </row>
    <row r="10" ht="20.25" spans="1:18">
      <c r="A10" s="9" t="s">
        <v>344</v>
      </c>
      <c r="B10" s="9" t="s">
        <v>345</v>
      </c>
      <c r="C10" s="9">
        <v>79805.898</v>
      </c>
      <c r="D10" s="9">
        <v>92115.906</v>
      </c>
      <c r="E10" s="9">
        <v>0</v>
      </c>
      <c r="F10" s="9">
        <v>0</v>
      </c>
      <c r="G10" s="9">
        <v>0</v>
      </c>
      <c r="H10" s="9">
        <v>1</v>
      </c>
      <c r="I10" s="6">
        <v>10.061</v>
      </c>
      <c r="J10" s="6">
        <v>22.08</v>
      </c>
      <c r="K10" s="14">
        <v>4</v>
      </c>
      <c r="L10" s="14">
        <v>0</v>
      </c>
      <c r="M10" s="14">
        <v>-1</v>
      </c>
      <c r="N10" s="14">
        <v>1</v>
      </c>
      <c r="O10" s="14">
        <v>0</v>
      </c>
      <c r="P10" s="14">
        <v>232.057</v>
      </c>
      <c r="Q10" s="14">
        <v>0</v>
      </c>
      <c r="R10" s="14">
        <v>0</v>
      </c>
    </row>
    <row r="11" ht="20.25" spans="1:18">
      <c r="A11" s="9" t="s">
        <v>346</v>
      </c>
      <c r="B11" s="9" t="s">
        <v>347</v>
      </c>
      <c r="C11" s="9">
        <v>115866.531</v>
      </c>
      <c r="D11" s="9">
        <v>126839.844</v>
      </c>
      <c r="E11" s="9">
        <v>0</v>
      </c>
      <c r="F11" s="9">
        <v>0</v>
      </c>
      <c r="G11" s="9">
        <v>0</v>
      </c>
      <c r="H11" s="9">
        <v>1</v>
      </c>
      <c r="I11" s="6">
        <v>5.996</v>
      </c>
      <c r="J11" s="6">
        <v>14.128</v>
      </c>
      <c r="K11" s="14">
        <v>4</v>
      </c>
      <c r="L11" s="14">
        <v>0</v>
      </c>
      <c r="M11" s="14">
        <v>0</v>
      </c>
      <c r="N11" s="14">
        <v>1</v>
      </c>
      <c r="O11" s="14">
        <v>0</v>
      </c>
      <c r="P11" s="14">
        <v>-355.324</v>
      </c>
      <c r="Q11" s="14">
        <v>0</v>
      </c>
      <c r="R11" s="14">
        <v>0</v>
      </c>
    </row>
    <row r="12" ht="20.25" spans="1:18">
      <c r="A12" s="9" t="s">
        <v>348</v>
      </c>
      <c r="B12" s="9" t="s">
        <v>349</v>
      </c>
      <c r="C12" s="9">
        <v>270184.875</v>
      </c>
      <c r="D12" s="9">
        <v>314922.875</v>
      </c>
      <c r="E12" s="9">
        <v>0</v>
      </c>
      <c r="F12" s="9">
        <v>0</v>
      </c>
      <c r="G12" s="9">
        <v>0</v>
      </c>
      <c r="H12" s="9">
        <v>1</v>
      </c>
      <c r="I12" s="6">
        <v>6.331</v>
      </c>
      <c r="J12" s="6">
        <v>19.638</v>
      </c>
      <c r="K12" s="14">
        <v>3</v>
      </c>
      <c r="L12" s="14">
        <v>0</v>
      </c>
      <c r="M12" s="14">
        <v>0</v>
      </c>
      <c r="N12" s="14">
        <v>0</v>
      </c>
      <c r="O12" s="14">
        <v>0</v>
      </c>
      <c r="P12" s="14">
        <v>641.51</v>
      </c>
      <c r="Q12" s="14">
        <v>0</v>
      </c>
      <c r="R12" s="14">
        <v>0</v>
      </c>
    </row>
    <row r="13" ht="20.25" spans="1:18">
      <c r="A13" s="9" t="s">
        <v>350</v>
      </c>
      <c r="B13" s="9" t="s">
        <v>351</v>
      </c>
      <c r="C13" s="9">
        <v>2973.491</v>
      </c>
      <c r="D13" s="9">
        <v>3511.982</v>
      </c>
      <c r="E13" s="9">
        <v>0</v>
      </c>
      <c r="F13" s="9">
        <v>0</v>
      </c>
      <c r="G13" s="9">
        <v>0</v>
      </c>
      <c r="H13" s="9">
        <v>1</v>
      </c>
      <c r="I13" s="6">
        <v>2.445</v>
      </c>
      <c r="J13" s="6">
        <v>17.403</v>
      </c>
      <c r="K13" s="14">
        <v>4</v>
      </c>
      <c r="L13" s="14">
        <v>2</v>
      </c>
      <c r="M13" s="14">
        <v>0</v>
      </c>
      <c r="N13" s="14">
        <v>1</v>
      </c>
      <c r="O13" s="14">
        <v>0</v>
      </c>
      <c r="P13" s="14">
        <v>9.92</v>
      </c>
      <c r="Q13" s="14">
        <v>0</v>
      </c>
      <c r="R13" s="14">
        <v>0</v>
      </c>
    </row>
    <row r="14" ht="20.25" spans="1:18">
      <c r="A14" s="9" t="s">
        <v>352</v>
      </c>
      <c r="B14" s="9" t="s">
        <v>353</v>
      </c>
      <c r="C14" s="9">
        <v>21686.867</v>
      </c>
      <c r="D14" s="9">
        <v>23155.146</v>
      </c>
      <c r="E14" s="9">
        <v>0</v>
      </c>
      <c r="F14" s="9">
        <v>0</v>
      </c>
      <c r="G14" s="9">
        <v>0</v>
      </c>
      <c r="H14" s="9">
        <v>1</v>
      </c>
      <c r="I14" s="6">
        <v>3.741</v>
      </c>
      <c r="J14" s="6">
        <v>9.845</v>
      </c>
      <c r="K14" s="14">
        <v>4</v>
      </c>
      <c r="L14" s="14">
        <v>0</v>
      </c>
      <c r="M14" s="14">
        <v>-1</v>
      </c>
      <c r="N14" s="14">
        <v>1</v>
      </c>
      <c r="O14" s="14">
        <v>0</v>
      </c>
      <c r="P14" s="14">
        <v>42.37</v>
      </c>
      <c r="Q14" s="14">
        <v>0</v>
      </c>
      <c r="R14" s="14">
        <v>0</v>
      </c>
    </row>
    <row r="15" ht="20.25" spans="1:18">
      <c r="A15" s="9" t="s">
        <v>354</v>
      </c>
      <c r="B15" s="9" t="s">
        <v>355</v>
      </c>
      <c r="C15" s="9">
        <v>3918.102</v>
      </c>
      <c r="D15" s="9">
        <v>4234.201</v>
      </c>
      <c r="E15" s="9">
        <v>0</v>
      </c>
      <c r="F15" s="9">
        <v>0</v>
      </c>
      <c r="G15" s="9">
        <v>0</v>
      </c>
      <c r="H15" s="9">
        <v>1</v>
      </c>
      <c r="I15" s="6">
        <v>0.676</v>
      </c>
      <c r="J15" s="6">
        <v>8.09</v>
      </c>
      <c r="K15" s="14">
        <v>4</v>
      </c>
      <c r="L15" s="14">
        <v>2</v>
      </c>
      <c r="M15" s="14">
        <v>-1</v>
      </c>
      <c r="N15" s="14">
        <v>0</v>
      </c>
      <c r="O15" s="14">
        <v>0</v>
      </c>
      <c r="P15" s="14">
        <v>2.627</v>
      </c>
      <c r="Q15" s="14">
        <v>0</v>
      </c>
      <c r="R15" s="14">
        <v>0</v>
      </c>
    </row>
    <row r="16" ht="20.25" spans="1:18">
      <c r="A16" s="9" t="s">
        <v>356</v>
      </c>
      <c r="B16" s="9" t="s">
        <v>357</v>
      </c>
      <c r="C16" s="9">
        <v>13157.413</v>
      </c>
      <c r="D16" s="9">
        <v>14260.194</v>
      </c>
      <c r="E16" s="9">
        <v>0</v>
      </c>
      <c r="F16" s="9">
        <v>0</v>
      </c>
      <c r="G16" s="9">
        <v>0</v>
      </c>
      <c r="H16" s="9">
        <v>1</v>
      </c>
      <c r="I16" s="7">
        <v>3.255</v>
      </c>
      <c r="J16" s="7">
        <v>10.737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-1.016</v>
      </c>
      <c r="Q16" s="14">
        <v>0</v>
      </c>
      <c r="R16" s="14">
        <v>0</v>
      </c>
    </row>
    <row r="17" ht="20.25" spans="1:18">
      <c r="A17" s="9" t="s">
        <v>358</v>
      </c>
      <c r="B17" s="9" t="s">
        <v>359</v>
      </c>
      <c r="C17" s="9">
        <v>19208.928</v>
      </c>
      <c r="D17" s="9">
        <v>20258.412</v>
      </c>
      <c r="E17" s="9">
        <v>0</v>
      </c>
      <c r="F17" s="9">
        <v>0</v>
      </c>
      <c r="G17" s="9">
        <v>0</v>
      </c>
      <c r="H17" s="9">
        <v>1</v>
      </c>
      <c r="I17" s="7">
        <v>1.92</v>
      </c>
      <c r="J17" s="7">
        <v>7.001</v>
      </c>
      <c r="K17" s="14">
        <v>4</v>
      </c>
      <c r="L17" s="14">
        <v>2</v>
      </c>
      <c r="M17" s="14">
        <v>0</v>
      </c>
      <c r="N17" s="14">
        <v>0</v>
      </c>
      <c r="O17" s="14">
        <v>0</v>
      </c>
      <c r="P17" s="14">
        <v>-4.811</v>
      </c>
      <c r="Q17" s="14">
        <v>0</v>
      </c>
      <c r="R17" s="14">
        <v>0</v>
      </c>
    </row>
    <row r="18" ht="20.25" spans="1:18">
      <c r="A18" s="9" t="s">
        <v>360</v>
      </c>
      <c r="B18" s="9" t="s">
        <v>361</v>
      </c>
      <c r="C18" s="9">
        <v>6291.113</v>
      </c>
      <c r="D18" s="9">
        <v>7148.938</v>
      </c>
      <c r="E18" s="9">
        <v>0</v>
      </c>
      <c r="F18" s="9">
        <v>0</v>
      </c>
      <c r="G18" s="9">
        <v>0</v>
      </c>
      <c r="H18" s="9">
        <v>1</v>
      </c>
      <c r="I18" s="7">
        <v>2.257</v>
      </c>
      <c r="J18" s="7">
        <v>13.985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-13.734</v>
      </c>
      <c r="Q18" s="14">
        <v>0</v>
      </c>
      <c r="R18" s="14">
        <v>-1</v>
      </c>
    </row>
    <row r="19" ht="20.25" spans="1:18">
      <c r="A19" s="9" t="s">
        <v>362</v>
      </c>
      <c r="B19" s="9" t="s">
        <v>363</v>
      </c>
      <c r="C19" s="9">
        <v>4442.4</v>
      </c>
      <c r="D19" s="9">
        <v>4982.961</v>
      </c>
      <c r="E19" s="9">
        <v>0</v>
      </c>
      <c r="F19" s="9">
        <v>0</v>
      </c>
      <c r="G19" s="9">
        <v>0</v>
      </c>
      <c r="H19" s="9">
        <v>1</v>
      </c>
      <c r="I19" s="7">
        <v>2.677</v>
      </c>
      <c r="J19" s="7">
        <v>13.234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-15.881</v>
      </c>
      <c r="Q19" s="14">
        <v>0</v>
      </c>
      <c r="R19" s="14">
        <v>-1</v>
      </c>
    </row>
    <row r="20" ht="20.25" spans="1:18">
      <c r="A20" s="9" t="s">
        <v>364</v>
      </c>
      <c r="B20" s="9" t="s">
        <v>365</v>
      </c>
      <c r="C20" s="9">
        <v>6315.701</v>
      </c>
      <c r="D20" s="9">
        <v>7347.487</v>
      </c>
      <c r="E20" s="9">
        <v>0</v>
      </c>
      <c r="F20" s="9">
        <v>0</v>
      </c>
      <c r="G20" s="9">
        <v>0</v>
      </c>
      <c r="H20" s="9">
        <v>1</v>
      </c>
      <c r="I20" s="7">
        <v>3.272</v>
      </c>
      <c r="J20" s="7">
        <v>16.855</v>
      </c>
      <c r="K20" s="14">
        <v>4</v>
      </c>
      <c r="L20" s="14">
        <v>0</v>
      </c>
      <c r="M20" s="14">
        <v>-1</v>
      </c>
      <c r="N20" s="14">
        <v>1</v>
      </c>
      <c r="O20" s="14">
        <v>0</v>
      </c>
      <c r="P20" s="14">
        <v>10.68</v>
      </c>
      <c r="Q20" s="14">
        <v>0</v>
      </c>
      <c r="R20" s="14">
        <v>0</v>
      </c>
    </row>
    <row r="21" ht="20.25" spans="1:18">
      <c r="A21" s="9" t="s">
        <v>366</v>
      </c>
      <c r="B21" s="9" t="s">
        <v>367</v>
      </c>
      <c r="C21" s="9">
        <v>6548.734</v>
      </c>
      <c r="D21" s="9">
        <v>7328.448</v>
      </c>
      <c r="E21" s="9">
        <v>0</v>
      </c>
      <c r="F21" s="9">
        <v>0</v>
      </c>
      <c r="G21" s="9">
        <v>0</v>
      </c>
      <c r="H21" s="9">
        <v>1</v>
      </c>
      <c r="I21" s="7">
        <v>4.065</v>
      </c>
      <c r="J21" s="7">
        <v>14.272</v>
      </c>
      <c r="K21" s="14">
        <v>4</v>
      </c>
      <c r="L21" s="14">
        <v>0</v>
      </c>
      <c r="M21" s="14">
        <v>-1</v>
      </c>
      <c r="N21" s="14">
        <v>0</v>
      </c>
      <c r="O21" s="14">
        <v>0</v>
      </c>
      <c r="P21" s="14">
        <v>8.933</v>
      </c>
      <c r="Q21" s="14">
        <v>0</v>
      </c>
      <c r="R21" s="14">
        <v>0</v>
      </c>
    </row>
    <row r="22" ht="20.25" spans="1:18">
      <c r="A22" s="9" t="s">
        <v>368</v>
      </c>
      <c r="B22" s="9" t="s">
        <v>369</v>
      </c>
      <c r="C22" s="9">
        <v>69904.859</v>
      </c>
      <c r="D22" s="9">
        <v>83099.641</v>
      </c>
      <c r="E22" s="9">
        <v>0</v>
      </c>
      <c r="F22" s="9">
        <v>0</v>
      </c>
      <c r="G22" s="9">
        <v>0</v>
      </c>
      <c r="H22" s="9">
        <v>1</v>
      </c>
      <c r="I22" s="7">
        <v>9.339</v>
      </c>
      <c r="J22" s="7">
        <v>23.735</v>
      </c>
      <c r="K22" s="14">
        <v>4</v>
      </c>
      <c r="L22" s="14">
        <v>0</v>
      </c>
      <c r="M22" s="14">
        <v>-1</v>
      </c>
      <c r="N22" s="14">
        <v>1</v>
      </c>
      <c r="O22" s="14">
        <v>0</v>
      </c>
      <c r="P22" s="14">
        <v>207.715</v>
      </c>
      <c r="Q22" s="14">
        <v>0</v>
      </c>
      <c r="R22" s="14">
        <v>0</v>
      </c>
    </row>
    <row r="23" ht="20.25" spans="1:18">
      <c r="A23" s="9" t="s">
        <v>370</v>
      </c>
      <c r="B23" s="9" t="s">
        <v>371</v>
      </c>
      <c r="C23" s="9">
        <v>71222.641</v>
      </c>
      <c r="D23" s="9">
        <v>103874.336</v>
      </c>
      <c r="E23" s="9">
        <v>0</v>
      </c>
      <c r="F23" s="9">
        <v>0</v>
      </c>
      <c r="G23" s="9">
        <v>0</v>
      </c>
      <c r="H23" s="9">
        <v>1</v>
      </c>
      <c r="I23" s="7">
        <v>20.084</v>
      </c>
      <c r="J23" s="7">
        <v>45.205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-314.544</v>
      </c>
      <c r="Q23" s="14">
        <v>0</v>
      </c>
      <c r="R23" s="14">
        <v>0</v>
      </c>
    </row>
    <row r="24" ht="20.25" spans="1:18">
      <c r="A24" s="10" t="s">
        <v>372</v>
      </c>
      <c r="B24" s="10" t="s">
        <v>373</v>
      </c>
      <c r="C24" s="10">
        <v>2507.436</v>
      </c>
      <c r="D24" s="10">
        <v>3002.802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-1</v>
      </c>
      <c r="O24" s="14">
        <v>0</v>
      </c>
      <c r="P24" s="14">
        <v>-5.072</v>
      </c>
      <c r="Q24" s="14">
        <v>0</v>
      </c>
      <c r="R24" s="14">
        <v>0</v>
      </c>
    </row>
    <row r="25" ht="20.25" spans="1:18">
      <c r="A25" s="10" t="s">
        <v>374</v>
      </c>
      <c r="B25" s="10" t="s">
        <v>375</v>
      </c>
      <c r="C25" s="10">
        <v>3851.096</v>
      </c>
      <c r="D25" s="10">
        <v>4495.568</v>
      </c>
      <c r="E25" s="10">
        <v>0</v>
      </c>
      <c r="F25" s="10">
        <v>0</v>
      </c>
      <c r="G25" s="10">
        <v>1</v>
      </c>
      <c r="H25" s="7">
        <v>0</v>
      </c>
      <c r="I25" s="7">
        <v>0</v>
      </c>
      <c r="J25" s="7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-1.639</v>
      </c>
      <c r="Q25" s="14">
        <v>0</v>
      </c>
      <c r="R25" s="14">
        <v>-1</v>
      </c>
    </row>
    <row r="26" ht="20.25" spans="1:18">
      <c r="A26" s="10" t="s">
        <v>376</v>
      </c>
      <c r="B26" s="10" t="s">
        <v>377</v>
      </c>
      <c r="C26" s="10">
        <v>1656.735</v>
      </c>
      <c r="D26" s="10">
        <v>1984.011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0</v>
      </c>
      <c r="L26" s="14">
        <v>2</v>
      </c>
      <c r="M26" s="14">
        <v>0</v>
      </c>
      <c r="N26" s="14">
        <v>-1</v>
      </c>
      <c r="O26" s="14">
        <v>0</v>
      </c>
      <c r="P26" s="14">
        <v>-7.31</v>
      </c>
      <c r="Q26" s="14">
        <v>0</v>
      </c>
      <c r="R26" s="14">
        <v>0</v>
      </c>
    </row>
    <row r="27" ht="20.25" spans="1:18">
      <c r="A27" s="10" t="s">
        <v>378</v>
      </c>
      <c r="B27" s="10" t="s">
        <v>379</v>
      </c>
      <c r="C27" s="10">
        <v>1107.845</v>
      </c>
      <c r="D27" s="10">
        <v>1433.655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0</v>
      </c>
      <c r="L27" s="14">
        <v>0</v>
      </c>
      <c r="M27" s="14">
        <v>0</v>
      </c>
      <c r="N27" s="14">
        <v>-1</v>
      </c>
      <c r="O27" s="14">
        <v>0</v>
      </c>
      <c r="P27" s="14">
        <v>-4.717</v>
      </c>
      <c r="Q27" s="14">
        <v>0</v>
      </c>
      <c r="R27" s="14">
        <v>-1</v>
      </c>
    </row>
    <row r="28" ht="20.25" spans="1:18">
      <c r="A28" s="10" t="s">
        <v>380</v>
      </c>
      <c r="B28" s="10" t="s">
        <v>381</v>
      </c>
      <c r="C28" s="10">
        <v>6632.614</v>
      </c>
      <c r="D28" s="10">
        <v>7341.258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5">
        <v>0</v>
      </c>
      <c r="L28" s="14">
        <v>1</v>
      </c>
      <c r="M28" s="14">
        <v>0</v>
      </c>
      <c r="N28" s="14">
        <v>0</v>
      </c>
      <c r="O28" s="14">
        <v>0</v>
      </c>
      <c r="P28" s="14">
        <v>4.935</v>
      </c>
      <c r="Q28" s="14">
        <v>0</v>
      </c>
      <c r="R28" s="14">
        <v>0</v>
      </c>
    </row>
    <row r="29" ht="20.25" spans="1:18">
      <c r="A29" s="10" t="s">
        <v>382</v>
      </c>
      <c r="B29" s="10" t="s">
        <v>383</v>
      </c>
      <c r="C29" s="10">
        <v>773.122</v>
      </c>
      <c r="D29" s="10">
        <v>875.066</v>
      </c>
      <c r="E29" s="10">
        <v>0</v>
      </c>
      <c r="F29" s="10">
        <v>0</v>
      </c>
      <c r="G29" s="10">
        <v>1</v>
      </c>
      <c r="H29" s="7">
        <v>0</v>
      </c>
      <c r="I29" s="7">
        <v>0</v>
      </c>
      <c r="J29" s="7">
        <v>0</v>
      </c>
      <c r="K29" s="15">
        <v>1</v>
      </c>
      <c r="L29" s="14">
        <v>1</v>
      </c>
      <c r="M29" s="14">
        <v>0</v>
      </c>
      <c r="N29" s="14">
        <v>0</v>
      </c>
      <c r="O29" s="14">
        <v>0</v>
      </c>
      <c r="P29" s="14">
        <v>-1.156</v>
      </c>
      <c r="Q29" s="14">
        <v>0</v>
      </c>
      <c r="R29" s="14">
        <v>0</v>
      </c>
    </row>
    <row r="30" ht="20.25" spans="1:18">
      <c r="A30" s="10" t="s">
        <v>384</v>
      </c>
      <c r="B30" s="10" t="s">
        <v>385</v>
      </c>
      <c r="C30" s="10">
        <v>9373.528</v>
      </c>
      <c r="D30" s="10">
        <v>11721.677</v>
      </c>
      <c r="E30" s="10">
        <v>0</v>
      </c>
      <c r="F30" s="10">
        <v>0</v>
      </c>
      <c r="G30" s="10">
        <v>1</v>
      </c>
      <c r="H30" s="7">
        <v>0</v>
      </c>
      <c r="I30" s="7">
        <v>0</v>
      </c>
      <c r="J30" s="7">
        <v>0</v>
      </c>
      <c r="K30" s="15">
        <v>0</v>
      </c>
      <c r="L30" s="14">
        <v>0</v>
      </c>
      <c r="M30" s="14">
        <v>0</v>
      </c>
      <c r="N30" s="14">
        <v>0</v>
      </c>
      <c r="O30" s="14">
        <v>0</v>
      </c>
      <c r="P30" s="14">
        <v>4.598</v>
      </c>
      <c r="Q30" s="14">
        <v>0</v>
      </c>
      <c r="R30" s="14">
        <v>0</v>
      </c>
    </row>
    <row r="31" ht="20.25" spans="1:18">
      <c r="A31" s="10" t="s">
        <v>386</v>
      </c>
      <c r="B31" s="10" t="s">
        <v>387</v>
      </c>
      <c r="C31" s="10">
        <v>1088.087</v>
      </c>
      <c r="D31" s="10">
        <v>1398.976</v>
      </c>
      <c r="E31" s="10">
        <v>0</v>
      </c>
      <c r="F31" s="10">
        <v>0</v>
      </c>
      <c r="G31" s="10">
        <v>1</v>
      </c>
      <c r="H31" s="7">
        <v>0</v>
      </c>
      <c r="I31" s="7">
        <v>0</v>
      </c>
      <c r="J31" s="7">
        <v>0</v>
      </c>
      <c r="K31" s="15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-1.658</v>
      </c>
      <c r="Q31" s="14">
        <v>0</v>
      </c>
      <c r="R31" s="14">
        <v>0</v>
      </c>
    </row>
    <row r="32" ht="20.25" spans="1:18">
      <c r="A32" s="10" t="s">
        <v>388</v>
      </c>
      <c r="B32" s="10" t="s">
        <v>389</v>
      </c>
      <c r="C32" s="10">
        <v>2627.982</v>
      </c>
      <c r="D32" s="10">
        <v>3237.309</v>
      </c>
      <c r="E32" s="10">
        <v>0</v>
      </c>
      <c r="F32" s="10">
        <v>0</v>
      </c>
      <c r="G32" s="10">
        <v>1</v>
      </c>
      <c r="H32" s="7">
        <v>0</v>
      </c>
      <c r="I32" s="7">
        <v>0</v>
      </c>
      <c r="J32" s="7">
        <v>0</v>
      </c>
      <c r="K32" s="15">
        <v>2</v>
      </c>
      <c r="L32" s="14">
        <v>0</v>
      </c>
      <c r="M32" s="14">
        <v>1</v>
      </c>
      <c r="N32" s="14">
        <v>-1</v>
      </c>
      <c r="O32" s="14">
        <v>0</v>
      </c>
      <c r="P32" s="14">
        <v>7.748</v>
      </c>
      <c r="Q32" s="14">
        <v>0</v>
      </c>
      <c r="R32" s="14">
        <v>0</v>
      </c>
    </row>
    <row r="33" ht="20.25" spans="1:18">
      <c r="A33" s="10" t="s">
        <v>390</v>
      </c>
      <c r="B33" s="10" t="s">
        <v>391</v>
      </c>
      <c r="C33" s="10">
        <v>2544.073</v>
      </c>
      <c r="D33" s="10">
        <v>3003.527</v>
      </c>
      <c r="E33" s="10">
        <v>0</v>
      </c>
      <c r="F33" s="10">
        <v>0</v>
      </c>
      <c r="G33" s="10">
        <v>1</v>
      </c>
      <c r="H33" s="7">
        <v>0</v>
      </c>
      <c r="I33" s="7">
        <v>0</v>
      </c>
      <c r="J33" s="7">
        <v>0</v>
      </c>
      <c r="K33" s="15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10" t="s">
        <v>392</v>
      </c>
      <c r="B34" s="10" t="s">
        <v>393</v>
      </c>
      <c r="C34" s="10">
        <v>1179.433</v>
      </c>
      <c r="D34" s="10">
        <v>1404.068</v>
      </c>
      <c r="E34" s="10">
        <v>0</v>
      </c>
      <c r="F34" s="10">
        <v>0</v>
      </c>
      <c r="G34" s="10">
        <v>1</v>
      </c>
      <c r="H34" s="7">
        <v>0</v>
      </c>
      <c r="I34" s="7">
        <v>0</v>
      </c>
      <c r="J34" s="7">
        <v>0</v>
      </c>
      <c r="K34" s="15">
        <v>1</v>
      </c>
      <c r="L34" s="14">
        <v>2</v>
      </c>
      <c r="M34" s="14">
        <v>0</v>
      </c>
      <c r="N34" s="14">
        <v>0</v>
      </c>
      <c r="O34" s="14">
        <v>0</v>
      </c>
      <c r="P34" s="14">
        <v>-2.79</v>
      </c>
      <c r="Q34" s="14">
        <v>0</v>
      </c>
      <c r="R34" s="14">
        <v>-1</v>
      </c>
    </row>
    <row r="35" ht="20.25" spans="1:18">
      <c r="A35" s="10" t="s">
        <v>394</v>
      </c>
      <c r="B35" s="10" t="s">
        <v>395</v>
      </c>
      <c r="C35" s="10">
        <v>2231.622</v>
      </c>
      <c r="D35" s="10">
        <v>2733.87</v>
      </c>
      <c r="E35" s="10">
        <v>0</v>
      </c>
      <c r="F35" s="10">
        <v>0</v>
      </c>
      <c r="G35" s="10">
        <v>1</v>
      </c>
      <c r="H35" s="7">
        <v>0</v>
      </c>
      <c r="I35" s="7">
        <v>0</v>
      </c>
      <c r="J35" s="7">
        <v>0</v>
      </c>
      <c r="K35" s="15">
        <v>1</v>
      </c>
      <c r="L35" s="14">
        <v>1</v>
      </c>
      <c r="M35" s="14">
        <v>0</v>
      </c>
      <c r="N35" s="14">
        <v>0</v>
      </c>
      <c r="O35" s="14">
        <v>0</v>
      </c>
      <c r="P35" s="14">
        <v>-7.841</v>
      </c>
      <c r="Q35" s="14">
        <v>0</v>
      </c>
      <c r="R35" s="14">
        <v>-1</v>
      </c>
    </row>
    <row r="36" ht="20.25" spans="1:18">
      <c r="A36" s="10" t="s">
        <v>396</v>
      </c>
      <c r="B36" s="10" t="s">
        <v>397</v>
      </c>
      <c r="C36" s="10">
        <v>967.581</v>
      </c>
      <c r="D36" s="10">
        <v>1188.864</v>
      </c>
      <c r="E36" s="10">
        <v>0</v>
      </c>
      <c r="F36" s="10">
        <v>0</v>
      </c>
      <c r="G36" s="10">
        <v>1</v>
      </c>
      <c r="H36" s="7">
        <v>0</v>
      </c>
      <c r="I36" s="7">
        <v>0</v>
      </c>
      <c r="J36" s="7">
        <v>0</v>
      </c>
      <c r="K36" s="15">
        <v>4</v>
      </c>
      <c r="L36" s="14">
        <v>0</v>
      </c>
      <c r="M36" s="14">
        <v>0</v>
      </c>
      <c r="N36" s="14">
        <v>0</v>
      </c>
      <c r="O36" s="14">
        <v>0</v>
      </c>
      <c r="P36" s="14">
        <v>3.163</v>
      </c>
      <c r="Q36" s="14">
        <v>0</v>
      </c>
      <c r="R36" s="14">
        <v>1</v>
      </c>
    </row>
    <row r="37" ht="20.25" spans="1:18">
      <c r="A37" s="10" t="s">
        <v>398</v>
      </c>
      <c r="B37" s="10" t="s">
        <v>399</v>
      </c>
      <c r="C37" s="10">
        <v>112.501</v>
      </c>
      <c r="D37" s="10">
        <v>117.461</v>
      </c>
      <c r="E37" s="10">
        <v>0</v>
      </c>
      <c r="F37" s="10">
        <v>0</v>
      </c>
      <c r="G37" s="10">
        <v>1</v>
      </c>
      <c r="H37" s="7">
        <v>0</v>
      </c>
      <c r="I37" s="7">
        <v>0</v>
      </c>
      <c r="J37" s="7">
        <v>0</v>
      </c>
      <c r="K37" s="15">
        <v>0</v>
      </c>
      <c r="L37" s="14">
        <v>2</v>
      </c>
      <c r="M37" s="14">
        <v>0</v>
      </c>
      <c r="N37" s="14">
        <v>0</v>
      </c>
      <c r="O37" s="14">
        <v>0</v>
      </c>
      <c r="P37" s="14">
        <v>-0.088</v>
      </c>
      <c r="Q37" s="14">
        <v>0</v>
      </c>
      <c r="R37" s="14">
        <v>0</v>
      </c>
    </row>
    <row r="38" ht="20.25" spans="1:18">
      <c r="A38" s="10" t="s">
        <v>400</v>
      </c>
      <c r="B38" s="10" t="s">
        <v>401</v>
      </c>
      <c r="C38" s="10">
        <v>2959.121</v>
      </c>
      <c r="D38" s="10">
        <v>3521.321</v>
      </c>
      <c r="E38" s="10">
        <v>0</v>
      </c>
      <c r="F38" s="10">
        <v>0</v>
      </c>
      <c r="G38" s="10">
        <v>1</v>
      </c>
      <c r="H38" s="7">
        <v>0</v>
      </c>
      <c r="I38" s="7">
        <v>0</v>
      </c>
      <c r="J38" s="7">
        <v>0</v>
      </c>
      <c r="K38" s="15">
        <v>0</v>
      </c>
      <c r="L38" s="14">
        <v>0</v>
      </c>
      <c r="M38" s="14">
        <v>0</v>
      </c>
      <c r="N38" s="14">
        <v>-1</v>
      </c>
      <c r="O38" s="14">
        <v>0</v>
      </c>
      <c r="P38" s="14">
        <v>-3.797</v>
      </c>
      <c r="Q38" s="14">
        <v>0</v>
      </c>
      <c r="R38" s="14">
        <v>0</v>
      </c>
    </row>
    <row r="39" ht="20.25" spans="1:18">
      <c r="A39" s="10" t="s">
        <v>402</v>
      </c>
      <c r="B39" s="10" t="s">
        <v>403</v>
      </c>
      <c r="C39" s="10">
        <v>429.704</v>
      </c>
      <c r="D39" s="10">
        <v>505.436</v>
      </c>
      <c r="E39" s="10">
        <v>0</v>
      </c>
      <c r="F39" s="10">
        <v>0</v>
      </c>
      <c r="G39" s="10">
        <v>1</v>
      </c>
      <c r="H39" s="7">
        <v>0</v>
      </c>
      <c r="I39" s="7">
        <v>0</v>
      </c>
      <c r="J39" s="7">
        <v>0</v>
      </c>
      <c r="K39" s="15">
        <v>0</v>
      </c>
      <c r="L39" s="14">
        <v>0</v>
      </c>
      <c r="M39" s="14">
        <v>1</v>
      </c>
      <c r="N39" s="14">
        <v>-1</v>
      </c>
      <c r="O39" s="14">
        <v>0</v>
      </c>
      <c r="P39" s="14">
        <v>-1.458</v>
      </c>
      <c r="Q39" s="14">
        <v>0</v>
      </c>
      <c r="R39" s="14">
        <v>0</v>
      </c>
    </row>
    <row r="40" ht="20.25" spans="1:18">
      <c r="A40" s="6" t="s">
        <v>404</v>
      </c>
      <c r="B40" s="6" t="s">
        <v>405</v>
      </c>
      <c r="C40" s="6">
        <v>2746.888</v>
      </c>
      <c r="D40" s="6">
        <v>3260.667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0.834</v>
      </c>
      <c r="K40" s="15">
        <v>1</v>
      </c>
      <c r="L40" s="14">
        <v>0</v>
      </c>
      <c r="M40" s="14">
        <v>0</v>
      </c>
      <c r="N40" s="14">
        <v>0</v>
      </c>
      <c r="O40" s="14">
        <v>0</v>
      </c>
      <c r="P40" s="14">
        <v>-1.235</v>
      </c>
      <c r="Q40" s="14">
        <v>0</v>
      </c>
      <c r="R40" s="14">
        <v>0</v>
      </c>
    </row>
    <row r="41" ht="20.25" spans="1:18">
      <c r="A41" s="6" t="s">
        <v>406</v>
      </c>
      <c r="B41" s="6" t="s">
        <v>407</v>
      </c>
      <c r="C41" s="6">
        <v>815.796</v>
      </c>
      <c r="D41" s="6">
        <v>1008.017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18.321</v>
      </c>
      <c r="K41" s="15">
        <v>3</v>
      </c>
      <c r="L41" s="14">
        <v>0</v>
      </c>
      <c r="M41" s="14">
        <v>0</v>
      </c>
      <c r="N41" s="14">
        <v>0</v>
      </c>
      <c r="O41" s="14">
        <v>0</v>
      </c>
      <c r="P41" s="14">
        <v>-1.714</v>
      </c>
      <c r="Q41" s="14">
        <v>0</v>
      </c>
      <c r="R41" s="14">
        <v>0</v>
      </c>
    </row>
    <row r="42" ht="20.25" spans="1:18">
      <c r="A42" s="6" t="s">
        <v>408</v>
      </c>
      <c r="B42" s="6" t="s">
        <v>409</v>
      </c>
      <c r="C42" s="6">
        <v>2976.233</v>
      </c>
      <c r="D42" s="6">
        <v>3406.889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5.964</v>
      </c>
      <c r="K42" s="15">
        <v>1</v>
      </c>
      <c r="L42" s="14">
        <v>2</v>
      </c>
      <c r="M42" s="14">
        <v>0</v>
      </c>
      <c r="N42" s="14">
        <v>-1</v>
      </c>
      <c r="O42" s="14">
        <v>0</v>
      </c>
      <c r="P42" s="14">
        <v>-3.217</v>
      </c>
      <c r="Q42" s="14">
        <v>0</v>
      </c>
      <c r="R42" s="14">
        <v>0</v>
      </c>
    </row>
    <row r="43" ht="20.25" spans="1:18">
      <c r="A43" s="6" t="s">
        <v>410</v>
      </c>
      <c r="B43" s="6" t="s">
        <v>411</v>
      </c>
      <c r="C43" s="6">
        <v>3197.499</v>
      </c>
      <c r="D43" s="6">
        <v>3426.004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1.433</v>
      </c>
      <c r="K43" s="15">
        <v>0</v>
      </c>
      <c r="L43" s="14">
        <v>2</v>
      </c>
      <c r="M43" s="14">
        <v>0</v>
      </c>
      <c r="N43" s="14">
        <v>-1</v>
      </c>
      <c r="O43" s="14">
        <v>0</v>
      </c>
      <c r="P43" s="14">
        <v>-3.843</v>
      </c>
      <c r="Q43" s="14">
        <v>0</v>
      </c>
      <c r="R43" s="14">
        <v>0</v>
      </c>
    </row>
    <row r="44" ht="20.25" spans="1:18">
      <c r="A44" s="6" t="s">
        <v>412</v>
      </c>
      <c r="B44" s="6" t="s">
        <v>413</v>
      </c>
      <c r="C44" s="6">
        <v>4048.939</v>
      </c>
      <c r="D44" s="6">
        <v>4344.795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4.954</v>
      </c>
      <c r="K44" s="15">
        <v>2</v>
      </c>
      <c r="L44" s="14">
        <v>0</v>
      </c>
      <c r="M44" s="14">
        <v>-1</v>
      </c>
      <c r="N44" s="14">
        <v>1</v>
      </c>
      <c r="O44" s="14">
        <v>0</v>
      </c>
      <c r="P44" s="14">
        <v>1.083</v>
      </c>
      <c r="Q44" s="14">
        <v>0</v>
      </c>
      <c r="R44" s="14">
        <v>0</v>
      </c>
    </row>
    <row r="45" ht="20.25" spans="1:18">
      <c r="A45" s="6" t="s">
        <v>414</v>
      </c>
      <c r="B45" s="6" t="s">
        <v>415</v>
      </c>
      <c r="C45" s="6">
        <v>16311.761</v>
      </c>
      <c r="D45" s="6">
        <v>17771.389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6.496</v>
      </c>
      <c r="K45" s="15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-6.151</v>
      </c>
      <c r="Q45" s="14">
        <v>1</v>
      </c>
      <c r="R45" s="14">
        <v>0</v>
      </c>
    </row>
    <row r="46" ht="20.25" spans="1:18">
      <c r="A46" s="6" t="s">
        <v>416</v>
      </c>
      <c r="B46" s="6" t="s">
        <v>417</v>
      </c>
      <c r="C46" s="6">
        <v>3042.794</v>
      </c>
      <c r="D46" s="6">
        <v>3276.519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1.719</v>
      </c>
      <c r="K46" s="15">
        <v>0</v>
      </c>
      <c r="L46" s="14">
        <v>1</v>
      </c>
      <c r="M46" s="14">
        <v>0</v>
      </c>
      <c r="N46" s="14">
        <v>-1</v>
      </c>
      <c r="O46" s="14">
        <v>0</v>
      </c>
      <c r="P46" s="14">
        <v>-3.95</v>
      </c>
      <c r="Q46" s="14">
        <v>-1</v>
      </c>
      <c r="R46" s="14">
        <v>0</v>
      </c>
    </row>
    <row r="47" ht="20.25" spans="1:18">
      <c r="A47" s="6" t="s">
        <v>418</v>
      </c>
      <c r="B47" s="6" t="s">
        <v>419</v>
      </c>
      <c r="C47" s="6">
        <v>14655.703</v>
      </c>
      <c r="D47" s="6">
        <v>16147.665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7.826</v>
      </c>
      <c r="K47" s="15">
        <v>3</v>
      </c>
      <c r="L47" s="14">
        <v>1</v>
      </c>
      <c r="M47" s="14">
        <v>-1</v>
      </c>
      <c r="N47" s="14">
        <v>0</v>
      </c>
      <c r="O47" s="14">
        <v>0</v>
      </c>
      <c r="P47" s="14">
        <v>-0.046</v>
      </c>
      <c r="Q47" s="14">
        <v>0</v>
      </c>
      <c r="R47" s="14">
        <v>0</v>
      </c>
    </row>
    <row r="48" ht="20.25" spans="1:18">
      <c r="A48" s="6" t="s">
        <v>420</v>
      </c>
      <c r="B48" s="6" t="s">
        <v>421</v>
      </c>
      <c r="C48" s="6">
        <v>5116.622</v>
      </c>
      <c r="D48" s="6">
        <v>5689.086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7.775</v>
      </c>
      <c r="K48" s="15">
        <v>3</v>
      </c>
      <c r="L48" s="14">
        <v>0</v>
      </c>
      <c r="M48" s="14">
        <v>0</v>
      </c>
      <c r="N48" s="14">
        <v>0</v>
      </c>
      <c r="O48" s="14">
        <v>0</v>
      </c>
      <c r="P48" s="14">
        <v>-0.106</v>
      </c>
      <c r="Q48" s="14">
        <v>0</v>
      </c>
      <c r="R48" s="14">
        <v>0</v>
      </c>
    </row>
    <row r="49" ht="20.25" spans="1:18">
      <c r="A49" s="6" t="s">
        <v>422</v>
      </c>
      <c r="B49" s="6" t="s">
        <v>423</v>
      </c>
      <c r="C49" s="6">
        <v>12459.666</v>
      </c>
      <c r="D49" s="6">
        <v>13349.862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5.214</v>
      </c>
      <c r="K49" s="15">
        <v>3</v>
      </c>
      <c r="L49" s="14">
        <v>0</v>
      </c>
      <c r="M49" s="14">
        <v>0</v>
      </c>
      <c r="N49" s="14">
        <v>0</v>
      </c>
      <c r="O49" s="14">
        <v>0</v>
      </c>
      <c r="P49" s="14">
        <v>-10.606</v>
      </c>
      <c r="Q49" s="14">
        <v>0</v>
      </c>
      <c r="R49" s="14">
        <v>0</v>
      </c>
    </row>
    <row r="50" ht="20.25" spans="1:18">
      <c r="A50" s="7" t="s">
        <v>424</v>
      </c>
      <c r="B50" s="7" t="s">
        <v>425</v>
      </c>
      <c r="C50" s="7">
        <v>3295.899</v>
      </c>
      <c r="D50" s="7">
        <v>3578.465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5.29</v>
      </c>
      <c r="K50" s="15">
        <v>4</v>
      </c>
      <c r="L50" s="14">
        <v>1</v>
      </c>
      <c r="M50" s="14">
        <v>0</v>
      </c>
      <c r="N50" s="14">
        <v>0</v>
      </c>
      <c r="O50" s="14">
        <v>0</v>
      </c>
      <c r="P50" s="14">
        <v>1.845</v>
      </c>
      <c r="Q50" s="14">
        <v>0</v>
      </c>
      <c r="R50" s="14">
        <v>0</v>
      </c>
    </row>
    <row r="51" ht="20.25" spans="1:18">
      <c r="A51" s="7" t="s">
        <v>426</v>
      </c>
      <c r="B51" s="7" t="s">
        <v>427</v>
      </c>
      <c r="C51" s="7">
        <v>136.172</v>
      </c>
      <c r="D51" s="7">
        <v>153.956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7.992</v>
      </c>
      <c r="K51" s="15">
        <v>3</v>
      </c>
      <c r="L51" s="14">
        <v>0</v>
      </c>
      <c r="M51" s="14">
        <v>0</v>
      </c>
      <c r="N51" s="14">
        <v>1</v>
      </c>
      <c r="O51" s="14">
        <v>-1</v>
      </c>
      <c r="P51" s="14">
        <v>-0.272</v>
      </c>
      <c r="Q51" s="14">
        <v>0</v>
      </c>
      <c r="R51" s="14">
        <v>0</v>
      </c>
    </row>
    <row r="52" ht="20.25" spans="1:18">
      <c r="A52" s="7" t="s">
        <v>428</v>
      </c>
      <c r="B52" s="7" t="s">
        <v>429</v>
      </c>
      <c r="C52" s="7">
        <v>5370.909</v>
      </c>
      <c r="D52" s="7">
        <v>6098.545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0.741</v>
      </c>
      <c r="K52" s="15">
        <v>0</v>
      </c>
      <c r="L52" s="14">
        <v>2</v>
      </c>
      <c r="M52" s="14">
        <v>0</v>
      </c>
      <c r="N52" s="14">
        <v>0</v>
      </c>
      <c r="O52" s="14">
        <v>0</v>
      </c>
      <c r="P52" s="14">
        <v>-5.785</v>
      </c>
      <c r="Q52" s="14">
        <v>0</v>
      </c>
      <c r="R52" s="14">
        <v>0</v>
      </c>
    </row>
    <row r="53" ht="20.25" spans="1:18">
      <c r="A53" s="7" t="s">
        <v>430</v>
      </c>
      <c r="B53" s="7" t="s">
        <v>431</v>
      </c>
      <c r="C53" s="7">
        <v>2084.089</v>
      </c>
      <c r="D53" s="7">
        <v>2262.167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6.08</v>
      </c>
      <c r="K53" s="15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-0.04</v>
      </c>
      <c r="Q53" s="14">
        <v>0</v>
      </c>
      <c r="R53" s="14">
        <v>0</v>
      </c>
    </row>
    <row r="54" ht="20.25" spans="1:18">
      <c r="A54" s="7" t="s">
        <v>432</v>
      </c>
      <c r="B54" s="7" t="s">
        <v>433</v>
      </c>
      <c r="C54" s="7">
        <v>2372.581</v>
      </c>
      <c r="D54" s="7">
        <v>2582.231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4.907</v>
      </c>
      <c r="K54" s="15">
        <v>3</v>
      </c>
      <c r="L54" s="14">
        <v>0</v>
      </c>
      <c r="M54" s="14">
        <v>0</v>
      </c>
      <c r="N54" s="14">
        <v>0</v>
      </c>
      <c r="O54" s="14">
        <v>0</v>
      </c>
      <c r="P54" s="14">
        <v>-1.452</v>
      </c>
      <c r="Q54" s="14">
        <v>0</v>
      </c>
      <c r="R54" s="14">
        <v>0</v>
      </c>
    </row>
    <row r="55" ht="20.25" spans="1:18">
      <c r="A55" s="7" t="s">
        <v>434</v>
      </c>
      <c r="B55" s="7" t="s">
        <v>435</v>
      </c>
      <c r="C55" s="7">
        <v>6307.294</v>
      </c>
      <c r="D55" s="7">
        <v>7294.103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7.013</v>
      </c>
      <c r="K55" s="15">
        <v>2</v>
      </c>
      <c r="L55" s="14">
        <v>0</v>
      </c>
      <c r="M55" s="14">
        <v>0</v>
      </c>
      <c r="N55" s="14">
        <v>0</v>
      </c>
      <c r="O55" s="14">
        <v>0</v>
      </c>
      <c r="P55" s="14">
        <v>-10.151</v>
      </c>
      <c r="Q55" s="14">
        <v>0</v>
      </c>
      <c r="R55" s="14">
        <v>0</v>
      </c>
    </row>
    <row r="56" ht="20.25" spans="1:18">
      <c r="A56" s="7" t="s">
        <v>436</v>
      </c>
      <c r="B56" s="7" t="s">
        <v>437</v>
      </c>
      <c r="C56" s="7">
        <v>1256.118</v>
      </c>
      <c r="D56" s="7">
        <v>1325.243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1.52</v>
      </c>
      <c r="K56" s="15">
        <v>2</v>
      </c>
      <c r="L56" s="14">
        <v>2</v>
      </c>
      <c r="M56" s="14">
        <v>0</v>
      </c>
      <c r="N56" s="14">
        <v>0</v>
      </c>
      <c r="O56" s="14">
        <v>0</v>
      </c>
      <c r="P56" s="14">
        <v>-2.006</v>
      </c>
      <c r="Q56" s="14">
        <v>0</v>
      </c>
      <c r="R56" s="14">
        <v>-1</v>
      </c>
    </row>
    <row r="57" ht="20.25" spans="1:18">
      <c r="A57" s="7" t="s">
        <v>438</v>
      </c>
      <c r="B57" s="7" t="s">
        <v>439</v>
      </c>
      <c r="C57" s="7">
        <v>739.533</v>
      </c>
      <c r="D57" s="7">
        <v>799.7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6.86</v>
      </c>
      <c r="K57" s="15">
        <v>4</v>
      </c>
      <c r="L57" s="14">
        <v>0</v>
      </c>
      <c r="M57" s="14">
        <v>0</v>
      </c>
      <c r="N57" s="14">
        <v>1</v>
      </c>
      <c r="O57" s="14">
        <v>0</v>
      </c>
      <c r="P57" s="14">
        <v>-0.65</v>
      </c>
      <c r="Q57" s="14">
        <v>0</v>
      </c>
      <c r="R57" s="14">
        <v>0</v>
      </c>
    </row>
    <row r="58" ht="20.25" spans="1:18">
      <c r="A58" s="7" t="s">
        <v>440</v>
      </c>
      <c r="B58" s="7" t="s">
        <v>441</v>
      </c>
      <c r="C58" s="7">
        <v>2931.857</v>
      </c>
      <c r="D58" s="7">
        <v>3437.604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2.01</v>
      </c>
      <c r="K58" s="15">
        <v>1</v>
      </c>
      <c r="L58" s="14">
        <v>0</v>
      </c>
      <c r="M58" s="14">
        <v>0</v>
      </c>
      <c r="N58" s="14">
        <v>1</v>
      </c>
      <c r="O58" s="14">
        <v>0</v>
      </c>
      <c r="P58" s="14">
        <v>2.734</v>
      </c>
      <c r="Q58" s="14">
        <v>0</v>
      </c>
      <c r="R58" s="14">
        <v>0</v>
      </c>
    </row>
    <row r="59" ht="20.25" spans="1:18">
      <c r="A59" s="7" t="s">
        <v>442</v>
      </c>
      <c r="B59" s="7" t="s">
        <v>443</v>
      </c>
      <c r="C59" s="7">
        <v>11135.719</v>
      </c>
      <c r="D59" s="7">
        <v>14007.063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4.496</v>
      </c>
      <c r="K59" s="15">
        <v>2</v>
      </c>
      <c r="L59" s="14">
        <v>1</v>
      </c>
      <c r="M59" s="14">
        <v>0</v>
      </c>
      <c r="N59" s="14">
        <v>0</v>
      </c>
      <c r="O59" s="14">
        <v>0</v>
      </c>
      <c r="P59" s="14">
        <v>-15.179</v>
      </c>
      <c r="Q59" s="14">
        <v>0</v>
      </c>
      <c r="R59" s="14">
        <v>0</v>
      </c>
    </row>
    <row r="60" ht="20.25" spans="1:18">
      <c r="A60" s="7" t="s">
        <v>444</v>
      </c>
      <c r="B60" s="7" t="s">
        <v>445</v>
      </c>
      <c r="C60" s="7">
        <v>2666.048</v>
      </c>
      <c r="D60" s="7">
        <v>2930.287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3.579</v>
      </c>
      <c r="K60" s="15">
        <v>1</v>
      </c>
      <c r="L60" s="14">
        <v>0</v>
      </c>
      <c r="M60" s="14">
        <v>0</v>
      </c>
      <c r="N60" s="14">
        <v>0</v>
      </c>
      <c r="O60" s="14">
        <v>0</v>
      </c>
      <c r="P60" s="14">
        <v>1.323</v>
      </c>
      <c r="Q60" s="14">
        <v>0</v>
      </c>
      <c r="R60" s="14">
        <v>1</v>
      </c>
    </row>
    <row r="61" ht="20.25" spans="1:18">
      <c r="A61" s="7" t="s">
        <v>446</v>
      </c>
      <c r="B61" s="7" t="s">
        <v>447</v>
      </c>
      <c r="C61" s="7">
        <v>8442.704</v>
      </c>
      <c r="D61" s="7">
        <v>9617.484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0.557</v>
      </c>
      <c r="K61" s="15">
        <v>1</v>
      </c>
      <c r="L61" s="14">
        <v>2</v>
      </c>
      <c r="M61" s="14">
        <v>0</v>
      </c>
      <c r="N61" s="14">
        <v>0</v>
      </c>
      <c r="O61" s="14">
        <v>0</v>
      </c>
      <c r="P61" s="14">
        <v>-12.335</v>
      </c>
      <c r="Q61" s="14">
        <v>0</v>
      </c>
      <c r="R61" s="14">
        <v>0</v>
      </c>
    </row>
    <row r="62" ht="20.25" spans="1:18">
      <c r="A62" s="7" t="s">
        <v>448</v>
      </c>
      <c r="B62" s="7" t="s">
        <v>449</v>
      </c>
      <c r="C62" s="7">
        <v>3749.441</v>
      </c>
      <c r="D62" s="7">
        <v>4240.22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10.45</v>
      </c>
      <c r="K62" s="15">
        <v>3</v>
      </c>
      <c r="L62" s="14">
        <v>1</v>
      </c>
      <c r="M62" s="14">
        <v>0</v>
      </c>
      <c r="N62" s="14">
        <v>0</v>
      </c>
      <c r="O62" s="14">
        <v>0</v>
      </c>
      <c r="P62" s="14">
        <v>5.951</v>
      </c>
      <c r="Q62" s="14">
        <v>0</v>
      </c>
      <c r="R62" s="14">
        <v>0</v>
      </c>
    </row>
    <row r="63" ht="20.25" spans="1:18">
      <c r="A63" s="7" t="s">
        <v>450</v>
      </c>
      <c r="B63" s="7" t="s">
        <v>451</v>
      </c>
      <c r="C63" s="7">
        <v>3558.885</v>
      </c>
      <c r="D63" s="7">
        <v>3635.455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2.04</v>
      </c>
      <c r="K63" s="15">
        <v>4</v>
      </c>
      <c r="L63" s="14">
        <v>1</v>
      </c>
      <c r="M63" s="14">
        <v>-1</v>
      </c>
      <c r="N63" s="14">
        <v>1</v>
      </c>
      <c r="O63" s="14">
        <v>0</v>
      </c>
      <c r="P63" s="14">
        <v>1.973</v>
      </c>
      <c r="Q63" s="14">
        <v>0</v>
      </c>
      <c r="R63" s="14">
        <v>0</v>
      </c>
    </row>
    <row r="64" ht="20.25" spans="1:18">
      <c r="A64" s="7" t="s">
        <v>452</v>
      </c>
      <c r="B64" s="7" t="s">
        <v>453</v>
      </c>
      <c r="C64" s="7">
        <v>4699.568</v>
      </c>
      <c r="D64" s="7">
        <v>5358.23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3.658</v>
      </c>
      <c r="K64" s="15">
        <v>1</v>
      </c>
      <c r="L64" s="14">
        <v>0</v>
      </c>
      <c r="M64" s="14">
        <v>-1</v>
      </c>
      <c r="N64" s="14">
        <v>1</v>
      </c>
      <c r="O64" s="14">
        <v>0</v>
      </c>
      <c r="P64" s="14">
        <v>6.414</v>
      </c>
      <c r="Q64" s="14">
        <v>0</v>
      </c>
      <c r="R64" s="14">
        <v>0</v>
      </c>
    </row>
    <row r="65" ht="20.25" spans="1:18">
      <c r="A65" s="7" t="s">
        <v>454</v>
      </c>
      <c r="B65" s="7" t="s">
        <v>455</v>
      </c>
      <c r="C65" s="7">
        <v>7793.713</v>
      </c>
      <c r="D65" s="7">
        <v>8311.19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1.12</v>
      </c>
      <c r="K65" s="15">
        <v>0</v>
      </c>
      <c r="L65" s="14">
        <v>1</v>
      </c>
      <c r="M65" s="14">
        <v>0</v>
      </c>
      <c r="N65" s="14">
        <v>0</v>
      </c>
      <c r="O65" s="14">
        <v>0</v>
      </c>
      <c r="P65" s="14">
        <v>3.417</v>
      </c>
      <c r="Q65" s="14">
        <v>0</v>
      </c>
      <c r="R65" s="14">
        <v>0</v>
      </c>
    </row>
    <row r="66" ht="20.25" spans="1:18">
      <c r="A66" s="7" t="s">
        <v>456</v>
      </c>
      <c r="B66" s="7" t="s">
        <v>457</v>
      </c>
      <c r="C66" s="7">
        <v>8284.693</v>
      </c>
      <c r="D66" s="7">
        <v>9685.157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13.222</v>
      </c>
      <c r="K66" s="15">
        <v>2</v>
      </c>
      <c r="L66" s="14">
        <v>0</v>
      </c>
      <c r="M66" s="14">
        <v>0</v>
      </c>
      <c r="N66" s="14">
        <v>0</v>
      </c>
      <c r="O66" s="14">
        <v>0</v>
      </c>
      <c r="P66" s="14">
        <v>56.792</v>
      </c>
      <c r="Q66" s="14">
        <v>0</v>
      </c>
      <c r="R66" s="14">
        <v>-1</v>
      </c>
    </row>
    <row r="67" ht="20.25" spans="1:18">
      <c r="A67" s="7" t="s">
        <v>458</v>
      </c>
      <c r="B67" s="7" t="s">
        <v>459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7" t="s">
        <v>460</v>
      </c>
      <c r="B68" s="7" t="s">
        <v>461</v>
      </c>
      <c r="C68" s="7">
        <v>2099.328</v>
      </c>
      <c r="D68" s="7">
        <v>2485.042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7.641</v>
      </c>
      <c r="K68" s="15">
        <v>2</v>
      </c>
      <c r="L68" s="14">
        <v>0</v>
      </c>
      <c r="M68" s="14">
        <v>-1</v>
      </c>
      <c r="N68" s="14">
        <v>0</v>
      </c>
      <c r="O68" s="14">
        <v>0</v>
      </c>
      <c r="P68" s="14">
        <v>3.409</v>
      </c>
      <c r="Q68" s="14">
        <v>0</v>
      </c>
      <c r="R68" s="14">
        <v>0</v>
      </c>
    </row>
    <row r="69" ht="20.25" spans="1:18">
      <c r="A69" s="7" t="s">
        <v>462</v>
      </c>
      <c r="B69" s="7" t="s">
        <v>463</v>
      </c>
      <c r="C69" s="7">
        <v>8974.064</v>
      </c>
      <c r="D69" s="7">
        <v>9942.382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1.047</v>
      </c>
      <c r="K69" s="15">
        <v>0</v>
      </c>
      <c r="L69" s="14">
        <v>2</v>
      </c>
      <c r="M69" s="14">
        <v>0</v>
      </c>
      <c r="N69" s="14">
        <v>0</v>
      </c>
      <c r="O69" s="14">
        <v>0</v>
      </c>
      <c r="P69" s="14">
        <v>3.738</v>
      </c>
      <c r="Q69" s="14">
        <v>0</v>
      </c>
      <c r="R69" s="14">
        <v>0</v>
      </c>
    </row>
    <row r="70" ht="20.25" spans="1:18">
      <c r="A70" s="7" t="s">
        <v>464</v>
      </c>
      <c r="B70" s="7" t="s">
        <v>465</v>
      </c>
      <c r="C70" s="7">
        <v>6069.333</v>
      </c>
      <c r="D70" s="7">
        <v>6593.358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6.998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-11.688</v>
      </c>
      <c r="Q70" s="14">
        <v>0</v>
      </c>
      <c r="R70" s="14">
        <v>0</v>
      </c>
    </row>
    <row r="71" ht="20.25" spans="1:18">
      <c r="A71" s="7" t="s">
        <v>466</v>
      </c>
      <c r="B71" s="7" t="s">
        <v>467</v>
      </c>
      <c r="C71" s="7">
        <v>7702.133</v>
      </c>
      <c r="D71" s="7">
        <v>8154.751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2.971</v>
      </c>
      <c r="K71" s="15">
        <v>0</v>
      </c>
      <c r="L71" s="14">
        <v>2</v>
      </c>
      <c r="M71" s="14">
        <v>0</v>
      </c>
      <c r="N71" s="14">
        <v>0</v>
      </c>
      <c r="O71" s="14">
        <v>0</v>
      </c>
      <c r="P71" s="14">
        <v>-0.678</v>
      </c>
      <c r="Q71" s="14">
        <v>0</v>
      </c>
      <c r="R71" s="14">
        <v>1</v>
      </c>
    </row>
    <row r="72" ht="20.25" spans="1:18">
      <c r="A72" s="7" t="s">
        <v>468</v>
      </c>
      <c r="B72" s="7" t="s">
        <v>469</v>
      </c>
      <c r="C72" s="7">
        <v>5794.051</v>
      </c>
      <c r="D72" s="7">
        <v>6534.356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1.142</v>
      </c>
      <c r="K72" s="15">
        <v>1</v>
      </c>
      <c r="L72" s="14">
        <v>0</v>
      </c>
      <c r="M72" s="14">
        <v>0</v>
      </c>
      <c r="N72" s="14">
        <v>0</v>
      </c>
      <c r="O72" s="14">
        <v>0</v>
      </c>
      <c r="P72" s="14">
        <v>3.395</v>
      </c>
      <c r="Q72" s="14">
        <v>0</v>
      </c>
      <c r="R72" s="14">
        <v>0</v>
      </c>
    </row>
    <row r="73" ht="20.25" spans="1:18">
      <c r="A73" s="7" t="s">
        <v>470</v>
      </c>
      <c r="B73" s="7" t="s">
        <v>471</v>
      </c>
      <c r="C73" s="7">
        <v>2242.509</v>
      </c>
      <c r="D73" s="7">
        <v>2821.127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7" t="s">
        <v>472</v>
      </c>
      <c r="B74" s="7" t="s">
        <v>473</v>
      </c>
      <c r="C74" s="7">
        <v>5588.421</v>
      </c>
      <c r="D74" s="7">
        <v>6073.829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7.2</v>
      </c>
      <c r="K74" s="15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-13.595</v>
      </c>
      <c r="Q74" s="14">
        <v>0</v>
      </c>
      <c r="R74" s="14">
        <v>-1</v>
      </c>
    </row>
    <row r="75" ht="20.25" spans="1:18">
      <c r="A75" s="7" t="s">
        <v>474</v>
      </c>
      <c r="B75" s="7" t="s">
        <v>475</v>
      </c>
      <c r="C75" s="7">
        <v>2267.798</v>
      </c>
      <c r="D75" s="7">
        <v>2582.647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4.474</v>
      </c>
      <c r="K75" s="15">
        <v>2</v>
      </c>
      <c r="L75" s="14">
        <v>1</v>
      </c>
      <c r="M75" s="14">
        <v>0</v>
      </c>
      <c r="N75" s="14">
        <v>0</v>
      </c>
      <c r="O75" s="14">
        <v>0</v>
      </c>
      <c r="P75" s="14">
        <v>-0.602</v>
      </c>
      <c r="Q75" s="14">
        <v>0</v>
      </c>
      <c r="R75" s="14">
        <v>0</v>
      </c>
    </row>
    <row r="76" ht="20.25" spans="1:18">
      <c r="A76" s="7" t="s">
        <v>476</v>
      </c>
      <c r="B76" s="7" t="s">
        <v>477</v>
      </c>
      <c r="C76" s="7">
        <v>4743.327</v>
      </c>
      <c r="D76" s="7">
        <v>5614.618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13.601</v>
      </c>
      <c r="K76" s="15">
        <v>0</v>
      </c>
      <c r="L76" s="14">
        <v>1</v>
      </c>
      <c r="M76" s="14">
        <v>0</v>
      </c>
      <c r="N76" s="14">
        <v>0</v>
      </c>
      <c r="O76" s="14">
        <v>0</v>
      </c>
      <c r="P76" s="14">
        <v>-20.084</v>
      </c>
      <c r="Q76" s="14">
        <v>0</v>
      </c>
      <c r="R76" s="14">
        <v>-1</v>
      </c>
    </row>
    <row r="77" ht="20.25" spans="1:18">
      <c r="A77" s="7" t="s">
        <v>478</v>
      </c>
      <c r="B77" s="7" t="s">
        <v>479</v>
      </c>
      <c r="C77" s="7">
        <v>5359.207</v>
      </c>
      <c r="D77" s="7">
        <v>5952.202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4.708</v>
      </c>
      <c r="K77" s="15">
        <v>3</v>
      </c>
      <c r="L77" s="14">
        <v>0</v>
      </c>
      <c r="M77" s="14">
        <v>0</v>
      </c>
      <c r="N77" s="14">
        <v>0</v>
      </c>
      <c r="O77" s="14">
        <v>0</v>
      </c>
      <c r="P77" s="14">
        <v>-13.29</v>
      </c>
      <c r="Q77" s="14">
        <v>0</v>
      </c>
      <c r="R77" s="14">
        <v>0</v>
      </c>
    </row>
    <row r="78" ht="20.25" spans="1:18">
      <c r="A78" s="7" t="s">
        <v>480</v>
      </c>
      <c r="B78" s="7" t="s">
        <v>481</v>
      </c>
      <c r="C78" s="7">
        <v>5649.595</v>
      </c>
      <c r="D78" s="7">
        <v>6105.614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3.82</v>
      </c>
      <c r="K78" s="15">
        <v>4</v>
      </c>
      <c r="L78" s="14">
        <v>0</v>
      </c>
      <c r="M78" s="14">
        <v>0</v>
      </c>
      <c r="N78" s="14">
        <v>1</v>
      </c>
      <c r="O78" s="14">
        <v>0</v>
      </c>
      <c r="P78" s="14">
        <v>-8.94</v>
      </c>
      <c r="Q78" s="14">
        <v>0</v>
      </c>
      <c r="R78" s="14">
        <v>0</v>
      </c>
    </row>
    <row r="79" ht="20.25" spans="1:18">
      <c r="A79" s="7" t="s">
        <v>482</v>
      </c>
      <c r="B79" s="7" t="s">
        <v>483</v>
      </c>
      <c r="C79" s="7">
        <v>5208.891</v>
      </c>
      <c r="D79" s="7">
        <v>5513.79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0.707</v>
      </c>
      <c r="K79" s="15">
        <v>1</v>
      </c>
      <c r="L79" s="14">
        <v>0</v>
      </c>
      <c r="M79" s="14">
        <v>-1</v>
      </c>
      <c r="N79" s="14">
        <v>1</v>
      </c>
      <c r="O79" s="14">
        <v>0</v>
      </c>
      <c r="P79" s="14">
        <v>-0.898</v>
      </c>
      <c r="Q79" s="14">
        <v>0</v>
      </c>
      <c r="R79" s="14">
        <v>0</v>
      </c>
    </row>
    <row r="80" ht="20.25" spans="1:18">
      <c r="A80" s="7" t="s">
        <v>484</v>
      </c>
      <c r="B80" s="7" t="s">
        <v>485</v>
      </c>
      <c r="C80" s="7">
        <v>1612.709</v>
      </c>
      <c r="D80" s="7">
        <v>1801.115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8.783</v>
      </c>
      <c r="K80" s="15">
        <v>2</v>
      </c>
      <c r="L80" s="14">
        <v>0</v>
      </c>
      <c r="M80" s="14">
        <v>-1</v>
      </c>
      <c r="N80" s="14">
        <v>1</v>
      </c>
      <c r="O80" s="14">
        <v>0</v>
      </c>
      <c r="P80" s="14">
        <v>1.817</v>
      </c>
      <c r="Q80" s="14">
        <v>0</v>
      </c>
      <c r="R80" s="14">
        <v>0</v>
      </c>
    </row>
    <row r="81" ht="20.25" spans="1:18">
      <c r="A81" s="7" t="s">
        <v>486</v>
      </c>
      <c r="B81" s="7" t="s">
        <v>487</v>
      </c>
      <c r="C81" s="7">
        <v>2972.018</v>
      </c>
      <c r="D81" s="7">
        <v>3698.927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2.557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7" t="s">
        <v>488</v>
      </c>
      <c r="B82" s="7" t="s">
        <v>489</v>
      </c>
      <c r="C82" s="7">
        <v>107.247</v>
      </c>
      <c r="D82" s="7">
        <v>108.549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0.564</v>
      </c>
      <c r="K82" s="15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-0.029</v>
      </c>
      <c r="Q82" s="14">
        <v>0</v>
      </c>
      <c r="R82" s="14">
        <v>0</v>
      </c>
    </row>
    <row r="83" ht="20.25" spans="1:18">
      <c r="A83" s="7" t="s">
        <v>490</v>
      </c>
      <c r="B83" s="7" t="s">
        <v>491</v>
      </c>
      <c r="C83" s="7">
        <v>105.459</v>
      </c>
      <c r="D83" s="7">
        <v>106.205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0.233</v>
      </c>
      <c r="K83" s="15">
        <v>1</v>
      </c>
      <c r="L83" s="14">
        <v>1</v>
      </c>
      <c r="M83" s="14">
        <v>0</v>
      </c>
      <c r="N83" s="14">
        <v>-1</v>
      </c>
      <c r="O83" s="14">
        <v>0</v>
      </c>
      <c r="P83" s="14">
        <v>-0.027</v>
      </c>
      <c r="Q83" s="14">
        <v>-1</v>
      </c>
      <c r="R83" s="14">
        <v>0</v>
      </c>
    </row>
    <row r="84" ht="20.25" spans="1:18">
      <c r="A84" s="7" t="s">
        <v>492</v>
      </c>
      <c r="B84" s="7" t="s">
        <v>493</v>
      </c>
      <c r="C84" s="7">
        <v>102.224</v>
      </c>
      <c r="D84" s="7">
        <v>102.541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0.186</v>
      </c>
      <c r="K84" s="15">
        <v>0</v>
      </c>
      <c r="L84" s="14">
        <v>1</v>
      </c>
      <c r="M84" s="14">
        <v>0</v>
      </c>
      <c r="N84" s="14">
        <v>-1</v>
      </c>
      <c r="O84" s="14">
        <v>0</v>
      </c>
      <c r="P84" s="14">
        <v>-0.009</v>
      </c>
      <c r="Q84" s="14">
        <v>0</v>
      </c>
      <c r="R84" s="14">
        <v>0</v>
      </c>
    </row>
    <row r="85" ht="20.25" spans="1:18">
      <c r="A85" s="7" t="s">
        <v>494</v>
      </c>
      <c r="B85" s="7" t="s">
        <v>495</v>
      </c>
      <c r="C85" s="7">
        <v>1392.508</v>
      </c>
      <c r="D85" s="7">
        <v>1962.41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24.952</v>
      </c>
      <c r="K85" s="15">
        <v>2</v>
      </c>
      <c r="L85" s="14">
        <v>0</v>
      </c>
      <c r="M85" s="14">
        <v>0</v>
      </c>
      <c r="N85" s="14">
        <v>0</v>
      </c>
      <c r="O85" s="14">
        <v>0</v>
      </c>
      <c r="P85" s="14">
        <v>-8.11</v>
      </c>
      <c r="Q85" s="14">
        <v>0</v>
      </c>
      <c r="R85" s="14">
        <v>0</v>
      </c>
    </row>
    <row r="86" ht="20.25" spans="1:18">
      <c r="A86" s="7" t="s">
        <v>496</v>
      </c>
      <c r="B86" s="7" t="s">
        <v>497</v>
      </c>
      <c r="C86" s="7">
        <v>11857.226</v>
      </c>
      <c r="D86" s="7">
        <v>13057.318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8.155</v>
      </c>
      <c r="K86" s="15">
        <v>3</v>
      </c>
      <c r="L86" s="14">
        <v>1</v>
      </c>
      <c r="M86" s="14">
        <v>0</v>
      </c>
      <c r="N86" s="14">
        <v>0</v>
      </c>
      <c r="O86" s="14">
        <v>0</v>
      </c>
      <c r="P86" s="14">
        <v>4.695</v>
      </c>
      <c r="Q86" s="14">
        <v>0</v>
      </c>
      <c r="R86" s="14">
        <v>0</v>
      </c>
    </row>
    <row r="87" ht="20.25" spans="1:18">
      <c r="A87" s="7" t="s">
        <v>498</v>
      </c>
      <c r="B87" s="7" t="s">
        <v>499</v>
      </c>
      <c r="C87" s="7">
        <v>48804.316</v>
      </c>
      <c r="D87" s="7">
        <v>58890.605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16.78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-43.135</v>
      </c>
      <c r="Q87" s="14">
        <v>0</v>
      </c>
      <c r="R87" s="14">
        <v>1</v>
      </c>
    </row>
    <row r="88" ht="20.25" spans="1:18">
      <c r="A88" s="7" t="s">
        <v>500</v>
      </c>
      <c r="B88" s="7" t="s">
        <v>501</v>
      </c>
      <c r="C88" s="7">
        <v>8389.161</v>
      </c>
      <c r="D88" s="7">
        <v>9644.3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3.904</v>
      </c>
      <c r="K88" s="15">
        <v>3</v>
      </c>
      <c r="L88" s="14">
        <v>0</v>
      </c>
      <c r="M88" s="14">
        <v>0</v>
      </c>
      <c r="N88" s="14">
        <v>1</v>
      </c>
      <c r="O88" s="14">
        <v>0</v>
      </c>
      <c r="P88" s="14">
        <v>-18.954</v>
      </c>
      <c r="Q88" s="14">
        <v>1</v>
      </c>
      <c r="R88" s="14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2026-01-05T14:54:23Z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497E41453D834D388F6162E75CE3D224_13</vt:lpwstr>
  </property>
  <property fmtid="{D5CDD505-2E9C-101B-9397-08002B2CF9AE}" pid="3" name="KSOProductBuildVer">
    <vt:lpwstr>2052-12.1.0.15712</vt:lpwstr>
  </property>
</Properties>
</file>