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<sst xmlns="http://schemas.openxmlformats.org/spreadsheetml/2006/main" count="485" uniqueCount="444">
  <si>
    <t>京沪深强转弱</t>
  </si>
  <si>
    <t>京沪深弱转强</t>
  </si>
  <si>
    <t>代码</t>
  </si>
  <si>
    <t>简称</t>
  </si>
  <si>
    <t>总市值</t>
  </si>
  <si>
    <t>电信运营</t>
  </si>
  <si>
    <t>8991.21亿</t>
  </si>
  <si>
    <t>红利指数</t>
  </si>
  <si>
    <t>114241.14亿</t>
  </si>
  <si>
    <t>Ｂ股指数</t>
  </si>
  <si>
    <t>666.59亿</t>
  </si>
  <si>
    <t>全指可选</t>
  </si>
  <si>
    <t>51692.66亿</t>
  </si>
  <si>
    <t>--</t>
  </si>
  <si>
    <t>私募新进</t>
  </si>
  <si>
    <t>36253.69亿</t>
  </si>
  <si>
    <t>国证基建</t>
  </si>
  <si>
    <t>软件服务</t>
  </si>
  <si>
    <t>32773.51亿</t>
  </si>
  <si>
    <t>航空</t>
  </si>
  <si>
    <t>10557.62亿</t>
  </si>
  <si>
    <t>智谱AI</t>
  </si>
  <si>
    <t>10448.99亿</t>
  </si>
  <si>
    <t>交通设施</t>
  </si>
  <si>
    <t>10300.45亿</t>
  </si>
  <si>
    <t>远程办公</t>
  </si>
  <si>
    <t>6524.93亿</t>
  </si>
  <si>
    <t>融资增加</t>
  </si>
  <si>
    <t>5948.77亿</t>
  </si>
  <si>
    <t>船舶</t>
  </si>
  <si>
    <t>4647.06亿</t>
  </si>
  <si>
    <t>文教休闲</t>
  </si>
  <si>
    <t>3020.30亿</t>
  </si>
  <si>
    <t>知识付费</t>
  </si>
  <si>
    <t>2708.85亿</t>
  </si>
  <si>
    <t>日用化工</t>
  </si>
  <si>
    <t>1677.06亿</t>
  </si>
  <si>
    <t>种业</t>
  </si>
  <si>
    <t>829.41亿</t>
  </si>
  <si>
    <t>国证服务</t>
  </si>
  <si>
    <t>区块链50</t>
  </si>
  <si>
    <t>基金指数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</si>
  <si>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</si>
  <si>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</si>
  <si>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</si>
  <si>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</si>
  <si>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</si>
  <si>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</si>
  <si>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</si>
  <si>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</si>
  <si>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</si>
  <si>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</si>
  <si>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</si>
  <si>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</si>
  <si>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</si>
  <si>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</si>
  <si>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</si>
  <si>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</si>
  <si>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</si>
  <si>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</si>
  <si>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</si>
  <si>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</si>
  <si>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</si>
  <si>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建筑指数</t>
  </si>
  <si>
    <t>地产指数</t>
  </si>
  <si>
    <t>深证地产</t>
  </si>
  <si>
    <t>深成能源</t>
  </si>
  <si>
    <t>上证指数</t>
  </si>
  <si>
    <t>Ａ股指数</t>
  </si>
  <si>
    <t>公用指数</t>
  </si>
  <si>
    <t>综合指数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</si>
  <si>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</si>
  <si>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</si>
  <si>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</si>
  <si>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</si>
  <si>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</si>
  <si>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</si>
  <si>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</si>
  <si>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180运输</t>
  </si>
  <si>
    <t>上证能源</t>
  </si>
  <si>
    <t>上证材料</t>
  </si>
  <si>
    <t>上证工业</t>
  </si>
  <si>
    <t>上证公用</t>
  </si>
  <si>
    <t>上证央企</t>
  </si>
  <si>
    <t>50等权</t>
  </si>
  <si>
    <t>180等权</t>
  </si>
  <si>
    <t>50基本</t>
  </si>
  <si>
    <t>180基本</t>
  </si>
  <si>
    <t>上证海外</t>
  </si>
  <si>
    <t>上证国企</t>
  </si>
  <si>
    <t>全指价值</t>
  </si>
  <si>
    <t>全R价值</t>
  </si>
  <si>
    <t>上证周期</t>
  </si>
  <si>
    <t>上证龙头</t>
  </si>
  <si>
    <t>上证商品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</si>
  <si>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</si>
  <si>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</si>
  <si>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</si>
  <si>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</si>
  <si>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</si>
  <si>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</si>
  <si>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</si>
  <si>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上证上游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</si>
  <si>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</si>
  <si>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</si>
  <si>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</si>
  <si>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</si>
  <si>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</si>
  <si>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</si>
  <si>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</si>
  <si>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380公用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</si>
  <si>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</si>
  <si>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</si>
  <si>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</si>
  <si>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</si>
  <si>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</si>
  <si>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</si>
  <si>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</si>
  <si>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</si>
  <si>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</si>
  <si>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</si>
  <si>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</si>
  <si>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</si>
  <si>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</si>
  <si>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</si>
  <si>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</si>
  <si>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</si>
  <si>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上证环保</t>
  </si>
  <si>
    <t>沪新丝路</t>
  </si>
  <si>
    <t>50AH优选</t>
  </si>
  <si>
    <t>科创新能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</si>
  <si>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</si>
  <si>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</si>
  <si>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</si>
  <si>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</si>
  <si>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</si>
  <si>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</si>
  <si>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</si>
  <si>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</si>
  <si>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</si>
  <si>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</si>
  <si>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ESG 100</t>
  </si>
  <si>
    <t>百发100</t>
  </si>
  <si>
    <t>500原料</t>
  </si>
  <si>
    <t>500工业</t>
  </si>
  <si>
    <t>国企一带一路</t>
  </si>
  <si>
    <t>HK银行</t>
  </si>
  <si>
    <t>上证收益</t>
  </si>
  <si>
    <t>小康指数</t>
  </si>
  <si>
    <t>中证A100</t>
  </si>
  <si>
    <t>300能源</t>
  </si>
  <si>
    <t>300材料</t>
  </si>
  <si>
    <t>300工业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</si>
  <si>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</si>
  <si>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</si>
  <si>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</si>
  <si>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</si>
  <si>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</si>
  <si>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</si>
  <si>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</si>
  <si>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</si>
  <si>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</si>
  <si>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</si>
  <si>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</si>
  <si>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</si>
  <si>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基本200</t>
  </si>
  <si>
    <t>基本400</t>
  </si>
  <si>
    <t>基本600</t>
  </si>
  <si>
    <t>ESG 40</t>
  </si>
  <si>
    <t>内地低碳</t>
  </si>
  <si>
    <t>大宗商品</t>
  </si>
  <si>
    <t>全指能源</t>
  </si>
  <si>
    <t>全指材料</t>
  </si>
  <si>
    <t>全指工业</t>
  </si>
  <si>
    <t>全指公用</t>
  </si>
  <si>
    <t>碳科技30</t>
  </si>
  <si>
    <t>碳科技60</t>
  </si>
  <si>
    <t>采矿指数</t>
  </si>
  <si>
    <t>制造指数</t>
  </si>
  <si>
    <t>水电指数</t>
  </si>
  <si>
    <t>批零指数</t>
  </si>
  <si>
    <t>公共指数</t>
  </si>
  <si>
    <t>综企指数</t>
  </si>
  <si>
    <t>绿色低碳</t>
  </si>
  <si>
    <t>创业低碳</t>
  </si>
  <si>
    <t>创新能源</t>
  </si>
  <si>
    <t>碳中和债</t>
  </si>
  <si>
    <t>深转交债</t>
  </si>
  <si>
    <t>创精选88</t>
  </si>
  <si>
    <t>中小创Q</t>
  </si>
  <si>
    <t>新浪100</t>
  </si>
  <si>
    <t>深信中高</t>
  </si>
  <si>
    <t>深信中低</t>
  </si>
  <si>
    <t>深信用债</t>
  </si>
  <si>
    <t>深公司债</t>
  </si>
  <si>
    <t>国证Ａ指</t>
  </si>
  <si>
    <t>资源优势</t>
  </si>
  <si>
    <t>国证治理</t>
  </si>
  <si>
    <t>深证治理</t>
  </si>
  <si>
    <t>深证成长</t>
  </si>
  <si>
    <t>皖江30</t>
  </si>
  <si>
    <t>分析师指数</t>
  </si>
  <si>
    <t>环渤海</t>
  </si>
  <si>
    <t>国证环保</t>
  </si>
  <si>
    <t>国证粮食</t>
  </si>
  <si>
    <t>能源金属</t>
  </si>
  <si>
    <t>国证价值</t>
  </si>
  <si>
    <t>中盘成长</t>
  </si>
  <si>
    <t>中盘价值</t>
  </si>
  <si>
    <t>小盘价值</t>
  </si>
  <si>
    <t>ESG 300</t>
  </si>
  <si>
    <t>1000能源</t>
  </si>
  <si>
    <t>1000材料</t>
  </si>
  <si>
    <t>1000工业</t>
  </si>
  <si>
    <t>1000公用</t>
  </si>
  <si>
    <t>国证有色</t>
  </si>
  <si>
    <t>中经GDP</t>
  </si>
  <si>
    <t>周期100</t>
  </si>
  <si>
    <t>大盘低波</t>
  </si>
  <si>
    <t>中盘低波</t>
  </si>
  <si>
    <t>小盘低波</t>
  </si>
  <si>
    <t>红利100</t>
  </si>
  <si>
    <t>国证新能</t>
  </si>
  <si>
    <t>I300</t>
  </si>
  <si>
    <t>新能源车</t>
  </si>
  <si>
    <t>专利领先</t>
  </si>
  <si>
    <t>新丝路</t>
  </si>
  <si>
    <t>国证交运</t>
  </si>
  <si>
    <t>绿色煤炭</t>
  </si>
  <si>
    <t>绿色电力</t>
  </si>
  <si>
    <t>国证油气</t>
  </si>
  <si>
    <t>国证钢铁</t>
  </si>
  <si>
    <t>央视回报</t>
  </si>
  <si>
    <t>央视生态</t>
  </si>
  <si>
    <t>深证能源</t>
  </si>
  <si>
    <t>深证材料</t>
  </si>
  <si>
    <t>深证工业</t>
  </si>
  <si>
    <t>深证公用</t>
  </si>
  <si>
    <t>700价值</t>
  </si>
  <si>
    <t>深证装备</t>
  </si>
  <si>
    <t>深证环保</t>
  </si>
  <si>
    <t>深证大宗</t>
  </si>
  <si>
    <t>深证GDP</t>
  </si>
  <si>
    <t>中小红利</t>
  </si>
  <si>
    <t>深证龙头</t>
  </si>
  <si>
    <t>深成指EW</t>
  </si>
  <si>
    <t>深证低波</t>
  </si>
  <si>
    <t>中小低波</t>
  </si>
  <si>
    <t>中创低波</t>
  </si>
  <si>
    <t>创业板V</t>
  </si>
  <si>
    <t>深红利50</t>
  </si>
  <si>
    <t>深成材料</t>
  </si>
  <si>
    <t>深成工业</t>
  </si>
  <si>
    <t>深成公用</t>
  </si>
  <si>
    <t>深证节能</t>
  </si>
  <si>
    <t>深证创投</t>
  </si>
  <si>
    <t>深证F120</t>
  </si>
  <si>
    <t>深证F200</t>
  </si>
  <si>
    <t>深证上游</t>
  </si>
  <si>
    <t>环境治理</t>
  </si>
  <si>
    <t>中证新能</t>
  </si>
  <si>
    <t>大农业</t>
  </si>
  <si>
    <t>中证100</t>
  </si>
  <si>
    <t>CS新能车</t>
  </si>
  <si>
    <t>地产等权</t>
  </si>
  <si>
    <t>煤炭等权</t>
  </si>
  <si>
    <t>一带一路</t>
  </si>
  <si>
    <t>中证煤炭</t>
  </si>
  <si>
    <t>新能源电池</t>
  </si>
  <si>
    <t>新能电池</t>
  </si>
  <si>
    <t>化肥农药</t>
  </si>
  <si>
    <t>蓝色100</t>
  </si>
  <si>
    <t>自由现金流</t>
  </si>
  <si>
    <t>【数据引擎：奇衡DK阿赖耶识系统】情绪值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</si>
  <si>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</si>
  <si>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</si>
  <si>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</si>
  <si>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</si>
  <si>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</si>
  <si>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</si>
  <si>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</si>
  <si>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</si>
  <si>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</si>
  <si>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</si>
  <si>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</si>
  <si>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</si>
  <si>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</si>
  <si>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</si>
  <si>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</si>
  <si>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</si>
  <si>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</si>
  <si>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</si>
  <si>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</si>
  <si>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</si>
  <si>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</si>
  <si>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</si>
  <si>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</si>
  <si>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</si>
  <si>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</si>
  <si>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</si>
  <si>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</si>
  <si>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</si>
  <si>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</si>
  <si>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</si>
  <si>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</si>
  <si>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</si>
  <si>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</si>
  <si>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</si>
  <si>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</si>
  <si>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</si>
  <si>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</si>
  <si>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</si>
  <si>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</si>
  <si>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</si>
  <si>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</si>
  <si>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</si>
  <si>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</si>
  <si>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</si>
  <si>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</si>
  <si>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</si>
  <si>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</si>
  <si>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</si>
  <si>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</si>
  <si>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</si>
  <si>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</si>
  <si>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</si>
  <si>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</si>
  <si>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</si>
  <si>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</si>
  <si>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</si>
  <si>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</si>
  <si>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</si>
  <si>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</si>
  <si>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</si>
  <si>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SH00</t>
  </si>
  <si>
    <t>烧碱连续</t>
  </si>
  <si>
    <t>ZC00</t>
  </si>
  <si>
    <t>动力煤连续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</si>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</sst>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7" sqref="J17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"880452"</f>
        <v>880452</v>
      </c>
      <c r="B3" s="38" t="s">
        <v>5</v>
      </c>
      <c r="C3" s="37" t="s">
        <v>6</v>
      </c>
      <c r="D3" s="37" t="str">
        <f>"000015"</f>
        <v>000015</v>
      </c>
      <c r="E3" s="37" t="s">
        <v>7</v>
      </c>
      <c r="F3" s="37" t="s">
        <v>8</v>
      </c>
    </row>
    <row r="4" ht="13.5" spans="1:6">
      <c r="A4" s="37" t="str">
        <f>"000003"</f>
        <v>000003</v>
      </c>
      <c r="B4" s="37" t="s">
        <v>9</v>
      </c>
      <c r="C4" s="37" t="s">
        <v>10</v>
      </c>
      <c r="D4" s="37" t="str">
        <f>"000989"</f>
        <v>000989</v>
      </c>
      <c r="E4" s="37" t="s">
        <v>11</v>
      </c>
      <c r="F4" s="37" t="s">
        <v>12</v>
      </c>
    </row>
    <row r="5" ht="13.5" spans="1:6">
      <c r="A5" s="37" t="str">
        <f>"999997"</f>
        <v>999997</v>
      </c>
      <c r="B5" s="37" t="s">
        <v>9</v>
      </c>
      <c r="C5" s="37" t="s">
        <v>13</v>
      </c>
      <c r="D5" s="37" t="str">
        <f>"880648"</f>
        <v>880648</v>
      </c>
      <c r="E5" s="37" t="s">
        <v>14</v>
      </c>
      <c r="F5" s="37" t="s">
        <v>15</v>
      </c>
    </row>
    <row r="6" ht="13.5" spans="1:6">
      <c r="A6" s="37" t="str">
        <f>"399359"</f>
        <v>399359</v>
      </c>
      <c r="B6" s="37" t="s">
        <v>16</v>
      </c>
      <c r="C6" s="37" t="s">
        <v>13</v>
      </c>
      <c r="D6" s="37" t="str">
        <f>"880493"</f>
        <v>880493</v>
      </c>
      <c r="E6" s="37" t="s">
        <v>17</v>
      </c>
      <c r="F6" s="37" t="s">
        <v>18</v>
      </c>
    </row>
    <row r="7" ht="13.5" spans="1:6">
      <c r="A7" s="37"/>
      <c r="B7" s="37"/>
      <c r="C7" s="37"/>
      <c r="D7" s="37" t="str">
        <f>"880430"</f>
        <v>880430</v>
      </c>
      <c r="E7" s="37" t="s">
        <v>19</v>
      </c>
      <c r="F7" s="37" t="s">
        <v>20</v>
      </c>
    </row>
    <row r="8" ht="13.5" spans="1:6">
      <c r="A8" s="37"/>
      <c r="B8" s="37"/>
      <c r="C8" s="37"/>
      <c r="D8" s="37" t="str">
        <f>"880579"</f>
        <v>880579</v>
      </c>
      <c r="E8" s="37" t="s">
        <v>21</v>
      </c>
      <c r="F8" s="37" t="s">
        <v>22</v>
      </c>
    </row>
    <row r="9" ht="13.5" spans="1:6">
      <c r="A9" s="37"/>
      <c r="B9" s="37"/>
      <c r="C9" s="37"/>
      <c r="D9" s="37" t="str">
        <f>"880465"</f>
        <v>880465</v>
      </c>
      <c r="E9" s="37" t="s">
        <v>23</v>
      </c>
      <c r="F9" s="37" t="s">
        <v>24</v>
      </c>
    </row>
    <row r="10" ht="13.5" spans="1:6">
      <c r="A10" s="37"/>
      <c r="B10" s="37"/>
      <c r="C10" s="37"/>
      <c r="D10" s="37" t="str">
        <f>"880794"</f>
        <v>880794</v>
      </c>
      <c r="E10" s="37" t="s">
        <v>25</v>
      </c>
      <c r="F10" s="37" t="s">
        <v>26</v>
      </c>
    </row>
    <row r="11" ht="13.5" spans="1:6">
      <c r="A11" s="37"/>
      <c r="B11" s="37"/>
      <c r="C11" s="37"/>
      <c r="D11" s="37" t="str">
        <f>"880780"</f>
        <v>880780</v>
      </c>
      <c r="E11" s="37" t="s">
        <v>27</v>
      </c>
      <c r="F11" s="37" t="s">
        <v>28</v>
      </c>
    </row>
    <row r="12" ht="13.5" spans="1:6">
      <c r="A12" s="37"/>
      <c r="B12" s="37"/>
      <c r="C12" s="37"/>
      <c r="D12" s="37" t="str">
        <f>"880431"</f>
        <v>880431</v>
      </c>
      <c r="E12" s="37" t="s">
        <v>29</v>
      </c>
      <c r="F12" s="37" t="s">
        <v>30</v>
      </c>
    </row>
    <row r="13" ht="13.5" spans="1:6">
      <c r="A13" s="37"/>
      <c r="B13" s="37"/>
      <c r="C13" s="37"/>
      <c r="D13" s="37" t="str">
        <f>"880422"</f>
        <v>880422</v>
      </c>
      <c r="E13" s="37" t="s">
        <v>31</v>
      </c>
      <c r="F13" s="37" t="s">
        <v>32</v>
      </c>
    </row>
    <row r="14" ht="13.5" spans="1:6">
      <c r="A14" s="37"/>
      <c r="B14" s="37"/>
      <c r="C14" s="37"/>
      <c r="D14" s="37" t="str">
        <f>"880668"</f>
        <v>880668</v>
      </c>
      <c r="E14" s="37" t="s">
        <v>33</v>
      </c>
      <c r="F14" s="37" t="s">
        <v>34</v>
      </c>
    </row>
    <row r="15" ht="16.5" spans="1:6">
      <c r="A15" s="26"/>
      <c r="B15" s="26"/>
      <c r="C15" s="26"/>
      <c r="D15" s="37" t="str">
        <f>"880355"</f>
        <v>880355</v>
      </c>
      <c r="E15" s="37" t="s">
        <v>35</v>
      </c>
      <c r="F15" s="37" t="s">
        <v>36</v>
      </c>
    </row>
    <row r="16" ht="16.5" spans="1:6">
      <c r="A16" s="26"/>
      <c r="B16" s="26"/>
      <c r="C16" s="26"/>
      <c r="D16" s="37" t="str">
        <f>"880710"</f>
        <v>880710</v>
      </c>
      <c r="E16" s="37" t="s">
        <v>37</v>
      </c>
      <c r="F16" s="37" t="s">
        <v>38</v>
      </c>
    </row>
    <row r="17" ht="16.5" spans="1:6">
      <c r="A17" s="26"/>
      <c r="B17" s="26"/>
      <c r="C17" s="26"/>
      <c r="D17" s="37" t="str">
        <f>"399320"</f>
        <v>399320</v>
      </c>
      <c r="E17" s="37" t="s">
        <v>39</v>
      </c>
      <c r="F17" s="37" t="s">
        <v>13</v>
      </c>
    </row>
    <row r="18" ht="16.5" spans="1:6">
      <c r="A18" s="26"/>
      <c r="B18" s="26"/>
      <c r="C18" s="26"/>
      <c r="D18" s="37" t="str">
        <f>"399286"</f>
        <v>399286</v>
      </c>
      <c r="E18" s="37" t="s">
        <v>40</v>
      </c>
      <c r="F18" s="37" t="s">
        <v>13</v>
      </c>
    </row>
    <row r="19" ht="16.5" spans="1:6">
      <c r="A19" s="26"/>
      <c r="B19" s="26"/>
      <c r="C19" s="26"/>
      <c r="D19" s="37" t="str">
        <f>"000011"</f>
        <v>000011</v>
      </c>
      <c r="E19" s="37" t="s">
        <v>41</v>
      </c>
      <c r="F19" s="37" t="s">
        <v>13</v>
      </c>
    </row>
    <row r="20" ht="16.5" spans="1:6">
      <c r="A20" s="26"/>
      <c r="B20" s="26"/>
      <c r="C20" s="26"/>
      <c r="D20" s="37" t="str">
        <f>"399699"</f>
        <v>399699</v>
      </c>
      <c r="E20" s="37" t="s">
        <v>42</v>
      </c>
      <c r="F20" s="37" t="s">
        <v>13</v>
      </c>
    </row>
    <row r="21" ht="16.5" spans="1:6">
      <c r="A21" s="26"/>
      <c r="B21" s="26"/>
      <c r="C21" s="26"/>
      <c r="D21" s="37"/>
      <c r="E21" s="37"/>
      <c r="F21" s="37"/>
    </row>
    <row r="22" ht="16.5" spans="1:6">
      <c r="A22" s="26"/>
      <c r="B22" s="26"/>
      <c r="C22" s="26"/>
      <c r="D22" s="37"/>
      <c r="E22" s="37"/>
      <c r="F22" s="37"/>
    </row>
    <row r="23" ht="16.5" spans="1:6">
      <c r="A23" s="26"/>
      <c r="B23" s="26"/>
      <c r="C23" s="26"/>
      <c r="D23" s="37"/>
      <c r="E23" s="37"/>
      <c r="F23" s="37"/>
    </row>
    <row r="24" ht="16.5" spans="1:6">
      <c r="A24" s="26"/>
      <c r="B24" s="26"/>
      <c r="C24" s="26"/>
      <c r="D24" s="37"/>
      <c r="E24" s="37"/>
      <c r="F24" s="37"/>
    </row>
    <row r="25" ht="16.5" spans="1:6">
      <c r="A25" s="26"/>
      <c r="B25" s="26"/>
      <c r="C25" s="26"/>
      <c r="D25" s="37"/>
      <c r="E25" s="37"/>
      <c r="F25" s="37"/>
    </row>
    <row r="26" ht="16.5" spans="1:6">
      <c r="A26" s="26"/>
      <c r="B26" s="26"/>
      <c r="C26" s="26"/>
      <c r="D26" s="26"/>
      <c r="E26" s="26"/>
      <c r="F26" s="26"/>
    </row>
    <row r="27" ht="16.5" spans="1:6">
      <c r="A27" s="26"/>
      <c r="B27" s="26"/>
      <c r="C27" s="26"/>
      <c r="D27" s="26"/>
      <c r="E27" s="26"/>
      <c r="F27" s="26"/>
    </row>
    <row r="28" ht="16.5" spans="1:6">
      <c r="A28" s="26"/>
      <c r="B28" s="26"/>
      <c r="C28" s="26"/>
      <c r="D28" s="26"/>
      <c r="E28" s="26"/>
      <c r="F28" s="26"/>
    </row>
    <row r="29" ht="16.5" spans="1:6">
      <c r="A29" s="26"/>
      <c r="B29" s="26"/>
      <c r="C29" s="26"/>
      <c r="D29" s="26"/>
      <c r="E29" s="26"/>
      <c r="F29" s="26"/>
    </row>
    <row r="30" ht="16.5" spans="1:6">
      <c r="A30" s="26"/>
      <c r="B30" s="26"/>
      <c r="C30" s="26"/>
      <c r="D30" s="26"/>
      <c r="E30" s="26"/>
      <c r="F30" s="26"/>
    </row>
    <row r="31" ht="16.5" spans="1:6">
      <c r="A31" s="26"/>
      <c r="B31" s="26"/>
      <c r="C31" s="26"/>
      <c r="D31" s="26"/>
      <c r="E31" s="26"/>
      <c r="F31" s="26"/>
    </row>
    <row r="32" ht="16.5" spans="1:6">
      <c r="A32" s="26"/>
      <c r="B32" s="26"/>
      <c r="C32" s="26"/>
      <c r="D32" s="26"/>
      <c r="E32" s="26"/>
      <c r="F32" s="26"/>
    </row>
    <row r="33" ht="16.5" spans="1:6">
      <c r="A33" s="26"/>
      <c r="B33" s="26"/>
      <c r="C33" s="26"/>
      <c r="D33" s="37"/>
      <c r="E33" s="37"/>
      <c r="F33" s="37"/>
    </row>
    <row r="34" ht="16.5" spans="1:6">
      <c r="A34" s="26"/>
      <c r="B34" s="26"/>
      <c r="C34" s="26"/>
      <c r="D34" s="37"/>
      <c r="E34" s="37"/>
      <c r="F34" s="37"/>
    </row>
    <row r="35" ht="16.5" spans="1:6">
      <c r="A35" s="26"/>
      <c r="B35" s="26"/>
      <c r="C35" s="26"/>
      <c r="D35" s="37"/>
      <c r="E35" s="37"/>
      <c r="F35" s="37"/>
    </row>
    <row r="36" ht="16.5" spans="1:6">
      <c r="A36" s="26"/>
      <c r="B36" s="26"/>
      <c r="C36" s="26"/>
      <c r="D36" s="37"/>
      <c r="E36" s="37"/>
      <c r="F36" s="37"/>
    </row>
    <row r="37" ht="16.5" spans="1:6">
      <c r="A37" s="26"/>
      <c r="B37" s="26"/>
      <c r="C37" s="26"/>
      <c r="D37" s="37"/>
      <c r="E37" s="37"/>
      <c r="F37" s="37"/>
    </row>
    <row r="38" ht="16.5" spans="1:6">
      <c r="A38" s="26"/>
      <c r="B38" s="26"/>
      <c r="C38" s="26"/>
      <c r="D38" s="37"/>
      <c r="E38" s="37"/>
      <c r="F38" s="37"/>
    </row>
    <row r="39" ht="16.5" spans="1:6">
      <c r="A39" s="26"/>
      <c r="B39" s="26"/>
      <c r="C39" s="26"/>
      <c r="D39" s="37"/>
      <c r="E39" s="37"/>
      <c r="F39" s="37"/>
    </row>
    <row r="40" ht="16.5" spans="1:6">
      <c r="A40" s="26"/>
      <c r="B40" s="26"/>
      <c r="C40" s="26"/>
      <c r="D40" s="37"/>
      <c r="E40" s="37"/>
      <c r="F40" s="37"/>
    </row>
    <row r="41" ht="16.5" spans="1:6">
      <c r="A41" s="26"/>
      <c r="B41" s="26"/>
      <c r="C41" s="26"/>
      <c r="D41" s="37"/>
      <c r="E41" s="37"/>
      <c r="F41" s="37"/>
    </row>
    <row r="42" ht="16.5" spans="1:6">
      <c r="A42" s="26"/>
      <c r="B42" s="26"/>
      <c r="C42" s="26"/>
      <c r="D42" s="37"/>
      <c r="E42" s="37"/>
      <c r="F42" s="37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37"/>
      <c r="E48" s="37"/>
      <c r="F48" s="37"/>
    </row>
    <row r="49" ht="16.5" spans="1:6">
      <c r="A49" s="26"/>
      <c r="B49" s="26"/>
      <c r="C49" s="26"/>
      <c r="D49" s="37"/>
      <c r="E49" s="37"/>
      <c r="F49" s="37"/>
    </row>
    <row r="50" ht="16.5" spans="1:6">
      <c r="A50" s="26"/>
      <c r="B50" s="26"/>
      <c r="C50" s="26"/>
      <c r="D50" s="37"/>
      <c r="E50" s="37"/>
      <c r="F50" s="37"/>
    </row>
    <row r="51" ht="16.5" spans="1:6">
      <c r="A51" s="26"/>
      <c r="B51" s="26"/>
      <c r="C51" s="26"/>
      <c r="D51" s="37"/>
      <c r="E51" s="37"/>
      <c r="F51" s="37"/>
    </row>
    <row r="52" ht="16.5" spans="1:6">
      <c r="A52" s="26"/>
      <c r="B52" s="26"/>
      <c r="C52" s="26"/>
      <c r="D52" s="37"/>
      <c r="E52" s="37"/>
      <c r="F52" s="37"/>
    </row>
    <row r="53" ht="16.5" spans="1:6">
      <c r="A53" s="26"/>
      <c r="B53" s="26"/>
      <c r="C53" s="26"/>
      <c r="D53" s="37"/>
      <c r="E53" s="37"/>
      <c r="F53" s="37"/>
    </row>
    <row r="54" ht="16.5" spans="1:6">
      <c r="A54" s="26"/>
      <c r="B54" s="26"/>
      <c r="C54" s="26"/>
      <c r="D54" s="37"/>
      <c r="E54" s="37"/>
      <c r="F54" s="37"/>
    </row>
    <row r="55" ht="16.5" spans="1:6">
      <c r="A55" s="26"/>
      <c r="B55" s="26"/>
      <c r="C55" s="26"/>
      <c r="D55" s="37"/>
      <c r="E55" s="37"/>
      <c r="F55" s="37"/>
    </row>
    <row r="56" ht="16.5" spans="1:6">
      <c r="A56" s="26"/>
      <c r="B56" s="26"/>
      <c r="C56" s="26"/>
      <c r="D56" s="37"/>
      <c r="E56" s="37"/>
      <c r="F56" s="37"/>
    </row>
    <row r="57" ht="16.5" spans="1:6">
      <c r="A57" s="26"/>
      <c r="B57" s="26"/>
      <c r="C57" s="26"/>
      <c r="D57" s="37"/>
      <c r="E57" s="37"/>
      <c r="F57" s="37"/>
    </row>
    <row r="58" ht="16.5" spans="1:6">
      <c r="A58" s="26"/>
      <c r="B58" s="26"/>
      <c r="C58" s="26"/>
      <c r="D58" s="37"/>
      <c r="E58" s="37"/>
      <c r="F58" s="37"/>
    </row>
    <row r="59" ht="16.5" spans="1:6">
      <c r="A59" s="26"/>
      <c r="B59" s="26"/>
      <c r="C59" s="26"/>
      <c r="D59" s="37"/>
      <c r="E59" s="37"/>
      <c r="F59" s="37"/>
    </row>
    <row r="60" ht="16.5" spans="1:6">
      <c r="A60" s="26"/>
      <c r="B60" s="26"/>
      <c r="C60" s="26"/>
      <c r="D60" s="37"/>
      <c r="E60" s="37"/>
      <c r="F60" s="37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1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1" t="s">
        <v>44</v>
      </c>
      <c r="L1" s="1"/>
      <c r="M1" s="1"/>
      <c r="N1" s="1"/>
      <c r="O1" s="1"/>
      <c r="P1" s="1"/>
      <c r="Q1" s="1"/>
      <c r="R1" s="1"/>
    </row>
    <row r="2" ht="22.5" spans="1:18">
      <c r="A2" s="3" t="s">
        <v>45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11" t="s">
        <v>55</v>
      </c>
      <c r="L2" s="11" t="s">
        <v>56</v>
      </c>
      <c r="M2" s="11" t="s">
        <v>57</v>
      </c>
      <c r="N2" s="11" t="s">
        <v>58</v>
      </c>
      <c r="O2" s="11" t="s">
        <v>59</v>
      </c>
      <c r="P2" s="11" t="s">
        <v>60</v>
      </c>
      <c r="Q2" s="11" t="s">
        <v>61</v>
      </c>
      <c r="R2" s="11" t="s">
        <v>62</v>
      </c>
    </row>
    <row r="3" ht="16.5" spans="1:23">
      <c r="A3" s="16">
        <v>399235</v>
      </c>
      <c r="B3" s="16" t="s">
        <v>63</v>
      </c>
      <c r="C3" s="16">
        <v>959.782</v>
      </c>
      <c r="D3" s="16">
        <v>1110.875</v>
      </c>
      <c r="E3" s="16">
        <v>1</v>
      </c>
      <c r="F3" s="17">
        <v>0</v>
      </c>
      <c r="G3" s="17">
        <v>0</v>
      </c>
      <c r="H3" s="17">
        <v>1</v>
      </c>
      <c r="I3" s="17">
        <v>0.746</v>
      </c>
      <c r="J3" s="17">
        <v>14.246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-2.636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399241</v>
      </c>
      <c r="B4" s="16" t="s">
        <v>64</v>
      </c>
      <c r="C4" s="16">
        <v>1157.188</v>
      </c>
      <c r="D4" s="16">
        <v>1342.988</v>
      </c>
      <c r="E4" s="16">
        <v>1</v>
      </c>
      <c r="F4" s="17">
        <v>0</v>
      </c>
      <c r="G4" s="17">
        <v>0</v>
      </c>
      <c r="H4" s="17">
        <v>1</v>
      </c>
      <c r="I4" s="17">
        <v>0.694</v>
      </c>
      <c r="J4" s="17">
        <v>14.433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-2.777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399637</v>
      </c>
      <c r="B5" s="16" t="s">
        <v>65</v>
      </c>
      <c r="C5" s="16">
        <v>1629.963</v>
      </c>
      <c r="D5" s="16">
        <v>1921.737</v>
      </c>
      <c r="E5" s="16">
        <v>1</v>
      </c>
      <c r="F5" s="17">
        <v>0</v>
      </c>
      <c r="G5" s="17">
        <v>0</v>
      </c>
      <c r="H5" s="17">
        <v>1</v>
      </c>
      <c r="I5" s="17">
        <v>0.62</v>
      </c>
      <c r="J5" s="17">
        <v>15.709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0.095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399680</v>
      </c>
      <c r="B6" s="16" t="s">
        <v>66</v>
      </c>
      <c r="C6" s="16">
        <v>608.297</v>
      </c>
      <c r="D6" s="16">
        <v>713.125</v>
      </c>
      <c r="E6" s="16">
        <v>1</v>
      </c>
      <c r="F6" s="17">
        <v>0</v>
      </c>
      <c r="G6" s="17">
        <v>0</v>
      </c>
      <c r="H6" s="17">
        <v>1</v>
      </c>
      <c r="I6" s="17">
        <v>1.336</v>
      </c>
      <c r="J6" s="17">
        <v>15.839</v>
      </c>
      <c r="K6" s="20">
        <v>4</v>
      </c>
      <c r="L6" s="20">
        <v>2</v>
      </c>
      <c r="M6" s="20">
        <v>0</v>
      </c>
      <c r="N6" s="20">
        <v>1</v>
      </c>
      <c r="O6" s="20">
        <v>0</v>
      </c>
      <c r="P6" s="20">
        <v>-2.888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1</v>
      </c>
      <c r="B7" s="19" t="s">
        <v>67</v>
      </c>
      <c r="C7" s="19">
        <v>3505.949</v>
      </c>
      <c r="D7" s="19">
        <v>3936.945</v>
      </c>
      <c r="E7" s="19">
        <v>0</v>
      </c>
      <c r="F7" s="19">
        <v>0</v>
      </c>
      <c r="G7" s="19">
        <v>0</v>
      </c>
      <c r="H7" s="19">
        <v>1</v>
      </c>
      <c r="I7" s="17">
        <v>1.342</v>
      </c>
      <c r="J7" s="17">
        <v>12.142</v>
      </c>
      <c r="K7" s="20">
        <v>4</v>
      </c>
      <c r="L7" s="20">
        <v>1</v>
      </c>
      <c r="M7" s="20">
        <v>0</v>
      </c>
      <c r="N7" s="20">
        <v>1</v>
      </c>
      <c r="O7" s="20">
        <v>0</v>
      </c>
      <c r="P7" s="20">
        <v>-1.148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9">
        <v>2</v>
      </c>
      <c r="B8" s="19" t="s">
        <v>68</v>
      </c>
      <c r="C8" s="19">
        <v>3674.803</v>
      </c>
      <c r="D8" s="19">
        <v>4127.171</v>
      </c>
      <c r="E8" s="19">
        <v>0</v>
      </c>
      <c r="F8" s="19">
        <v>0</v>
      </c>
      <c r="G8" s="19">
        <v>0</v>
      </c>
      <c r="H8" s="19">
        <v>1</v>
      </c>
      <c r="I8" s="17">
        <v>1.354</v>
      </c>
      <c r="J8" s="17">
        <v>12.167</v>
      </c>
      <c r="K8" s="20">
        <v>3</v>
      </c>
      <c r="L8" s="20">
        <v>2</v>
      </c>
      <c r="M8" s="20">
        <v>0</v>
      </c>
      <c r="N8" s="20">
        <v>1</v>
      </c>
      <c r="O8" s="20">
        <v>0</v>
      </c>
      <c r="P8" s="20">
        <v>4.43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9">
        <v>7</v>
      </c>
      <c r="B9" s="19" t="s">
        <v>69</v>
      </c>
      <c r="C9" s="19">
        <v>4557.303</v>
      </c>
      <c r="D9" s="19">
        <v>4832.296</v>
      </c>
      <c r="E9" s="19">
        <v>0</v>
      </c>
      <c r="F9" s="19">
        <v>0</v>
      </c>
      <c r="G9" s="19">
        <v>0</v>
      </c>
      <c r="H9" s="19">
        <v>1</v>
      </c>
      <c r="I9" s="17">
        <v>0.457</v>
      </c>
      <c r="J9" s="17">
        <v>6.121</v>
      </c>
      <c r="K9" s="20">
        <v>4</v>
      </c>
      <c r="L9" s="20">
        <v>0</v>
      </c>
      <c r="M9" s="20">
        <v>0</v>
      </c>
      <c r="N9" s="20">
        <v>1</v>
      </c>
      <c r="O9" s="20">
        <v>0</v>
      </c>
      <c r="P9" s="20">
        <v>-6.099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8</v>
      </c>
      <c r="B10" s="19" t="s">
        <v>70</v>
      </c>
      <c r="C10" s="19">
        <v>3345.077</v>
      </c>
      <c r="D10" s="19">
        <v>3658.556</v>
      </c>
      <c r="E10" s="19">
        <v>0</v>
      </c>
      <c r="F10" s="19">
        <v>0</v>
      </c>
      <c r="G10" s="19">
        <v>0</v>
      </c>
      <c r="H10" s="19">
        <v>1</v>
      </c>
      <c r="I10" s="17">
        <v>1.279</v>
      </c>
      <c r="J10" s="17">
        <v>9.737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-1.235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13</v>
      </c>
      <c r="B11" s="19" t="s">
        <v>71</v>
      </c>
      <c r="C11" s="19">
        <v>299.534</v>
      </c>
      <c r="D11" s="19">
        <v>301.193</v>
      </c>
      <c r="E11" s="19">
        <v>0</v>
      </c>
      <c r="F11" s="19">
        <v>0</v>
      </c>
      <c r="G11" s="19">
        <v>0</v>
      </c>
      <c r="H11" s="19">
        <v>1</v>
      </c>
      <c r="I11" s="17">
        <v>0.285</v>
      </c>
      <c r="J11" s="17">
        <v>0.835</v>
      </c>
      <c r="K11" s="20">
        <v>4</v>
      </c>
      <c r="L11" s="20">
        <v>0</v>
      </c>
      <c r="M11" s="20">
        <v>0</v>
      </c>
      <c r="N11" s="20">
        <v>1</v>
      </c>
      <c r="O11" s="20">
        <v>0</v>
      </c>
      <c r="P11" s="20">
        <v>-2.001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15</v>
      </c>
      <c r="B12" s="19" t="s">
        <v>7</v>
      </c>
      <c r="C12" s="19">
        <v>2967.236</v>
      </c>
      <c r="D12" s="19">
        <v>3195.971</v>
      </c>
      <c r="E12" s="19">
        <v>0</v>
      </c>
      <c r="F12" s="19">
        <v>0</v>
      </c>
      <c r="G12" s="19">
        <v>0</v>
      </c>
      <c r="H12" s="19">
        <v>1</v>
      </c>
      <c r="I12" s="17">
        <v>0.05</v>
      </c>
      <c r="J12" s="17">
        <v>7.204</v>
      </c>
      <c r="K12" s="20">
        <v>4</v>
      </c>
      <c r="L12" s="20">
        <v>1</v>
      </c>
      <c r="M12" s="20">
        <v>0</v>
      </c>
      <c r="N12" s="20">
        <v>1</v>
      </c>
      <c r="O12" s="20">
        <v>0</v>
      </c>
      <c r="P12" s="20">
        <v>-7.894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16</v>
      </c>
      <c r="B13" s="19" t="s">
        <v>72</v>
      </c>
      <c r="C13" s="19">
        <v>2732.665</v>
      </c>
      <c r="D13" s="19">
        <v>3028.657</v>
      </c>
      <c r="E13" s="19">
        <v>0</v>
      </c>
      <c r="F13" s="19">
        <v>0</v>
      </c>
      <c r="G13" s="19">
        <v>0</v>
      </c>
      <c r="H13" s="19">
        <v>1</v>
      </c>
      <c r="I13" s="17">
        <v>0.322</v>
      </c>
      <c r="J13" s="17">
        <v>10.063</v>
      </c>
      <c r="K13" s="20">
        <v>4</v>
      </c>
      <c r="L13" s="20">
        <v>2</v>
      </c>
      <c r="M13" s="20">
        <v>0</v>
      </c>
      <c r="N13" s="20">
        <v>1</v>
      </c>
      <c r="O13" s="20">
        <v>0</v>
      </c>
      <c r="P13" s="20">
        <v>-0.603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17</v>
      </c>
      <c r="B14" s="19" t="s">
        <v>73</v>
      </c>
      <c r="C14" s="19">
        <v>2962.955</v>
      </c>
      <c r="D14" s="19">
        <v>3327.659</v>
      </c>
      <c r="E14" s="19">
        <v>0</v>
      </c>
      <c r="F14" s="19">
        <v>0</v>
      </c>
      <c r="G14" s="19">
        <v>0</v>
      </c>
      <c r="H14" s="19">
        <v>1</v>
      </c>
      <c r="I14" s="17">
        <v>1.346</v>
      </c>
      <c r="J14" s="17">
        <v>12.158</v>
      </c>
      <c r="K14" s="20">
        <v>1</v>
      </c>
      <c r="L14" s="20">
        <v>2</v>
      </c>
      <c r="M14" s="20">
        <v>0</v>
      </c>
      <c r="N14" s="20">
        <v>0</v>
      </c>
      <c r="O14" s="20">
        <v>0</v>
      </c>
      <c r="P14" s="20">
        <v>-0.013</v>
      </c>
      <c r="Q14" s="20">
        <v>0</v>
      </c>
      <c r="R14" s="20">
        <v>-1</v>
      </c>
      <c r="S14" s="21"/>
      <c r="T14" s="21"/>
      <c r="U14" s="21"/>
      <c r="V14" s="21"/>
      <c r="W14" s="21"/>
    </row>
    <row r="15" ht="16.5" spans="1:23">
      <c r="A15" s="19">
        <v>19</v>
      </c>
      <c r="B15" s="19" t="s">
        <v>74</v>
      </c>
      <c r="C15" s="19">
        <v>1144.079</v>
      </c>
      <c r="D15" s="19">
        <v>1227.602</v>
      </c>
      <c r="E15" s="19">
        <v>0</v>
      </c>
      <c r="F15" s="19">
        <v>0</v>
      </c>
      <c r="G15" s="19">
        <v>0</v>
      </c>
      <c r="H15" s="19">
        <v>1</v>
      </c>
      <c r="I15" s="17">
        <v>0.853</v>
      </c>
      <c r="J15" s="17">
        <v>7.598</v>
      </c>
      <c r="K15" s="20">
        <v>1</v>
      </c>
      <c r="L15" s="20">
        <v>2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21</v>
      </c>
      <c r="B16" s="19" t="s">
        <v>75</v>
      </c>
      <c r="C16" s="19">
        <v>1008.754</v>
      </c>
      <c r="D16" s="19">
        <v>1075.049</v>
      </c>
      <c r="E16" s="19">
        <v>0</v>
      </c>
      <c r="F16" s="19">
        <v>0</v>
      </c>
      <c r="G16" s="19">
        <v>0</v>
      </c>
      <c r="H16" s="19">
        <v>1</v>
      </c>
      <c r="I16" s="17">
        <v>0.628</v>
      </c>
      <c r="J16" s="17">
        <v>6.756</v>
      </c>
      <c r="K16" s="20">
        <v>4</v>
      </c>
      <c r="L16" s="20">
        <v>1</v>
      </c>
      <c r="M16" s="20">
        <v>-1</v>
      </c>
      <c r="N16" s="20">
        <v>1</v>
      </c>
      <c r="O16" s="20">
        <v>0</v>
      </c>
      <c r="P16" s="20">
        <v>-4.958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22</v>
      </c>
      <c r="B17" s="19" t="s">
        <v>76</v>
      </c>
      <c r="C17" s="19">
        <v>251.074</v>
      </c>
      <c r="D17" s="19">
        <v>252.494</v>
      </c>
      <c r="E17" s="19">
        <v>0</v>
      </c>
      <c r="F17" s="19">
        <v>0</v>
      </c>
      <c r="G17" s="19">
        <v>0</v>
      </c>
      <c r="H17" s="19">
        <v>1</v>
      </c>
      <c r="I17" s="17">
        <v>0.254</v>
      </c>
      <c r="J17" s="17">
        <v>0.815</v>
      </c>
      <c r="K17" s="20">
        <v>4</v>
      </c>
      <c r="L17" s="20">
        <v>2</v>
      </c>
      <c r="M17" s="20">
        <v>0</v>
      </c>
      <c r="N17" s="20">
        <v>1</v>
      </c>
      <c r="O17" s="20">
        <v>-1</v>
      </c>
      <c r="P17" s="20">
        <v>-1.612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26</v>
      </c>
      <c r="B18" s="19" t="s">
        <v>77</v>
      </c>
      <c r="C18" s="19">
        <v>3893.004</v>
      </c>
      <c r="D18" s="19">
        <v>4992.453</v>
      </c>
      <c r="E18" s="19">
        <v>0</v>
      </c>
      <c r="F18" s="19">
        <v>0</v>
      </c>
      <c r="G18" s="19">
        <v>0</v>
      </c>
      <c r="H18" s="19">
        <v>1</v>
      </c>
      <c r="I18" s="17">
        <v>5.123</v>
      </c>
      <c r="J18" s="17">
        <v>26.017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-2.231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27</v>
      </c>
      <c r="B19" s="19" t="s">
        <v>78</v>
      </c>
      <c r="C19" s="19">
        <v>742.255</v>
      </c>
      <c r="D19" s="19">
        <v>791.27</v>
      </c>
      <c r="E19" s="19">
        <v>0</v>
      </c>
      <c r="F19" s="19">
        <v>0</v>
      </c>
      <c r="G19" s="19">
        <v>0</v>
      </c>
      <c r="H19" s="19">
        <v>1</v>
      </c>
      <c r="I19" s="17">
        <v>0.991</v>
      </c>
      <c r="J19" s="17">
        <v>7.124</v>
      </c>
      <c r="K19" s="20">
        <v>4</v>
      </c>
      <c r="L19" s="20">
        <v>1</v>
      </c>
      <c r="M19" s="20">
        <v>-1</v>
      </c>
      <c r="N19" s="20">
        <v>1</v>
      </c>
      <c r="O19" s="20">
        <v>0</v>
      </c>
      <c r="P19" s="20">
        <v>-1.871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32</v>
      </c>
      <c r="B20" s="19" t="s">
        <v>79</v>
      </c>
      <c r="C20" s="19">
        <v>1784.249</v>
      </c>
      <c r="D20" s="19">
        <v>1958.856</v>
      </c>
      <c r="E20" s="19">
        <v>0</v>
      </c>
      <c r="F20" s="19">
        <v>0</v>
      </c>
      <c r="G20" s="19">
        <v>0</v>
      </c>
      <c r="H20" s="19">
        <v>1</v>
      </c>
      <c r="I20" s="17">
        <v>3.041</v>
      </c>
      <c r="J20" s="17">
        <v>11.684</v>
      </c>
      <c r="K20" s="20">
        <v>4</v>
      </c>
      <c r="L20" s="20">
        <v>2</v>
      </c>
      <c r="M20" s="20">
        <v>-1</v>
      </c>
      <c r="N20" s="20">
        <v>1</v>
      </c>
      <c r="O20" s="20">
        <v>0</v>
      </c>
      <c r="P20" s="20">
        <v>-0.755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33</v>
      </c>
      <c r="B21" s="19" t="s">
        <v>80</v>
      </c>
      <c r="C21" s="19">
        <v>2472.596</v>
      </c>
      <c r="D21" s="19">
        <v>3323.284</v>
      </c>
      <c r="E21" s="19">
        <v>0</v>
      </c>
      <c r="F21" s="19">
        <v>0</v>
      </c>
      <c r="G21" s="19">
        <v>0</v>
      </c>
      <c r="H21" s="19">
        <v>1</v>
      </c>
      <c r="I21" s="17">
        <v>2.341</v>
      </c>
      <c r="J21" s="17">
        <v>27.34</v>
      </c>
      <c r="K21" s="20">
        <v>4</v>
      </c>
      <c r="L21" s="20">
        <v>1</v>
      </c>
      <c r="M21" s="20">
        <v>0</v>
      </c>
      <c r="N21" s="20">
        <v>1</v>
      </c>
      <c r="O21" s="20">
        <v>0</v>
      </c>
      <c r="P21" s="20">
        <v>0.354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34</v>
      </c>
      <c r="B22" s="19" t="s">
        <v>81</v>
      </c>
      <c r="C22" s="19">
        <v>2070.575</v>
      </c>
      <c r="D22" s="19">
        <v>2275.96</v>
      </c>
      <c r="E22" s="19">
        <v>0</v>
      </c>
      <c r="F22" s="19">
        <v>0</v>
      </c>
      <c r="G22" s="19">
        <v>0</v>
      </c>
      <c r="H22" s="19">
        <v>1</v>
      </c>
      <c r="I22" s="17">
        <v>1.305</v>
      </c>
      <c r="J22" s="17">
        <v>10.211</v>
      </c>
      <c r="K22" s="20">
        <v>4</v>
      </c>
      <c r="L22" s="20">
        <v>2</v>
      </c>
      <c r="M22" s="20">
        <v>-1</v>
      </c>
      <c r="N22" s="20">
        <v>1</v>
      </c>
      <c r="O22" s="20">
        <v>0</v>
      </c>
      <c r="P22" s="20">
        <v>-0.675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41</v>
      </c>
      <c r="B23" s="19" t="s">
        <v>82</v>
      </c>
      <c r="C23" s="19">
        <v>2472.048</v>
      </c>
      <c r="D23" s="19">
        <v>2648.127</v>
      </c>
      <c r="E23" s="19">
        <v>0</v>
      </c>
      <c r="F23" s="19">
        <v>0</v>
      </c>
      <c r="G23" s="19">
        <v>0</v>
      </c>
      <c r="H23" s="19">
        <v>1</v>
      </c>
      <c r="I23" s="17">
        <v>1.195</v>
      </c>
      <c r="J23" s="17">
        <v>7.765</v>
      </c>
      <c r="K23" s="20">
        <v>1</v>
      </c>
      <c r="L23" s="20">
        <v>2</v>
      </c>
      <c r="M23" s="20">
        <v>0</v>
      </c>
      <c r="N23" s="20">
        <v>0</v>
      </c>
      <c r="O23" s="20">
        <v>0</v>
      </c>
      <c r="P23" s="20">
        <v>-0.001</v>
      </c>
      <c r="Q23" s="20">
        <v>0</v>
      </c>
      <c r="R23" s="20">
        <v>-1</v>
      </c>
      <c r="S23" s="21"/>
      <c r="T23" s="21"/>
      <c r="U23" s="21"/>
      <c r="V23" s="21"/>
      <c r="W23" s="21"/>
    </row>
    <row r="24" ht="16.5" spans="1:23">
      <c r="A24" s="19">
        <v>42</v>
      </c>
      <c r="B24" s="19" t="s">
        <v>83</v>
      </c>
      <c r="C24" s="19">
        <v>1743.436</v>
      </c>
      <c r="D24" s="19">
        <v>1850.268</v>
      </c>
      <c r="E24" s="19">
        <v>0</v>
      </c>
      <c r="F24" s="19">
        <v>0</v>
      </c>
      <c r="G24" s="19">
        <v>0</v>
      </c>
      <c r="H24" s="19">
        <v>1</v>
      </c>
      <c r="I24" s="17">
        <v>0.232</v>
      </c>
      <c r="J24" s="17">
        <v>5.993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-2.84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50</v>
      </c>
      <c r="B25" s="19" t="s">
        <v>84</v>
      </c>
      <c r="C25" s="19">
        <v>2116.332</v>
      </c>
      <c r="D25" s="19">
        <v>2431.039</v>
      </c>
      <c r="E25" s="19">
        <v>0</v>
      </c>
      <c r="F25" s="19">
        <v>0</v>
      </c>
      <c r="G25" s="19">
        <v>0</v>
      </c>
      <c r="H25" s="19">
        <v>1</v>
      </c>
      <c r="I25" s="17">
        <v>0.597</v>
      </c>
      <c r="J25" s="17">
        <v>13.465</v>
      </c>
      <c r="K25" s="20">
        <v>4</v>
      </c>
      <c r="L25" s="20">
        <v>2</v>
      </c>
      <c r="M25" s="20">
        <v>-1</v>
      </c>
      <c r="N25" s="20">
        <v>1</v>
      </c>
      <c r="O25" s="20">
        <v>0</v>
      </c>
      <c r="P25" s="20">
        <v>-1.73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51</v>
      </c>
      <c r="B26" s="19" t="s">
        <v>85</v>
      </c>
      <c r="C26" s="19">
        <v>8303.123</v>
      </c>
      <c r="D26" s="19">
        <v>9381.704</v>
      </c>
      <c r="E26" s="19">
        <v>0</v>
      </c>
      <c r="F26" s="19">
        <v>0</v>
      </c>
      <c r="G26" s="19">
        <v>0</v>
      </c>
      <c r="H26" s="19">
        <v>1</v>
      </c>
      <c r="I26" s="17">
        <v>0.38</v>
      </c>
      <c r="J26" s="17">
        <v>11.833</v>
      </c>
      <c r="K26" s="20">
        <v>4</v>
      </c>
      <c r="L26" s="20">
        <v>2</v>
      </c>
      <c r="M26" s="20">
        <v>-1</v>
      </c>
      <c r="N26" s="20">
        <v>1</v>
      </c>
      <c r="O26" s="20">
        <v>0</v>
      </c>
      <c r="P26" s="20">
        <v>-0.404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52</v>
      </c>
      <c r="B27" s="19" t="s">
        <v>86</v>
      </c>
      <c r="C27" s="19">
        <v>2817.791</v>
      </c>
      <c r="D27" s="19">
        <v>3016.721</v>
      </c>
      <c r="E27" s="19">
        <v>0</v>
      </c>
      <c r="F27" s="19">
        <v>0</v>
      </c>
      <c r="G27" s="19">
        <v>0</v>
      </c>
      <c r="H27" s="19">
        <v>1</v>
      </c>
      <c r="I27" s="17">
        <v>0.698</v>
      </c>
      <c r="J27" s="17">
        <v>7.246</v>
      </c>
      <c r="K27" s="20">
        <v>4</v>
      </c>
      <c r="L27" s="20">
        <v>2</v>
      </c>
      <c r="M27" s="20">
        <v>0</v>
      </c>
      <c r="N27" s="20">
        <v>1</v>
      </c>
      <c r="O27" s="20">
        <v>0</v>
      </c>
      <c r="P27" s="20">
        <v>-1.234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53</v>
      </c>
      <c r="B28" s="19" t="s">
        <v>87</v>
      </c>
      <c r="C28" s="19">
        <v>11897.808</v>
      </c>
      <c r="D28" s="19">
        <v>12712.99</v>
      </c>
      <c r="E28" s="19">
        <v>0</v>
      </c>
      <c r="F28" s="19">
        <v>0</v>
      </c>
      <c r="G28" s="19">
        <v>0</v>
      </c>
      <c r="H28" s="19">
        <v>1</v>
      </c>
      <c r="I28" s="17">
        <v>0.406</v>
      </c>
      <c r="J28" s="17">
        <v>6.792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-3.156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54</v>
      </c>
      <c r="B29" s="19" t="s">
        <v>88</v>
      </c>
      <c r="C29" s="19">
        <v>1438.672</v>
      </c>
      <c r="D29" s="19">
        <v>1566.003</v>
      </c>
      <c r="E29" s="19">
        <v>0</v>
      </c>
      <c r="F29" s="19">
        <v>0</v>
      </c>
      <c r="G29" s="19">
        <v>0</v>
      </c>
      <c r="H29" s="19">
        <v>1</v>
      </c>
      <c r="I29" s="17">
        <v>1.58</v>
      </c>
      <c r="J29" s="17">
        <v>9.583</v>
      </c>
      <c r="K29" s="20">
        <v>4</v>
      </c>
      <c r="L29" s="20">
        <v>1</v>
      </c>
      <c r="M29" s="20">
        <v>0</v>
      </c>
      <c r="N29" s="20">
        <v>0</v>
      </c>
      <c r="O29" s="20">
        <v>0</v>
      </c>
      <c r="P29" s="20">
        <v>-1.771</v>
      </c>
      <c r="Q29" s="20">
        <v>0</v>
      </c>
      <c r="R29" s="20">
        <v>1</v>
      </c>
      <c r="S29" s="21"/>
      <c r="T29" s="21"/>
      <c r="U29" s="21"/>
      <c r="V29" s="21"/>
      <c r="W29" s="21"/>
    </row>
    <row r="30" ht="16.5" spans="1:23">
      <c r="A30" s="19">
        <v>56</v>
      </c>
      <c r="B30" s="19" t="s">
        <v>89</v>
      </c>
      <c r="C30" s="19">
        <v>1143.495</v>
      </c>
      <c r="D30" s="19">
        <v>1231.348</v>
      </c>
      <c r="E30" s="19">
        <v>0</v>
      </c>
      <c r="F30" s="19">
        <v>0</v>
      </c>
      <c r="G30" s="19">
        <v>0</v>
      </c>
      <c r="H30" s="19">
        <v>1</v>
      </c>
      <c r="I30" s="17">
        <v>1.732</v>
      </c>
      <c r="J30" s="17">
        <v>8.743</v>
      </c>
      <c r="K30" s="20">
        <v>4</v>
      </c>
      <c r="L30" s="20">
        <v>1</v>
      </c>
      <c r="M30" s="20">
        <v>-1</v>
      </c>
      <c r="N30" s="20">
        <v>1</v>
      </c>
      <c r="O30" s="20">
        <v>0</v>
      </c>
      <c r="P30" s="20">
        <v>-2.69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58</v>
      </c>
      <c r="B31" s="19" t="s">
        <v>90</v>
      </c>
      <c r="C31" s="19">
        <v>4415.427</v>
      </c>
      <c r="D31" s="19">
        <v>4759.643</v>
      </c>
      <c r="E31" s="19">
        <v>0</v>
      </c>
      <c r="F31" s="19">
        <v>0</v>
      </c>
      <c r="G31" s="19">
        <v>0</v>
      </c>
      <c r="H31" s="19">
        <v>1</v>
      </c>
      <c r="I31" s="17">
        <v>0.321</v>
      </c>
      <c r="J31" s="17">
        <v>7.53</v>
      </c>
      <c r="K31" s="20">
        <v>4</v>
      </c>
      <c r="L31" s="20">
        <v>2</v>
      </c>
      <c r="M31" s="20">
        <v>0</v>
      </c>
      <c r="N31" s="20">
        <v>1</v>
      </c>
      <c r="O31" s="20">
        <v>0</v>
      </c>
      <c r="P31" s="20">
        <v>-4.961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60</v>
      </c>
      <c r="B32" s="19" t="s">
        <v>91</v>
      </c>
      <c r="C32" s="19">
        <v>4150.418</v>
      </c>
      <c r="D32" s="19">
        <v>4489.204</v>
      </c>
      <c r="E32" s="19">
        <v>0</v>
      </c>
      <c r="F32" s="19">
        <v>0</v>
      </c>
      <c r="G32" s="19">
        <v>0</v>
      </c>
      <c r="H32" s="19">
        <v>1</v>
      </c>
      <c r="I32" s="17">
        <v>0.419</v>
      </c>
      <c r="J32" s="17">
        <v>7.935</v>
      </c>
      <c r="K32" s="20">
        <v>4</v>
      </c>
      <c r="L32" s="20">
        <v>2</v>
      </c>
      <c r="M32" s="20">
        <v>-1</v>
      </c>
      <c r="N32" s="20">
        <v>1</v>
      </c>
      <c r="O32" s="20">
        <v>0</v>
      </c>
      <c r="P32" s="20">
        <v>-0.15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63</v>
      </c>
      <c r="B33" s="19" t="s">
        <v>92</v>
      </c>
      <c r="C33" s="19">
        <v>3637.352</v>
      </c>
      <c r="D33" s="19">
        <v>3938.409</v>
      </c>
      <c r="E33" s="19">
        <v>0</v>
      </c>
      <c r="F33" s="19">
        <v>0</v>
      </c>
      <c r="G33" s="19">
        <v>0</v>
      </c>
      <c r="H33" s="19">
        <v>1</v>
      </c>
      <c r="I33" s="17">
        <v>1.097</v>
      </c>
      <c r="J33" s="17">
        <v>8.657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-3.786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9">
        <v>65</v>
      </c>
      <c r="B34" s="19" t="s">
        <v>93</v>
      </c>
      <c r="C34" s="19">
        <v>3254.134</v>
      </c>
      <c r="D34" s="19">
        <v>3657.073</v>
      </c>
      <c r="E34" s="19">
        <v>0</v>
      </c>
      <c r="F34" s="19">
        <v>0</v>
      </c>
      <c r="G34" s="19">
        <v>0</v>
      </c>
      <c r="H34" s="19">
        <v>1</v>
      </c>
      <c r="I34" s="17">
        <v>0.034</v>
      </c>
      <c r="J34" s="17">
        <v>11.048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-0.811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66</v>
      </c>
      <c r="B35" s="19" t="s">
        <v>94</v>
      </c>
      <c r="C35" s="19">
        <v>2694.47</v>
      </c>
      <c r="D35" s="19">
        <v>3335.315</v>
      </c>
      <c r="E35" s="19">
        <v>0</v>
      </c>
      <c r="F35" s="19">
        <v>0</v>
      </c>
      <c r="G35" s="19">
        <v>0</v>
      </c>
      <c r="H35" s="19">
        <v>1</v>
      </c>
      <c r="I35" s="17">
        <v>4.199</v>
      </c>
      <c r="J35" s="17">
        <v>22.606</v>
      </c>
      <c r="K35" s="20">
        <v>4</v>
      </c>
      <c r="L35" s="20">
        <v>1</v>
      </c>
      <c r="M35" s="20">
        <v>-1</v>
      </c>
      <c r="N35" s="20">
        <v>1</v>
      </c>
      <c r="O35" s="20">
        <v>0</v>
      </c>
      <c r="P35" s="20">
        <v>-12.871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68</v>
      </c>
      <c r="B36" s="19" t="s">
        <v>95</v>
      </c>
      <c r="C36" s="19">
        <v>2923.857</v>
      </c>
      <c r="D36" s="19">
        <v>3710.111</v>
      </c>
      <c r="E36" s="19">
        <v>0</v>
      </c>
      <c r="F36" s="19">
        <v>0</v>
      </c>
      <c r="G36" s="19">
        <v>0</v>
      </c>
      <c r="H36" s="19">
        <v>1</v>
      </c>
      <c r="I36" s="17">
        <v>4.231</v>
      </c>
      <c r="J36" s="17">
        <v>24.526</v>
      </c>
      <c r="K36" s="20">
        <v>3</v>
      </c>
      <c r="L36" s="20">
        <v>2</v>
      </c>
      <c r="M36" s="20">
        <v>0</v>
      </c>
      <c r="N36" s="20">
        <v>1</v>
      </c>
      <c r="O36" s="20">
        <v>0</v>
      </c>
      <c r="P36" s="20">
        <v>10.202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70</v>
      </c>
      <c r="B37" s="19" t="s">
        <v>96</v>
      </c>
      <c r="C37" s="19">
        <v>2503.793</v>
      </c>
      <c r="D37" s="19">
        <v>2785.567</v>
      </c>
      <c r="E37" s="19">
        <v>0</v>
      </c>
      <c r="F37" s="19">
        <v>0</v>
      </c>
      <c r="G37" s="19">
        <v>0</v>
      </c>
      <c r="H37" s="19">
        <v>1</v>
      </c>
      <c r="I37" s="17">
        <v>1.822</v>
      </c>
      <c r="J37" s="17">
        <v>11.753</v>
      </c>
      <c r="K37" s="20">
        <v>4</v>
      </c>
      <c r="L37" s="20">
        <v>1</v>
      </c>
      <c r="M37" s="20">
        <v>-1</v>
      </c>
      <c r="N37" s="20">
        <v>1</v>
      </c>
      <c r="O37" s="20">
        <v>0</v>
      </c>
      <c r="P37" s="20">
        <v>-1.903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71</v>
      </c>
      <c r="B38" s="19" t="s">
        <v>97</v>
      </c>
      <c r="C38" s="19">
        <v>3356.043</v>
      </c>
      <c r="D38" s="19">
        <v>4462.47</v>
      </c>
      <c r="E38" s="19">
        <v>0</v>
      </c>
      <c r="F38" s="19">
        <v>0</v>
      </c>
      <c r="G38" s="19">
        <v>0</v>
      </c>
      <c r="H38" s="19">
        <v>1</v>
      </c>
      <c r="I38" s="17">
        <v>2.441</v>
      </c>
      <c r="J38" s="17">
        <v>26.629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-6.761</v>
      </c>
      <c r="Q38" s="20">
        <v>0</v>
      </c>
      <c r="R38" s="20">
        <v>1</v>
      </c>
      <c r="S38" s="21"/>
      <c r="T38" s="21"/>
      <c r="U38" s="21"/>
      <c r="V38" s="21"/>
      <c r="W38" s="21"/>
    </row>
    <row r="39" ht="16.5" spans="1:23">
      <c r="A39" s="19">
        <v>72</v>
      </c>
      <c r="B39" s="19" t="s">
        <v>98</v>
      </c>
      <c r="C39" s="19">
        <v>2713.573</v>
      </c>
      <c r="D39" s="19">
        <v>3022.072</v>
      </c>
      <c r="E39" s="19">
        <v>0</v>
      </c>
      <c r="F39" s="19">
        <v>0</v>
      </c>
      <c r="G39" s="19">
        <v>0</v>
      </c>
      <c r="H39" s="19">
        <v>1</v>
      </c>
      <c r="I39" s="17">
        <v>2.573</v>
      </c>
      <c r="J39" s="17">
        <v>12.519</v>
      </c>
      <c r="K39" s="20">
        <v>4</v>
      </c>
      <c r="L39" s="20">
        <v>1</v>
      </c>
      <c r="M39" s="20">
        <v>0</v>
      </c>
      <c r="N39" s="20">
        <v>0</v>
      </c>
      <c r="O39" s="20">
        <v>0</v>
      </c>
      <c r="P39" s="20">
        <v>-6.067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79</v>
      </c>
      <c r="B40" s="19" t="s">
        <v>99</v>
      </c>
      <c r="C40" s="19">
        <v>2362.379</v>
      </c>
      <c r="D40" s="19">
        <v>2619.794</v>
      </c>
      <c r="E40" s="19">
        <v>0</v>
      </c>
      <c r="F40" s="19">
        <v>0</v>
      </c>
      <c r="G40" s="19">
        <v>0</v>
      </c>
      <c r="H40" s="19">
        <v>1</v>
      </c>
      <c r="I40" s="17">
        <v>2.55</v>
      </c>
      <c r="J40" s="17">
        <v>12.125</v>
      </c>
      <c r="K40" s="20">
        <v>4</v>
      </c>
      <c r="L40" s="20">
        <v>0</v>
      </c>
      <c r="M40" s="20">
        <v>0</v>
      </c>
      <c r="N40" s="20">
        <v>0</v>
      </c>
      <c r="O40" s="20">
        <v>0</v>
      </c>
      <c r="P40" s="20">
        <v>-5.036</v>
      </c>
      <c r="Q40" s="20">
        <v>0</v>
      </c>
      <c r="R40" s="20">
        <v>-1</v>
      </c>
      <c r="S40" s="21"/>
      <c r="T40" s="21"/>
      <c r="U40" s="21"/>
      <c r="V40" s="21"/>
      <c r="W40" s="21"/>
    </row>
    <row r="41" ht="16.5" spans="1:23">
      <c r="A41" s="19">
        <v>90</v>
      </c>
      <c r="B41" s="19" t="s">
        <v>100</v>
      </c>
      <c r="C41" s="19">
        <v>1267.246</v>
      </c>
      <c r="D41" s="19">
        <v>1443.039</v>
      </c>
      <c r="E41" s="19">
        <v>0</v>
      </c>
      <c r="F41" s="19">
        <v>0</v>
      </c>
      <c r="G41" s="19">
        <v>0</v>
      </c>
      <c r="H41" s="19">
        <v>1</v>
      </c>
      <c r="I41" s="17">
        <v>0.084</v>
      </c>
      <c r="J41" s="17">
        <v>12.256</v>
      </c>
      <c r="K41" s="20">
        <v>4</v>
      </c>
      <c r="L41" s="20">
        <v>2</v>
      </c>
      <c r="M41" s="20">
        <v>-1</v>
      </c>
      <c r="N41" s="20">
        <v>1</v>
      </c>
      <c r="O41" s="20">
        <v>-1</v>
      </c>
      <c r="P41" s="20">
        <v>-1.639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92</v>
      </c>
      <c r="B42" s="19" t="s">
        <v>101</v>
      </c>
      <c r="C42" s="19">
        <v>3539.959</v>
      </c>
      <c r="D42" s="19">
        <v>4445.814</v>
      </c>
      <c r="E42" s="19">
        <v>0</v>
      </c>
      <c r="F42" s="19">
        <v>0</v>
      </c>
      <c r="G42" s="19">
        <v>0</v>
      </c>
      <c r="H42" s="19">
        <v>1</v>
      </c>
      <c r="I42" s="17">
        <v>4.177</v>
      </c>
      <c r="J42" s="17">
        <v>23.702</v>
      </c>
      <c r="K42" s="20">
        <v>4</v>
      </c>
      <c r="L42" s="20">
        <v>2</v>
      </c>
      <c r="M42" s="20">
        <v>0</v>
      </c>
      <c r="N42" s="20">
        <v>1</v>
      </c>
      <c r="O42" s="20">
        <v>0</v>
      </c>
      <c r="P42" s="20">
        <v>-2.112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94</v>
      </c>
      <c r="B43" s="19" t="s">
        <v>102</v>
      </c>
      <c r="C43" s="19">
        <v>3203.119</v>
      </c>
      <c r="D43" s="19">
        <v>4110.574</v>
      </c>
      <c r="E43" s="19">
        <v>0</v>
      </c>
      <c r="F43" s="19">
        <v>0</v>
      </c>
      <c r="G43" s="19">
        <v>0</v>
      </c>
      <c r="H43" s="19">
        <v>1</v>
      </c>
      <c r="I43" s="17">
        <v>4.476</v>
      </c>
      <c r="J43" s="17">
        <v>25.564</v>
      </c>
      <c r="K43" s="20">
        <v>4</v>
      </c>
      <c r="L43" s="20">
        <v>1</v>
      </c>
      <c r="M43" s="20">
        <v>0</v>
      </c>
      <c r="N43" s="20">
        <v>1</v>
      </c>
      <c r="O43" s="20">
        <v>0</v>
      </c>
      <c r="P43" s="20">
        <v>-5.207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98</v>
      </c>
      <c r="B44" s="19" t="s">
        <v>103</v>
      </c>
      <c r="C44" s="19">
        <v>5208.249</v>
      </c>
      <c r="D44" s="19">
        <v>5571.51</v>
      </c>
      <c r="E44" s="19">
        <v>0</v>
      </c>
      <c r="F44" s="19">
        <v>0</v>
      </c>
      <c r="G44" s="19">
        <v>0</v>
      </c>
      <c r="H44" s="19">
        <v>1</v>
      </c>
      <c r="I44" s="17">
        <v>1.029</v>
      </c>
      <c r="J44" s="17">
        <v>7.482</v>
      </c>
      <c r="K44" s="20">
        <v>4</v>
      </c>
      <c r="L44" s="20">
        <v>0</v>
      </c>
      <c r="M44" s="20">
        <v>0</v>
      </c>
      <c r="N44" s="20">
        <v>1</v>
      </c>
      <c r="O44" s="20">
        <v>0</v>
      </c>
      <c r="P44" s="20">
        <v>-1.926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99</v>
      </c>
      <c r="B45" s="19" t="s">
        <v>104</v>
      </c>
      <c r="C45" s="19">
        <v>7983.652</v>
      </c>
      <c r="D45" s="19">
        <v>9144.636</v>
      </c>
      <c r="E45" s="19">
        <v>0</v>
      </c>
      <c r="F45" s="19">
        <v>0</v>
      </c>
      <c r="G45" s="19">
        <v>0</v>
      </c>
      <c r="H45" s="19">
        <v>1</v>
      </c>
      <c r="I45" s="17">
        <v>1.337</v>
      </c>
      <c r="J45" s="17">
        <v>13.863</v>
      </c>
      <c r="K45" s="20">
        <v>4</v>
      </c>
      <c r="L45" s="20">
        <v>0</v>
      </c>
      <c r="M45" s="20">
        <v>0</v>
      </c>
      <c r="N45" s="20">
        <v>1</v>
      </c>
      <c r="O45" s="20">
        <v>0</v>
      </c>
      <c r="P45" s="20">
        <v>-3.9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100</v>
      </c>
      <c r="B46" s="19" t="s">
        <v>105</v>
      </c>
      <c r="C46" s="19">
        <v>5824.762</v>
      </c>
      <c r="D46" s="19">
        <v>6263.815</v>
      </c>
      <c r="E46" s="19">
        <v>0</v>
      </c>
      <c r="F46" s="19">
        <v>0</v>
      </c>
      <c r="G46" s="19">
        <v>0</v>
      </c>
      <c r="H46" s="19">
        <v>1</v>
      </c>
      <c r="I46" s="17">
        <v>1.348</v>
      </c>
      <c r="J46" s="17">
        <v>8.263</v>
      </c>
      <c r="K46" s="20">
        <v>4</v>
      </c>
      <c r="L46" s="20">
        <v>1</v>
      </c>
      <c r="M46" s="20">
        <v>0</v>
      </c>
      <c r="N46" s="20">
        <v>1</v>
      </c>
      <c r="O46" s="20">
        <v>0</v>
      </c>
      <c r="P46" s="20">
        <v>-2.595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101</v>
      </c>
      <c r="B47" s="19" t="s">
        <v>106</v>
      </c>
      <c r="C47" s="19">
        <v>248.911</v>
      </c>
      <c r="D47" s="19">
        <v>250.237</v>
      </c>
      <c r="E47" s="19">
        <v>0</v>
      </c>
      <c r="F47" s="19">
        <v>0</v>
      </c>
      <c r="G47" s="19">
        <v>0</v>
      </c>
      <c r="H47" s="19">
        <v>1</v>
      </c>
      <c r="I47" s="17">
        <v>0.27</v>
      </c>
      <c r="J47" s="17">
        <v>0.799</v>
      </c>
      <c r="K47" s="20">
        <v>4</v>
      </c>
      <c r="L47" s="20">
        <v>2</v>
      </c>
      <c r="M47" s="20">
        <v>0</v>
      </c>
      <c r="N47" s="20">
        <v>1</v>
      </c>
      <c r="O47" s="20">
        <v>0</v>
      </c>
      <c r="P47" s="20">
        <v>-0.847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102</v>
      </c>
      <c r="B48" s="19" t="s">
        <v>107</v>
      </c>
      <c r="C48" s="19">
        <v>5713.167</v>
      </c>
      <c r="D48" s="19">
        <v>7182.361</v>
      </c>
      <c r="E48" s="19">
        <v>0</v>
      </c>
      <c r="F48" s="19">
        <v>0</v>
      </c>
      <c r="G48" s="19">
        <v>0</v>
      </c>
      <c r="H48" s="19">
        <v>1</v>
      </c>
      <c r="I48" s="17">
        <v>4.306</v>
      </c>
      <c r="J48" s="17">
        <v>23.881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-0.852</v>
      </c>
      <c r="Q48" s="20">
        <v>0</v>
      </c>
      <c r="R48" s="20">
        <v>1</v>
      </c>
      <c r="S48" s="21"/>
      <c r="T48" s="21"/>
      <c r="U48" s="21"/>
      <c r="V48" s="21"/>
      <c r="W48" s="21"/>
    </row>
    <row r="49" ht="16.5" spans="1:23">
      <c r="A49" s="19">
        <v>105</v>
      </c>
      <c r="B49" s="19" t="s">
        <v>108</v>
      </c>
      <c r="C49" s="19">
        <v>4140.329</v>
      </c>
      <c r="D49" s="19">
        <v>5116.355</v>
      </c>
      <c r="E49" s="19">
        <v>0</v>
      </c>
      <c r="F49" s="19">
        <v>0</v>
      </c>
      <c r="G49" s="19">
        <v>0</v>
      </c>
      <c r="H49" s="19">
        <v>1</v>
      </c>
      <c r="I49" s="17">
        <v>2.539</v>
      </c>
      <c r="J49" s="17">
        <v>21.132</v>
      </c>
      <c r="K49" s="20">
        <v>4</v>
      </c>
      <c r="L49" s="20">
        <v>2</v>
      </c>
      <c r="M49" s="20">
        <v>0</v>
      </c>
      <c r="N49" s="20">
        <v>1</v>
      </c>
      <c r="O49" s="20">
        <v>0</v>
      </c>
      <c r="P49" s="20">
        <v>-1.757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106</v>
      </c>
      <c r="B50" s="19" t="s">
        <v>109</v>
      </c>
      <c r="C50" s="19">
        <v>4780.792</v>
      </c>
      <c r="D50" s="19">
        <v>5741.262</v>
      </c>
      <c r="E50" s="19">
        <v>0</v>
      </c>
      <c r="F50" s="19">
        <v>0</v>
      </c>
      <c r="G50" s="19">
        <v>0</v>
      </c>
      <c r="H50" s="19">
        <v>1</v>
      </c>
      <c r="I50" s="17">
        <v>1.53</v>
      </c>
      <c r="J50" s="17">
        <v>18.003</v>
      </c>
      <c r="K50" s="20">
        <v>4</v>
      </c>
      <c r="L50" s="20">
        <v>1</v>
      </c>
      <c r="M50" s="20">
        <v>0</v>
      </c>
      <c r="N50" s="20">
        <v>1</v>
      </c>
      <c r="O50" s="20">
        <v>0</v>
      </c>
      <c r="P50" s="20">
        <v>-10.27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113</v>
      </c>
      <c r="B51" s="19" t="s">
        <v>110</v>
      </c>
      <c r="C51" s="19">
        <v>2582.068</v>
      </c>
      <c r="D51" s="19">
        <v>3088.262</v>
      </c>
      <c r="E51" s="19">
        <v>0</v>
      </c>
      <c r="F51" s="19">
        <v>0</v>
      </c>
      <c r="G51" s="19">
        <v>0</v>
      </c>
      <c r="H51" s="19">
        <v>1</v>
      </c>
      <c r="I51" s="17">
        <v>4.661</v>
      </c>
      <c r="J51" s="17">
        <v>20.288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-1.441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114</v>
      </c>
      <c r="B52" s="19" t="s">
        <v>111</v>
      </c>
      <c r="C52" s="19">
        <v>1139.506</v>
      </c>
      <c r="D52" s="19">
        <v>1274.191</v>
      </c>
      <c r="E52" s="19">
        <v>0</v>
      </c>
      <c r="F52" s="19">
        <v>0</v>
      </c>
      <c r="G52" s="19">
        <v>0</v>
      </c>
      <c r="H52" s="19">
        <v>1</v>
      </c>
      <c r="I52" s="17">
        <v>4.853</v>
      </c>
      <c r="J52" s="17">
        <v>14.911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-11.037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116</v>
      </c>
      <c r="B53" s="19" t="s">
        <v>112</v>
      </c>
      <c r="C53" s="19">
        <v>197.91</v>
      </c>
      <c r="D53" s="19">
        <v>198.598</v>
      </c>
      <c r="E53" s="19">
        <v>0</v>
      </c>
      <c r="F53" s="19">
        <v>0</v>
      </c>
      <c r="G53" s="19">
        <v>0</v>
      </c>
      <c r="H53" s="19">
        <v>1</v>
      </c>
      <c r="I53" s="17">
        <v>0.115</v>
      </c>
      <c r="J53" s="17">
        <v>0.461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-0.811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118</v>
      </c>
      <c r="B54" s="19" t="s">
        <v>113</v>
      </c>
      <c r="C54" s="19">
        <v>9059.653</v>
      </c>
      <c r="D54" s="19">
        <v>10043.934</v>
      </c>
      <c r="E54" s="19">
        <v>0</v>
      </c>
      <c r="F54" s="19">
        <v>0</v>
      </c>
      <c r="G54" s="19">
        <v>0</v>
      </c>
      <c r="H54" s="19">
        <v>1</v>
      </c>
      <c r="I54" s="17">
        <v>3.62</v>
      </c>
      <c r="J54" s="17">
        <v>13.065</v>
      </c>
      <c r="K54" s="20">
        <v>4</v>
      </c>
      <c r="L54" s="20">
        <v>1</v>
      </c>
      <c r="M54" s="20">
        <v>0</v>
      </c>
      <c r="N54" s="20">
        <v>1</v>
      </c>
      <c r="O54" s="20">
        <v>0</v>
      </c>
      <c r="P54" s="20">
        <v>-0.881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120</v>
      </c>
      <c r="B55" s="19" t="s">
        <v>114</v>
      </c>
      <c r="C55" s="19">
        <v>8459.134</v>
      </c>
      <c r="D55" s="19">
        <v>9598.837</v>
      </c>
      <c r="E55" s="19">
        <v>0</v>
      </c>
      <c r="F55" s="19">
        <v>0</v>
      </c>
      <c r="G55" s="19">
        <v>0</v>
      </c>
      <c r="H55" s="19">
        <v>1</v>
      </c>
      <c r="I55" s="17">
        <v>1.639</v>
      </c>
      <c r="J55" s="17">
        <v>13.318</v>
      </c>
      <c r="K55" s="20">
        <v>4</v>
      </c>
      <c r="L55" s="20">
        <v>2</v>
      </c>
      <c r="M55" s="20">
        <v>-1</v>
      </c>
      <c r="N55" s="20">
        <v>1</v>
      </c>
      <c r="O55" s="20">
        <v>0</v>
      </c>
      <c r="P55" s="20">
        <v>-1.558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125</v>
      </c>
      <c r="B56" s="19" t="s">
        <v>115</v>
      </c>
      <c r="C56" s="19">
        <v>11456.483</v>
      </c>
      <c r="D56" s="19">
        <v>12030.312</v>
      </c>
      <c r="E56" s="19">
        <v>0</v>
      </c>
      <c r="F56" s="19">
        <v>0</v>
      </c>
      <c r="G56" s="19">
        <v>0</v>
      </c>
      <c r="H56" s="19">
        <v>1</v>
      </c>
      <c r="I56" s="17">
        <v>0.778</v>
      </c>
      <c r="J56" s="17">
        <v>5.51</v>
      </c>
      <c r="K56" s="20">
        <v>4</v>
      </c>
      <c r="L56" s="20">
        <v>2</v>
      </c>
      <c r="M56" s="20">
        <v>0</v>
      </c>
      <c r="N56" s="20">
        <v>1</v>
      </c>
      <c r="O56" s="20">
        <v>0</v>
      </c>
      <c r="P56" s="20">
        <v>-1.62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128</v>
      </c>
      <c r="B57" s="19" t="s">
        <v>116</v>
      </c>
      <c r="C57" s="19">
        <v>8030.26</v>
      </c>
      <c r="D57" s="19">
        <v>9095.956</v>
      </c>
      <c r="E57" s="19">
        <v>0</v>
      </c>
      <c r="F57" s="19">
        <v>0</v>
      </c>
      <c r="G57" s="19">
        <v>0</v>
      </c>
      <c r="H57" s="19">
        <v>1</v>
      </c>
      <c r="I57" s="17">
        <v>2.313</v>
      </c>
      <c r="J57" s="17">
        <v>13.758</v>
      </c>
      <c r="K57" s="20">
        <v>4</v>
      </c>
      <c r="L57" s="20">
        <v>1</v>
      </c>
      <c r="M57" s="20">
        <v>-1</v>
      </c>
      <c r="N57" s="20">
        <v>1</v>
      </c>
      <c r="O57" s="20">
        <v>0</v>
      </c>
      <c r="P57" s="20">
        <v>-4.562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129</v>
      </c>
      <c r="B58" s="19" t="s">
        <v>117</v>
      </c>
      <c r="C58" s="19">
        <v>14746.217</v>
      </c>
      <c r="D58" s="19">
        <v>15616.223</v>
      </c>
      <c r="E58" s="19">
        <v>0</v>
      </c>
      <c r="F58" s="19">
        <v>0</v>
      </c>
      <c r="G58" s="19">
        <v>0</v>
      </c>
      <c r="H58" s="19">
        <v>1</v>
      </c>
      <c r="I58" s="17">
        <v>0.399</v>
      </c>
      <c r="J58" s="17">
        <v>5.948</v>
      </c>
      <c r="K58" s="20">
        <v>4</v>
      </c>
      <c r="L58" s="20">
        <v>1</v>
      </c>
      <c r="M58" s="20">
        <v>0</v>
      </c>
      <c r="N58" s="20">
        <v>1</v>
      </c>
      <c r="O58" s="20">
        <v>0</v>
      </c>
      <c r="P58" s="20">
        <v>-1.675</v>
      </c>
      <c r="Q58" s="20">
        <v>0</v>
      </c>
      <c r="R58" s="20">
        <v>1</v>
      </c>
      <c r="S58" s="21"/>
      <c r="T58" s="21"/>
      <c r="U58" s="21"/>
      <c r="V58" s="21"/>
      <c r="W58" s="21"/>
    </row>
    <row r="59" ht="16.5" spans="1:23">
      <c r="A59" s="19">
        <v>130</v>
      </c>
      <c r="B59" s="19" t="s">
        <v>118</v>
      </c>
      <c r="C59" s="19">
        <v>12438.071</v>
      </c>
      <c r="D59" s="19">
        <v>13585.762</v>
      </c>
      <c r="E59" s="19">
        <v>0</v>
      </c>
      <c r="F59" s="19">
        <v>0</v>
      </c>
      <c r="G59" s="19">
        <v>0</v>
      </c>
      <c r="H59" s="19">
        <v>1</v>
      </c>
      <c r="I59" s="17">
        <v>3.213</v>
      </c>
      <c r="J59" s="17">
        <v>11.389</v>
      </c>
      <c r="K59" s="20">
        <v>4</v>
      </c>
      <c r="L59" s="20">
        <v>0</v>
      </c>
      <c r="M59" s="20">
        <v>-1</v>
      </c>
      <c r="N59" s="20">
        <v>1</v>
      </c>
      <c r="O59" s="20">
        <v>0</v>
      </c>
      <c r="P59" s="20">
        <v>-3.598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138</v>
      </c>
      <c r="B60" s="19" t="s">
        <v>119</v>
      </c>
      <c r="C60" s="19">
        <v>7441.032</v>
      </c>
      <c r="D60" s="19">
        <v>8287.096</v>
      </c>
      <c r="E60" s="19">
        <v>0</v>
      </c>
      <c r="F60" s="19">
        <v>0</v>
      </c>
      <c r="G60" s="19">
        <v>0</v>
      </c>
      <c r="H60" s="19">
        <v>1</v>
      </c>
      <c r="I60" s="17">
        <v>0.734</v>
      </c>
      <c r="J60" s="17">
        <v>10.869</v>
      </c>
      <c r="K60" s="20">
        <v>0</v>
      </c>
      <c r="L60" s="20">
        <v>0</v>
      </c>
      <c r="M60" s="20">
        <v>0</v>
      </c>
      <c r="N60" s="20">
        <v>-1</v>
      </c>
      <c r="O60" s="20">
        <v>0</v>
      </c>
      <c r="P60" s="20">
        <v>-0.008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142</v>
      </c>
      <c r="B61" s="19" t="s">
        <v>120</v>
      </c>
      <c r="C61" s="19">
        <v>8700.349</v>
      </c>
      <c r="D61" s="19">
        <v>9782.323</v>
      </c>
      <c r="E61" s="19">
        <v>0</v>
      </c>
      <c r="F61" s="19">
        <v>0</v>
      </c>
      <c r="G61" s="19">
        <v>0</v>
      </c>
      <c r="H61" s="19">
        <v>1</v>
      </c>
      <c r="I61" s="17">
        <v>2.299</v>
      </c>
      <c r="J61" s="17">
        <v>13.105</v>
      </c>
      <c r="K61" s="20">
        <v>4</v>
      </c>
      <c r="L61" s="20">
        <v>1</v>
      </c>
      <c r="M61" s="20">
        <v>0</v>
      </c>
      <c r="N61" s="20">
        <v>1</v>
      </c>
      <c r="O61" s="20">
        <v>0</v>
      </c>
      <c r="P61" s="20">
        <v>-0.128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145</v>
      </c>
      <c r="B62" s="19" t="s">
        <v>121</v>
      </c>
      <c r="C62" s="19">
        <v>5691.235</v>
      </c>
      <c r="D62" s="19">
        <v>7502.669</v>
      </c>
      <c r="E62" s="19">
        <v>0</v>
      </c>
      <c r="F62" s="19">
        <v>0</v>
      </c>
      <c r="G62" s="19">
        <v>0</v>
      </c>
      <c r="H62" s="19">
        <v>1</v>
      </c>
      <c r="I62" s="17">
        <v>4.14</v>
      </c>
      <c r="J62" s="17">
        <v>27.284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-1.065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146</v>
      </c>
      <c r="B63" s="19" t="s">
        <v>122</v>
      </c>
      <c r="C63" s="19">
        <v>6375.346</v>
      </c>
      <c r="D63" s="19">
        <v>7662.523</v>
      </c>
      <c r="E63" s="19">
        <v>0</v>
      </c>
      <c r="F63" s="19">
        <v>0</v>
      </c>
      <c r="G63" s="19">
        <v>0</v>
      </c>
      <c r="H63" s="19">
        <v>1</v>
      </c>
      <c r="I63" s="17">
        <v>1.609</v>
      </c>
      <c r="J63" s="17">
        <v>18.137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-3.837</v>
      </c>
      <c r="Q63" s="20">
        <v>0</v>
      </c>
      <c r="R63" s="20">
        <v>1</v>
      </c>
      <c r="S63" s="21"/>
      <c r="T63" s="21"/>
      <c r="U63" s="21"/>
      <c r="V63" s="21"/>
      <c r="W63" s="21"/>
    </row>
    <row r="64" ht="16.5" spans="1:23">
      <c r="A64" s="19">
        <v>150</v>
      </c>
      <c r="B64" s="19" t="s">
        <v>123</v>
      </c>
      <c r="C64" s="19">
        <v>11361.137</v>
      </c>
      <c r="D64" s="19">
        <v>12261.64</v>
      </c>
      <c r="E64" s="19">
        <v>0</v>
      </c>
      <c r="F64" s="19">
        <v>0</v>
      </c>
      <c r="G64" s="19">
        <v>0</v>
      </c>
      <c r="H64" s="19">
        <v>1</v>
      </c>
      <c r="I64" s="17">
        <v>0.957</v>
      </c>
      <c r="J64" s="17">
        <v>8.231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-3.614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151</v>
      </c>
      <c r="B65" s="19" t="s">
        <v>124</v>
      </c>
      <c r="C65" s="19">
        <v>1496.159</v>
      </c>
      <c r="D65" s="19">
        <v>1623.795</v>
      </c>
      <c r="E65" s="19">
        <v>0</v>
      </c>
      <c r="F65" s="19">
        <v>0</v>
      </c>
      <c r="G65" s="19">
        <v>0</v>
      </c>
      <c r="H65" s="19">
        <v>1</v>
      </c>
      <c r="I65" s="17">
        <v>0.498</v>
      </c>
      <c r="J65" s="17">
        <v>8.319</v>
      </c>
      <c r="K65" s="20">
        <v>4</v>
      </c>
      <c r="L65" s="20">
        <v>2</v>
      </c>
      <c r="M65" s="20">
        <v>-1</v>
      </c>
      <c r="N65" s="20">
        <v>1</v>
      </c>
      <c r="O65" s="20">
        <v>0</v>
      </c>
      <c r="P65" s="20">
        <v>-3.845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152</v>
      </c>
      <c r="B66" s="19" t="s">
        <v>125</v>
      </c>
      <c r="C66" s="19">
        <v>2759.931</v>
      </c>
      <c r="D66" s="19">
        <v>2952.023</v>
      </c>
      <c r="E66" s="19">
        <v>0</v>
      </c>
      <c r="F66" s="19">
        <v>0</v>
      </c>
      <c r="G66" s="19">
        <v>0</v>
      </c>
      <c r="H66" s="19">
        <v>1</v>
      </c>
      <c r="I66" s="17">
        <v>1.424</v>
      </c>
      <c r="J66" s="17">
        <v>7.838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-4.659</v>
      </c>
      <c r="Q66" s="20">
        <v>0</v>
      </c>
      <c r="R66" s="20">
        <v>1</v>
      </c>
      <c r="S66" s="21"/>
      <c r="T66" s="21"/>
      <c r="U66" s="21"/>
      <c r="V66" s="21"/>
      <c r="W66" s="21"/>
    </row>
    <row r="67" ht="16.5" spans="1:23">
      <c r="A67" s="19">
        <v>153</v>
      </c>
      <c r="B67" s="19" t="s">
        <v>126</v>
      </c>
      <c r="C67" s="19">
        <v>2969.897</v>
      </c>
      <c r="D67" s="19">
        <v>3216.606</v>
      </c>
      <c r="E67" s="19">
        <v>0</v>
      </c>
      <c r="F67" s="19">
        <v>0</v>
      </c>
      <c r="G67" s="19">
        <v>0</v>
      </c>
      <c r="H67" s="19">
        <v>1</v>
      </c>
      <c r="I67" s="17">
        <v>1.428</v>
      </c>
      <c r="J67" s="17">
        <v>8.988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-1.999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158</v>
      </c>
      <c r="B68" s="19" t="s">
        <v>127</v>
      </c>
      <c r="C68" s="19">
        <v>1117.007</v>
      </c>
      <c r="D68" s="19">
        <v>1376.72</v>
      </c>
      <c r="E68" s="19">
        <v>0</v>
      </c>
      <c r="F68" s="19">
        <v>0</v>
      </c>
      <c r="G68" s="19">
        <v>0</v>
      </c>
      <c r="H68" s="19">
        <v>1</v>
      </c>
      <c r="I68" s="17">
        <v>4.51</v>
      </c>
      <c r="J68" s="17">
        <v>22.524</v>
      </c>
      <c r="K68" s="20">
        <v>4</v>
      </c>
      <c r="L68" s="20">
        <v>1</v>
      </c>
      <c r="M68" s="20">
        <v>0</v>
      </c>
      <c r="N68" s="20">
        <v>1</v>
      </c>
      <c r="O68" s="20">
        <v>0</v>
      </c>
      <c r="P68" s="20">
        <v>1.086</v>
      </c>
      <c r="Q68" s="20">
        <v>1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160</v>
      </c>
      <c r="B69" s="19" t="s">
        <v>128</v>
      </c>
      <c r="C69" s="19">
        <v>1800.632</v>
      </c>
      <c r="D69" s="19">
        <v>2060.106</v>
      </c>
      <c r="E69" s="19">
        <v>0</v>
      </c>
      <c r="F69" s="19">
        <v>0</v>
      </c>
      <c r="G69" s="19">
        <v>0</v>
      </c>
      <c r="H69" s="19">
        <v>1</v>
      </c>
      <c r="I69" s="17">
        <v>2.526</v>
      </c>
      <c r="J69" s="17">
        <v>14.803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-4.91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170</v>
      </c>
      <c r="B70" s="19" t="s">
        <v>129</v>
      </c>
      <c r="C70" s="19">
        <v>5495.202</v>
      </c>
      <c r="D70" s="19">
        <v>6239.345</v>
      </c>
      <c r="E70" s="19">
        <v>0</v>
      </c>
      <c r="F70" s="19">
        <v>0</v>
      </c>
      <c r="G70" s="19">
        <v>0</v>
      </c>
      <c r="H70" s="19">
        <v>1</v>
      </c>
      <c r="I70" s="17">
        <v>1.07</v>
      </c>
      <c r="J70" s="17">
        <v>12.869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-0.621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692</v>
      </c>
      <c r="B71" s="19" t="s">
        <v>130</v>
      </c>
      <c r="C71" s="19">
        <v>888.809</v>
      </c>
      <c r="D71" s="19">
        <v>1218.664</v>
      </c>
      <c r="E71" s="19">
        <v>0</v>
      </c>
      <c r="F71" s="19">
        <v>0</v>
      </c>
      <c r="G71" s="19">
        <v>0</v>
      </c>
      <c r="H71" s="19">
        <v>1</v>
      </c>
      <c r="I71" s="17">
        <v>4.973</v>
      </c>
      <c r="J71" s="17">
        <v>30.694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-6.179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805</v>
      </c>
      <c r="B72" s="19" t="s">
        <v>131</v>
      </c>
      <c r="C72" s="19">
        <v>4990.606</v>
      </c>
      <c r="D72" s="19">
        <v>6405.516</v>
      </c>
      <c r="E72" s="19">
        <v>0</v>
      </c>
      <c r="F72" s="19">
        <v>0</v>
      </c>
      <c r="G72" s="19">
        <v>0</v>
      </c>
      <c r="H72" s="19">
        <v>1</v>
      </c>
      <c r="I72" s="17">
        <v>5.684</v>
      </c>
      <c r="J72" s="17">
        <v>26.517</v>
      </c>
      <c r="K72" s="20">
        <v>4</v>
      </c>
      <c r="L72" s="20">
        <v>0</v>
      </c>
      <c r="M72" s="20">
        <v>0</v>
      </c>
      <c r="N72" s="20">
        <v>0</v>
      </c>
      <c r="O72" s="20">
        <v>0</v>
      </c>
      <c r="P72" s="20">
        <v>-0.553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811</v>
      </c>
      <c r="B73" s="19" t="s">
        <v>132</v>
      </c>
      <c r="C73" s="19">
        <v>6913.845</v>
      </c>
      <c r="D73" s="19">
        <v>9899.394</v>
      </c>
      <c r="E73" s="19">
        <v>0</v>
      </c>
      <c r="F73" s="19">
        <v>0</v>
      </c>
      <c r="G73" s="19">
        <v>0</v>
      </c>
      <c r="H73" s="19">
        <v>1</v>
      </c>
      <c r="I73" s="17">
        <v>5.151</v>
      </c>
      <c r="J73" s="17">
        <v>33.756</v>
      </c>
      <c r="K73" s="20">
        <v>4</v>
      </c>
      <c r="L73" s="20">
        <v>1</v>
      </c>
      <c r="M73" s="20">
        <v>-1</v>
      </c>
      <c r="N73" s="20">
        <v>1</v>
      </c>
      <c r="O73" s="20">
        <v>0</v>
      </c>
      <c r="P73" s="20">
        <v>-12.496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812</v>
      </c>
      <c r="B74" s="19" t="s">
        <v>133</v>
      </c>
      <c r="C74" s="19">
        <v>5782.513</v>
      </c>
      <c r="D74" s="19">
        <v>7601.833</v>
      </c>
      <c r="E74" s="19">
        <v>0</v>
      </c>
      <c r="F74" s="19">
        <v>0</v>
      </c>
      <c r="G74" s="19">
        <v>0</v>
      </c>
      <c r="H74" s="19">
        <v>1</v>
      </c>
      <c r="I74" s="17">
        <v>5.329</v>
      </c>
      <c r="J74" s="17">
        <v>27.986</v>
      </c>
      <c r="K74" s="20">
        <v>3</v>
      </c>
      <c r="L74" s="20">
        <v>2</v>
      </c>
      <c r="M74" s="20">
        <v>0</v>
      </c>
      <c r="N74" s="20">
        <v>1</v>
      </c>
      <c r="O74" s="20">
        <v>0</v>
      </c>
      <c r="P74" s="20">
        <v>7.665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813</v>
      </c>
      <c r="B75" s="19" t="s">
        <v>134</v>
      </c>
      <c r="C75" s="19">
        <v>2719.693</v>
      </c>
      <c r="D75" s="19">
        <v>3375.754</v>
      </c>
      <c r="E75" s="19">
        <v>0</v>
      </c>
      <c r="F75" s="19">
        <v>0</v>
      </c>
      <c r="G75" s="19">
        <v>0</v>
      </c>
      <c r="H75" s="19">
        <v>1</v>
      </c>
      <c r="I75" s="17">
        <v>6.444</v>
      </c>
      <c r="J75" s="17">
        <v>24.626</v>
      </c>
      <c r="K75" s="20">
        <v>4</v>
      </c>
      <c r="L75" s="20">
        <v>1</v>
      </c>
      <c r="M75" s="20">
        <v>0</v>
      </c>
      <c r="N75" s="20">
        <v>1</v>
      </c>
      <c r="O75" s="20">
        <v>0</v>
      </c>
      <c r="P75" s="20">
        <v>-2.84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819</v>
      </c>
      <c r="B76" s="19" t="s">
        <v>135</v>
      </c>
      <c r="C76" s="19">
        <v>5699.836</v>
      </c>
      <c r="D76" s="19">
        <v>8171.417</v>
      </c>
      <c r="E76" s="19">
        <v>0</v>
      </c>
      <c r="F76" s="19">
        <v>0</v>
      </c>
      <c r="G76" s="19">
        <v>0</v>
      </c>
      <c r="H76" s="19">
        <v>1</v>
      </c>
      <c r="I76" s="17">
        <v>4.182</v>
      </c>
      <c r="J76" s="17">
        <v>33.164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-2.195</v>
      </c>
      <c r="Q76" s="20">
        <v>0</v>
      </c>
      <c r="R76" s="20">
        <v>1</v>
      </c>
      <c r="S76" s="21"/>
      <c r="T76" s="21"/>
      <c r="U76" s="21"/>
      <c r="V76" s="21"/>
      <c r="W76" s="21"/>
    </row>
    <row r="77" ht="16.5" spans="1:23">
      <c r="A77" s="19">
        <v>820</v>
      </c>
      <c r="B77" s="19" t="s">
        <v>136</v>
      </c>
      <c r="C77" s="19">
        <v>3837.952</v>
      </c>
      <c r="D77" s="19">
        <v>4427.28</v>
      </c>
      <c r="E77" s="19">
        <v>0</v>
      </c>
      <c r="F77" s="19">
        <v>0</v>
      </c>
      <c r="G77" s="19">
        <v>0</v>
      </c>
      <c r="H77" s="19">
        <v>1</v>
      </c>
      <c r="I77" s="17">
        <v>4.009</v>
      </c>
      <c r="J77" s="17">
        <v>16.787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-5.611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823</v>
      </c>
      <c r="B78" s="19" t="s">
        <v>137</v>
      </c>
      <c r="C78" s="19">
        <v>6549.618</v>
      </c>
      <c r="D78" s="19">
        <v>9517.873</v>
      </c>
      <c r="E78" s="19">
        <v>0</v>
      </c>
      <c r="F78" s="19">
        <v>0</v>
      </c>
      <c r="G78" s="19">
        <v>0</v>
      </c>
      <c r="H78" s="19">
        <v>1</v>
      </c>
      <c r="I78" s="17">
        <v>3.828</v>
      </c>
      <c r="J78" s="17">
        <v>33.821</v>
      </c>
      <c r="K78" s="20">
        <v>4</v>
      </c>
      <c r="L78" s="20">
        <v>0</v>
      </c>
      <c r="M78" s="20">
        <v>0</v>
      </c>
      <c r="N78" s="20">
        <v>0</v>
      </c>
      <c r="O78" s="20">
        <v>0</v>
      </c>
      <c r="P78" s="20">
        <v>-6.184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824</v>
      </c>
      <c r="B79" s="19" t="s">
        <v>138</v>
      </c>
      <c r="C79" s="19">
        <v>2070.79</v>
      </c>
      <c r="D79" s="19">
        <v>2213.84</v>
      </c>
      <c r="E79" s="19">
        <v>0</v>
      </c>
      <c r="F79" s="19">
        <v>0</v>
      </c>
      <c r="G79" s="19">
        <v>0</v>
      </c>
      <c r="H79" s="19">
        <v>1</v>
      </c>
      <c r="I79" s="17">
        <v>1.5</v>
      </c>
      <c r="J79" s="17">
        <v>7.865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-0.672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825</v>
      </c>
      <c r="B80" s="19" t="s">
        <v>139</v>
      </c>
      <c r="C80" s="19">
        <v>3267.675</v>
      </c>
      <c r="D80" s="19">
        <v>3517.942</v>
      </c>
      <c r="E80" s="19">
        <v>0</v>
      </c>
      <c r="F80" s="19">
        <v>0</v>
      </c>
      <c r="G80" s="19">
        <v>0</v>
      </c>
      <c r="H80" s="19">
        <v>1</v>
      </c>
      <c r="I80" s="17">
        <v>2.015</v>
      </c>
      <c r="J80" s="17">
        <v>8.985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2.59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827</v>
      </c>
      <c r="B81" s="19" t="s">
        <v>140</v>
      </c>
      <c r="C81" s="19">
        <v>1397.554</v>
      </c>
      <c r="D81" s="19">
        <v>1860.375</v>
      </c>
      <c r="E81" s="19">
        <v>0</v>
      </c>
      <c r="F81" s="19">
        <v>0</v>
      </c>
      <c r="G81" s="19">
        <v>0</v>
      </c>
      <c r="H81" s="19">
        <v>1</v>
      </c>
      <c r="I81" s="17">
        <v>7.491</v>
      </c>
      <c r="J81" s="17">
        <v>30.505</v>
      </c>
      <c r="K81" s="20">
        <v>4</v>
      </c>
      <c r="L81" s="20">
        <v>2</v>
      </c>
      <c r="M81" s="20">
        <v>-1</v>
      </c>
      <c r="N81" s="20">
        <v>1</v>
      </c>
      <c r="O81" s="20">
        <v>0</v>
      </c>
      <c r="P81" s="20">
        <v>-3.506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846</v>
      </c>
      <c r="B82" s="19" t="s">
        <v>141</v>
      </c>
      <c r="C82" s="19">
        <v>1263.309</v>
      </c>
      <c r="D82" s="19">
        <v>1435.277</v>
      </c>
      <c r="E82" s="19">
        <v>0</v>
      </c>
      <c r="F82" s="19">
        <v>0</v>
      </c>
      <c r="G82" s="19">
        <v>0</v>
      </c>
      <c r="H82" s="19">
        <v>1</v>
      </c>
      <c r="I82" s="17">
        <v>0.142</v>
      </c>
      <c r="J82" s="17">
        <v>12.106</v>
      </c>
      <c r="K82" s="20">
        <v>4</v>
      </c>
      <c r="L82" s="20">
        <v>1</v>
      </c>
      <c r="M82" s="20">
        <v>0</v>
      </c>
      <c r="N82" s="20">
        <v>1</v>
      </c>
      <c r="O82" s="20">
        <v>-1</v>
      </c>
      <c r="P82" s="20">
        <v>-12.143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851</v>
      </c>
      <c r="B83" s="19" t="s">
        <v>142</v>
      </c>
      <c r="C83" s="19">
        <v>16879.236</v>
      </c>
      <c r="D83" s="19">
        <v>19953.334</v>
      </c>
      <c r="E83" s="19">
        <v>0</v>
      </c>
      <c r="F83" s="19">
        <v>0</v>
      </c>
      <c r="G83" s="19">
        <v>0</v>
      </c>
      <c r="H83" s="19">
        <v>1</v>
      </c>
      <c r="I83" s="17">
        <v>3.51</v>
      </c>
      <c r="J83" s="17">
        <v>18.376</v>
      </c>
      <c r="K83" s="20">
        <v>4</v>
      </c>
      <c r="L83" s="20">
        <v>2</v>
      </c>
      <c r="M83" s="20">
        <v>0</v>
      </c>
      <c r="N83" s="20">
        <v>1</v>
      </c>
      <c r="O83" s="20">
        <v>0</v>
      </c>
      <c r="P83" s="20">
        <v>-2.658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854</v>
      </c>
      <c r="B84" s="19" t="s">
        <v>143</v>
      </c>
      <c r="C84" s="19">
        <v>4236.635</v>
      </c>
      <c r="D84" s="19">
        <v>5398.656</v>
      </c>
      <c r="E84" s="19">
        <v>0</v>
      </c>
      <c r="F84" s="19">
        <v>0</v>
      </c>
      <c r="G84" s="19">
        <v>0</v>
      </c>
      <c r="H84" s="19">
        <v>1</v>
      </c>
      <c r="I84" s="17">
        <v>2.65</v>
      </c>
      <c r="J84" s="17">
        <v>23.604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-4.318</v>
      </c>
      <c r="Q84" s="20">
        <v>0</v>
      </c>
      <c r="R84" s="20">
        <v>1</v>
      </c>
      <c r="S84" s="21"/>
      <c r="T84" s="21"/>
      <c r="U84" s="21"/>
      <c r="V84" s="21"/>
      <c r="W84" s="21"/>
    </row>
    <row r="85" ht="16.5" spans="1:23">
      <c r="A85" s="19">
        <v>856</v>
      </c>
      <c r="B85" s="19" t="s">
        <v>144</v>
      </c>
      <c r="C85" s="19">
        <v>5672.765</v>
      </c>
      <c r="D85" s="19">
        <v>7079.54</v>
      </c>
      <c r="E85" s="19">
        <v>0</v>
      </c>
      <c r="F85" s="19">
        <v>0</v>
      </c>
      <c r="G85" s="19">
        <v>0</v>
      </c>
      <c r="H85" s="19">
        <v>1</v>
      </c>
      <c r="I85" s="17">
        <v>1.742</v>
      </c>
      <c r="J85" s="17">
        <v>21.267</v>
      </c>
      <c r="K85" s="20">
        <v>4</v>
      </c>
      <c r="L85" s="20">
        <v>0</v>
      </c>
      <c r="M85" s="20">
        <v>0</v>
      </c>
      <c r="N85" s="20">
        <v>1</v>
      </c>
      <c r="O85" s="20">
        <v>0</v>
      </c>
      <c r="P85" s="20">
        <v>-1.209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859</v>
      </c>
      <c r="B86" s="19" t="s">
        <v>145</v>
      </c>
      <c r="C86" s="19">
        <v>1606.158</v>
      </c>
      <c r="D86" s="19">
        <v>1768.461</v>
      </c>
      <c r="E86" s="19">
        <v>0</v>
      </c>
      <c r="F86" s="19">
        <v>0</v>
      </c>
      <c r="G86" s="19">
        <v>0</v>
      </c>
      <c r="H86" s="19">
        <v>1</v>
      </c>
      <c r="I86" s="17">
        <v>2.542</v>
      </c>
      <c r="J86" s="17">
        <v>11.486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-19.031</v>
      </c>
      <c r="Q86" s="20">
        <v>0</v>
      </c>
      <c r="R86" s="20">
        <v>1</v>
      </c>
      <c r="S86" s="21"/>
      <c r="T86" s="21"/>
      <c r="U86" s="21"/>
      <c r="V86" s="21"/>
      <c r="W86" s="21"/>
    </row>
    <row r="87" ht="16.5" spans="1:23">
      <c r="A87" s="19">
        <v>869</v>
      </c>
      <c r="B87" s="19" t="s">
        <v>146</v>
      </c>
      <c r="C87" s="19">
        <v>3924.478</v>
      </c>
      <c r="D87" s="19">
        <v>4282.444</v>
      </c>
      <c r="E87" s="19">
        <v>0</v>
      </c>
      <c r="F87" s="19">
        <v>0</v>
      </c>
      <c r="G87" s="19">
        <v>0</v>
      </c>
      <c r="H87" s="19">
        <v>1</v>
      </c>
      <c r="I87" s="17">
        <v>3.992</v>
      </c>
      <c r="J87" s="17">
        <v>12.017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-4.79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888</v>
      </c>
      <c r="B88" s="19" t="s">
        <v>147</v>
      </c>
      <c r="C88" s="19">
        <v>3970.339</v>
      </c>
      <c r="D88" s="19">
        <v>4487.081</v>
      </c>
      <c r="E88" s="19">
        <v>0</v>
      </c>
      <c r="F88" s="19">
        <v>0</v>
      </c>
      <c r="G88" s="19">
        <v>0</v>
      </c>
      <c r="H88" s="19">
        <v>1</v>
      </c>
      <c r="I88" s="17">
        <v>1.519</v>
      </c>
      <c r="J88" s="17">
        <v>12.86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-5.417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901</v>
      </c>
      <c r="B89" s="19" t="s">
        <v>148</v>
      </c>
      <c r="C89" s="19">
        <v>5914.832</v>
      </c>
      <c r="D89" s="19">
        <v>6414.631</v>
      </c>
      <c r="E89" s="19">
        <v>0</v>
      </c>
      <c r="F89" s="19">
        <v>0</v>
      </c>
      <c r="G89" s="19">
        <v>0</v>
      </c>
      <c r="H89" s="19">
        <v>1</v>
      </c>
      <c r="I89" s="17">
        <v>0.762</v>
      </c>
      <c r="J89" s="17">
        <v>8.494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-5.12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903</v>
      </c>
      <c r="B90" s="19" t="s">
        <v>149</v>
      </c>
      <c r="C90" s="19">
        <v>3786.302</v>
      </c>
      <c r="D90" s="19">
        <v>4474.957</v>
      </c>
      <c r="E90" s="19">
        <v>0</v>
      </c>
      <c r="F90" s="19">
        <v>0</v>
      </c>
      <c r="G90" s="19">
        <v>0</v>
      </c>
      <c r="H90" s="19">
        <v>1</v>
      </c>
      <c r="I90" s="17">
        <v>0.442</v>
      </c>
      <c r="J90" s="17">
        <v>15.763</v>
      </c>
      <c r="K90" s="20">
        <v>4</v>
      </c>
      <c r="L90" s="20">
        <v>0</v>
      </c>
      <c r="M90" s="20">
        <v>0</v>
      </c>
      <c r="N90" s="20">
        <v>0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908</v>
      </c>
      <c r="B91" s="19" t="s">
        <v>150</v>
      </c>
      <c r="C91" s="19">
        <v>2107.413</v>
      </c>
      <c r="D91" s="19">
        <v>2320.397</v>
      </c>
      <c r="E91" s="19">
        <v>0</v>
      </c>
      <c r="F91" s="19">
        <v>0</v>
      </c>
      <c r="G91" s="19">
        <v>0</v>
      </c>
      <c r="H91" s="19">
        <v>1</v>
      </c>
      <c r="I91" s="17">
        <v>3.305</v>
      </c>
      <c r="J91" s="17">
        <v>12.18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-11.385</v>
      </c>
      <c r="Q91" s="20">
        <v>0</v>
      </c>
      <c r="R91" s="20">
        <v>1</v>
      </c>
      <c r="S91" s="21"/>
      <c r="T91" s="21"/>
      <c r="U91" s="21"/>
      <c r="V91" s="21"/>
      <c r="W91" s="21"/>
    </row>
    <row r="92" ht="16.5" spans="1:23">
      <c r="A92" s="19">
        <v>909</v>
      </c>
      <c r="B92" s="19" t="s">
        <v>151</v>
      </c>
      <c r="C92" s="19">
        <v>2649.371</v>
      </c>
      <c r="D92" s="19">
        <v>3598.297</v>
      </c>
      <c r="E92" s="19">
        <v>0</v>
      </c>
      <c r="F92" s="19">
        <v>0</v>
      </c>
      <c r="G92" s="19">
        <v>0</v>
      </c>
      <c r="H92" s="19">
        <v>1</v>
      </c>
      <c r="I92" s="17">
        <v>4.096</v>
      </c>
      <c r="J92" s="17">
        <v>29.387</v>
      </c>
      <c r="K92" s="20">
        <v>4</v>
      </c>
      <c r="L92" s="20">
        <v>1</v>
      </c>
      <c r="M92" s="20">
        <v>-1</v>
      </c>
      <c r="N92" s="20">
        <v>1</v>
      </c>
      <c r="O92" s="20">
        <v>0</v>
      </c>
      <c r="P92" s="20">
        <v>1.416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910</v>
      </c>
      <c r="B93" s="19" t="s">
        <v>152</v>
      </c>
      <c r="C93" s="19">
        <v>2110.576</v>
      </c>
      <c r="D93" s="19">
        <v>2554.725</v>
      </c>
      <c r="E93" s="19">
        <v>0</v>
      </c>
      <c r="F93" s="19">
        <v>0</v>
      </c>
      <c r="G93" s="19">
        <v>0</v>
      </c>
      <c r="H93" s="19">
        <v>1</v>
      </c>
      <c r="I93" s="17">
        <v>4.099</v>
      </c>
      <c r="J93" s="17">
        <v>20.771</v>
      </c>
      <c r="K93" s="20">
        <v>4</v>
      </c>
      <c r="L93" s="20">
        <v>1</v>
      </c>
      <c r="M93" s="20">
        <v>0</v>
      </c>
      <c r="N93" s="20">
        <v>1</v>
      </c>
      <c r="O93" s="20">
        <v>0</v>
      </c>
      <c r="P93" s="20">
        <v>-2.259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922</v>
      </c>
      <c r="B94" s="19" t="s">
        <v>153</v>
      </c>
      <c r="C94" s="19">
        <v>5391.788</v>
      </c>
      <c r="D94" s="19">
        <v>5712.618</v>
      </c>
      <c r="E94" s="19">
        <v>0</v>
      </c>
      <c r="F94" s="19">
        <v>0</v>
      </c>
      <c r="G94" s="19">
        <v>0</v>
      </c>
      <c r="H94" s="19">
        <v>1</v>
      </c>
      <c r="I94" s="17">
        <v>0.953</v>
      </c>
      <c r="J94" s="17">
        <v>6.515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-3.49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923</v>
      </c>
      <c r="B95" s="19" t="s">
        <v>154</v>
      </c>
      <c r="C95" s="19">
        <v>251.741</v>
      </c>
      <c r="D95" s="19">
        <v>252.989</v>
      </c>
      <c r="E95" s="19">
        <v>0</v>
      </c>
      <c r="F95" s="19">
        <v>0</v>
      </c>
      <c r="G95" s="19">
        <v>0</v>
      </c>
      <c r="H95" s="19">
        <v>1</v>
      </c>
      <c r="I95" s="17">
        <v>0.242</v>
      </c>
      <c r="J95" s="17">
        <v>0.734</v>
      </c>
      <c r="K95" s="20">
        <v>4</v>
      </c>
      <c r="L95" s="20">
        <v>0</v>
      </c>
      <c r="M95" s="20">
        <v>0</v>
      </c>
      <c r="N95" s="20">
        <v>0</v>
      </c>
      <c r="O95" s="20">
        <v>-1</v>
      </c>
      <c r="P95" s="20">
        <v>-4.461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926</v>
      </c>
      <c r="B96" s="19" t="s">
        <v>155</v>
      </c>
      <c r="C96" s="19">
        <v>2179.031</v>
      </c>
      <c r="D96" s="19">
        <v>2362.543</v>
      </c>
      <c r="E96" s="19">
        <v>0</v>
      </c>
      <c r="F96" s="19">
        <v>0</v>
      </c>
      <c r="G96" s="19">
        <v>0</v>
      </c>
      <c r="H96" s="19">
        <v>1</v>
      </c>
      <c r="I96" s="17">
        <v>0.054</v>
      </c>
      <c r="J96" s="17">
        <v>7.817</v>
      </c>
      <c r="K96" s="20">
        <v>3</v>
      </c>
      <c r="L96" s="20">
        <v>0</v>
      </c>
      <c r="M96" s="20">
        <v>0</v>
      </c>
      <c r="N96" s="20">
        <v>0</v>
      </c>
      <c r="O96" s="20">
        <v>0</v>
      </c>
      <c r="P96" s="20">
        <v>2.541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9">
        <v>927</v>
      </c>
      <c r="B97" s="19" t="s">
        <v>156</v>
      </c>
      <c r="C97" s="19">
        <v>1910.399</v>
      </c>
      <c r="D97" s="19">
        <v>2032.737</v>
      </c>
      <c r="E97" s="19">
        <v>0</v>
      </c>
      <c r="F97" s="19">
        <v>0</v>
      </c>
      <c r="G97" s="19">
        <v>0</v>
      </c>
      <c r="H97" s="19">
        <v>1</v>
      </c>
      <c r="I97" s="17">
        <v>0.6</v>
      </c>
      <c r="J97" s="17">
        <v>6.583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-23.371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928</v>
      </c>
      <c r="B98" s="19" t="s">
        <v>157</v>
      </c>
      <c r="C98" s="19">
        <v>2618.737</v>
      </c>
      <c r="D98" s="19">
        <v>2887.874</v>
      </c>
      <c r="E98" s="19">
        <v>0</v>
      </c>
      <c r="F98" s="19">
        <v>0</v>
      </c>
      <c r="G98" s="19">
        <v>0</v>
      </c>
      <c r="H98" s="19">
        <v>1</v>
      </c>
      <c r="I98" s="17">
        <v>3.74</v>
      </c>
      <c r="J98" s="17">
        <v>12.711</v>
      </c>
      <c r="K98" s="20">
        <v>3</v>
      </c>
      <c r="L98" s="20">
        <v>1</v>
      </c>
      <c r="M98" s="20">
        <v>0</v>
      </c>
      <c r="N98" s="20">
        <v>1</v>
      </c>
      <c r="O98" s="20">
        <v>0</v>
      </c>
      <c r="P98" s="20">
        <v>2.569</v>
      </c>
      <c r="Q98" s="20">
        <v>1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929</v>
      </c>
      <c r="B99" s="19" t="s">
        <v>158</v>
      </c>
      <c r="C99" s="19">
        <v>3011.39</v>
      </c>
      <c r="D99" s="19">
        <v>3983.679</v>
      </c>
      <c r="E99" s="19">
        <v>0</v>
      </c>
      <c r="F99" s="19">
        <v>0</v>
      </c>
      <c r="G99" s="19">
        <v>0</v>
      </c>
      <c r="H99" s="19">
        <v>1</v>
      </c>
      <c r="I99" s="17">
        <v>3.564</v>
      </c>
      <c r="J99" s="17">
        <v>27.101</v>
      </c>
      <c r="K99" s="20">
        <v>4</v>
      </c>
      <c r="L99" s="20">
        <v>0</v>
      </c>
      <c r="M99" s="20">
        <v>0</v>
      </c>
      <c r="N99" s="20">
        <v>1</v>
      </c>
      <c r="O99" s="20">
        <v>-1</v>
      </c>
      <c r="P99" s="20">
        <v>-3.506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930</v>
      </c>
      <c r="B100" s="19" t="s">
        <v>159</v>
      </c>
      <c r="C100" s="19">
        <v>2829.345</v>
      </c>
      <c r="D100" s="19">
        <v>3449.084</v>
      </c>
      <c r="E100" s="19">
        <v>0</v>
      </c>
      <c r="F100" s="19">
        <v>0</v>
      </c>
      <c r="G100" s="19">
        <v>0</v>
      </c>
      <c r="H100" s="19">
        <v>1</v>
      </c>
      <c r="I100" s="17">
        <v>3.493</v>
      </c>
      <c r="J100" s="17">
        <v>20.834</v>
      </c>
      <c r="K100" s="20">
        <v>2</v>
      </c>
      <c r="L100" s="20">
        <v>2</v>
      </c>
      <c r="M100" s="20">
        <v>0</v>
      </c>
      <c r="N100" s="20">
        <v>0</v>
      </c>
      <c r="O100" s="20">
        <v>0</v>
      </c>
      <c r="P100" s="20">
        <v>4.217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937</v>
      </c>
      <c r="B101" s="19" t="s">
        <v>160</v>
      </c>
      <c r="C101" s="19">
        <v>2445.052</v>
      </c>
      <c r="D101" s="19">
        <v>2621.892</v>
      </c>
      <c r="E101" s="19">
        <v>0</v>
      </c>
      <c r="F101" s="19">
        <v>0</v>
      </c>
      <c r="G101" s="19">
        <v>0</v>
      </c>
      <c r="H101" s="19">
        <v>1</v>
      </c>
      <c r="I101" s="17">
        <v>1.237</v>
      </c>
      <c r="J101" s="17">
        <v>7.898</v>
      </c>
      <c r="K101" s="20">
        <v>2</v>
      </c>
      <c r="L101" s="20">
        <v>0</v>
      </c>
      <c r="M101" s="20">
        <v>0</v>
      </c>
      <c r="N101" s="20">
        <v>0</v>
      </c>
      <c r="O101" s="20">
        <v>0</v>
      </c>
      <c r="P101" s="20">
        <v>3.411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941</v>
      </c>
      <c r="B102" s="19" t="s">
        <v>161</v>
      </c>
      <c r="C102" s="19">
        <v>1746.271</v>
      </c>
      <c r="D102" s="19">
        <v>2530.36</v>
      </c>
      <c r="E102" s="19">
        <v>0</v>
      </c>
      <c r="F102" s="19">
        <v>0</v>
      </c>
      <c r="G102" s="19">
        <v>0</v>
      </c>
      <c r="H102" s="19">
        <v>1</v>
      </c>
      <c r="I102" s="17">
        <v>7.046</v>
      </c>
      <c r="J102" s="17">
        <v>35.85</v>
      </c>
      <c r="K102" s="20">
        <v>4</v>
      </c>
      <c r="L102" s="20">
        <v>0</v>
      </c>
      <c r="M102" s="20">
        <v>0</v>
      </c>
      <c r="N102" s="20">
        <v>0</v>
      </c>
      <c r="O102" s="20">
        <v>0</v>
      </c>
      <c r="P102" s="20">
        <v>-1.991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944</v>
      </c>
      <c r="B103" s="19" t="s">
        <v>162</v>
      </c>
      <c r="C103" s="19">
        <v>3563.581</v>
      </c>
      <c r="D103" s="19">
        <v>4688.316</v>
      </c>
      <c r="E103" s="19">
        <v>0</v>
      </c>
      <c r="F103" s="19">
        <v>0</v>
      </c>
      <c r="G103" s="19">
        <v>0</v>
      </c>
      <c r="H103" s="19">
        <v>1</v>
      </c>
      <c r="I103" s="17">
        <v>5.571</v>
      </c>
      <c r="J103" s="17">
        <v>28.225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-3.113</v>
      </c>
      <c r="Q103" s="20">
        <v>0</v>
      </c>
      <c r="R103" s="20">
        <v>1</v>
      </c>
      <c r="S103" s="21"/>
      <c r="T103" s="21"/>
      <c r="U103" s="21"/>
      <c r="V103" s="21"/>
      <c r="W103" s="21"/>
    </row>
    <row r="104" ht="16.5" spans="1:23">
      <c r="A104" s="19">
        <v>959</v>
      </c>
      <c r="B104" s="19" t="s">
        <v>163</v>
      </c>
      <c r="C104" s="19">
        <v>7408.756</v>
      </c>
      <c r="D104" s="19">
        <v>8051.825</v>
      </c>
      <c r="E104" s="19">
        <v>0</v>
      </c>
      <c r="F104" s="19">
        <v>0</v>
      </c>
      <c r="G104" s="19">
        <v>0</v>
      </c>
      <c r="H104" s="19">
        <v>1</v>
      </c>
      <c r="I104" s="17">
        <v>3.456</v>
      </c>
      <c r="J104" s="17">
        <v>11.167</v>
      </c>
      <c r="K104" s="20">
        <v>4</v>
      </c>
      <c r="L104" s="20">
        <v>0</v>
      </c>
      <c r="M104" s="20">
        <v>-1</v>
      </c>
      <c r="N104" s="20">
        <v>1</v>
      </c>
      <c r="O104" s="20">
        <v>0</v>
      </c>
      <c r="P104" s="20">
        <v>-3.493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961</v>
      </c>
      <c r="B105" s="19" t="s">
        <v>164</v>
      </c>
      <c r="C105" s="19">
        <v>3406.716</v>
      </c>
      <c r="D105" s="19">
        <v>4453.018</v>
      </c>
      <c r="E105" s="19">
        <v>0</v>
      </c>
      <c r="F105" s="19">
        <v>0</v>
      </c>
      <c r="G105" s="19">
        <v>0</v>
      </c>
      <c r="H105" s="19">
        <v>1</v>
      </c>
      <c r="I105" s="17">
        <v>5.693</v>
      </c>
      <c r="J105" s="17">
        <v>27.852</v>
      </c>
      <c r="K105" s="20">
        <v>0</v>
      </c>
      <c r="L105" s="20">
        <v>2</v>
      </c>
      <c r="M105" s="20">
        <v>0</v>
      </c>
      <c r="N105" s="20">
        <v>-1</v>
      </c>
      <c r="O105" s="20">
        <v>0</v>
      </c>
      <c r="P105" s="20">
        <v>-0.003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965</v>
      </c>
      <c r="B106" s="19" t="s">
        <v>165</v>
      </c>
      <c r="C106" s="19">
        <v>5286.129</v>
      </c>
      <c r="D106" s="19">
        <v>5652.461</v>
      </c>
      <c r="E106" s="19">
        <v>0</v>
      </c>
      <c r="F106" s="19">
        <v>0</v>
      </c>
      <c r="G106" s="19">
        <v>0</v>
      </c>
      <c r="H106" s="19">
        <v>1</v>
      </c>
      <c r="I106" s="17">
        <v>0.521</v>
      </c>
      <c r="J106" s="17">
        <v>6.968</v>
      </c>
      <c r="K106" s="20">
        <v>4</v>
      </c>
      <c r="L106" s="20">
        <v>1</v>
      </c>
      <c r="M106" s="20">
        <v>0</v>
      </c>
      <c r="N106" s="20">
        <v>0</v>
      </c>
      <c r="O106" s="20">
        <v>0</v>
      </c>
      <c r="P106" s="20">
        <v>-0.619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966</v>
      </c>
      <c r="B107" s="19" t="s">
        <v>166</v>
      </c>
      <c r="C107" s="19">
        <v>7340.535</v>
      </c>
      <c r="D107" s="19">
        <v>8718.314</v>
      </c>
      <c r="E107" s="19">
        <v>0</v>
      </c>
      <c r="F107" s="19">
        <v>0</v>
      </c>
      <c r="G107" s="19">
        <v>0</v>
      </c>
      <c r="H107" s="19">
        <v>1</v>
      </c>
      <c r="I107" s="17">
        <v>2.815</v>
      </c>
      <c r="J107" s="17">
        <v>18.173</v>
      </c>
      <c r="K107" s="20">
        <v>4</v>
      </c>
      <c r="L107" s="20">
        <v>0</v>
      </c>
      <c r="M107" s="20">
        <v>-1</v>
      </c>
      <c r="N107" s="20">
        <v>1</v>
      </c>
      <c r="O107" s="20">
        <v>0</v>
      </c>
      <c r="P107" s="20">
        <v>-10.428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967</v>
      </c>
      <c r="B108" s="19" t="s">
        <v>167</v>
      </c>
      <c r="C108" s="19">
        <v>5962.43</v>
      </c>
      <c r="D108" s="19">
        <v>6492.192</v>
      </c>
      <c r="E108" s="19">
        <v>0</v>
      </c>
      <c r="F108" s="19">
        <v>0</v>
      </c>
      <c r="G108" s="19">
        <v>0</v>
      </c>
      <c r="H108" s="19">
        <v>1</v>
      </c>
      <c r="I108" s="17">
        <v>1.706</v>
      </c>
      <c r="J108" s="17">
        <v>9.727</v>
      </c>
      <c r="K108" s="20">
        <v>4</v>
      </c>
      <c r="L108" s="20">
        <v>2</v>
      </c>
      <c r="M108" s="20">
        <v>0</v>
      </c>
      <c r="N108" s="20">
        <v>0</v>
      </c>
      <c r="O108" s="20">
        <v>0</v>
      </c>
      <c r="P108" s="20">
        <v>0.021</v>
      </c>
      <c r="Q108" s="20">
        <v>0</v>
      </c>
      <c r="R108" s="20">
        <v>1</v>
      </c>
      <c r="S108" s="21"/>
      <c r="T108" s="21"/>
      <c r="U108" s="21"/>
      <c r="V108" s="21"/>
      <c r="W108" s="21"/>
    </row>
    <row r="109" ht="16.5" spans="1:23">
      <c r="A109" s="19">
        <v>970</v>
      </c>
      <c r="B109" s="19" t="s">
        <v>168</v>
      </c>
      <c r="C109" s="19">
        <v>1665.364</v>
      </c>
      <c r="D109" s="19">
        <v>1835.257</v>
      </c>
      <c r="E109" s="19">
        <v>0</v>
      </c>
      <c r="F109" s="19">
        <v>0</v>
      </c>
      <c r="G109" s="19">
        <v>0</v>
      </c>
      <c r="H109" s="19">
        <v>1</v>
      </c>
      <c r="I109" s="17">
        <v>0.565</v>
      </c>
      <c r="J109" s="17">
        <v>9.77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-6.077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977</v>
      </c>
      <c r="B110" s="19" t="s">
        <v>169</v>
      </c>
      <c r="C110" s="19">
        <v>1545.823</v>
      </c>
      <c r="D110" s="19">
        <v>2089.176</v>
      </c>
      <c r="E110" s="19">
        <v>0</v>
      </c>
      <c r="F110" s="19">
        <v>0</v>
      </c>
      <c r="G110" s="19">
        <v>0</v>
      </c>
      <c r="H110" s="19">
        <v>1</v>
      </c>
      <c r="I110" s="17">
        <v>7.505</v>
      </c>
      <c r="J110" s="17">
        <v>31.561</v>
      </c>
      <c r="K110" s="20">
        <v>4</v>
      </c>
      <c r="L110" s="20">
        <v>1</v>
      </c>
      <c r="M110" s="20">
        <v>-1</v>
      </c>
      <c r="N110" s="20">
        <v>1</v>
      </c>
      <c r="O110" s="20">
        <v>0</v>
      </c>
      <c r="P110" s="20">
        <v>6.518</v>
      </c>
      <c r="Q110" s="20">
        <v>1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979</v>
      </c>
      <c r="B111" s="19" t="s">
        <v>170</v>
      </c>
      <c r="C111" s="19">
        <v>5106.583</v>
      </c>
      <c r="D111" s="19">
        <v>6312.41</v>
      </c>
      <c r="E111" s="19">
        <v>0</v>
      </c>
      <c r="F111" s="19">
        <v>0</v>
      </c>
      <c r="G111" s="19">
        <v>0</v>
      </c>
      <c r="H111" s="19">
        <v>1</v>
      </c>
      <c r="I111" s="17">
        <v>4.409</v>
      </c>
      <c r="J111" s="17">
        <v>22.669</v>
      </c>
      <c r="K111" s="20">
        <v>4</v>
      </c>
      <c r="L111" s="20">
        <v>1</v>
      </c>
      <c r="M111" s="20">
        <v>-1</v>
      </c>
      <c r="N111" s="20">
        <v>1</v>
      </c>
      <c r="O111" s="20">
        <v>0</v>
      </c>
      <c r="P111" s="20">
        <v>0.148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986</v>
      </c>
      <c r="B112" s="19" t="s">
        <v>171</v>
      </c>
      <c r="C112" s="19">
        <v>2116.498</v>
      </c>
      <c r="D112" s="19">
        <v>2322.346</v>
      </c>
      <c r="E112" s="19">
        <v>0</v>
      </c>
      <c r="F112" s="19">
        <v>0</v>
      </c>
      <c r="G112" s="19">
        <v>0</v>
      </c>
      <c r="H112" s="19">
        <v>1</v>
      </c>
      <c r="I112" s="17">
        <v>3.526</v>
      </c>
      <c r="J112" s="17">
        <v>12.077</v>
      </c>
      <c r="K112" s="20">
        <v>4</v>
      </c>
      <c r="L112" s="20">
        <v>1</v>
      </c>
      <c r="M112" s="20">
        <v>0</v>
      </c>
      <c r="N112" s="20">
        <v>1</v>
      </c>
      <c r="O112" s="20">
        <v>0</v>
      </c>
      <c r="P112" s="20">
        <v>-4.67</v>
      </c>
      <c r="Q112" s="20">
        <v>0</v>
      </c>
      <c r="R112" s="20">
        <v>1</v>
      </c>
      <c r="S112" s="21"/>
      <c r="T112" s="21"/>
      <c r="U112" s="21"/>
      <c r="V112" s="21"/>
      <c r="W112" s="21"/>
    </row>
    <row r="113" ht="16.5" spans="1:23">
      <c r="A113" s="19">
        <v>987</v>
      </c>
      <c r="B113" s="19" t="s">
        <v>172</v>
      </c>
      <c r="C113" s="19">
        <v>3436.88</v>
      </c>
      <c r="D113" s="19">
        <v>4483.744</v>
      </c>
      <c r="E113" s="19">
        <v>0</v>
      </c>
      <c r="F113" s="19">
        <v>0</v>
      </c>
      <c r="G113" s="19">
        <v>0</v>
      </c>
      <c r="H113" s="19">
        <v>1</v>
      </c>
      <c r="I113" s="17">
        <v>4.584</v>
      </c>
      <c r="J113" s="17">
        <v>26.862</v>
      </c>
      <c r="K113" s="20">
        <v>4</v>
      </c>
      <c r="L113" s="20">
        <v>1</v>
      </c>
      <c r="M113" s="20">
        <v>-1</v>
      </c>
      <c r="N113" s="20">
        <v>1</v>
      </c>
      <c r="O113" s="20">
        <v>0</v>
      </c>
      <c r="P113" s="20">
        <v>-10.628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988</v>
      </c>
      <c r="B114" s="19" t="s">
        <v>173</v>
      </c>
      <c r="C114" s="19">
        <v>3320.414</v>
      </c>
      <c r="D114" s="19">
        <v>4034.536</v>
      </c>
      <c r="E114" s="19">
        <v>0</v>
      </c>
      <c r="F114" s="19">
        <v>0</v>
      </c>
      <c r="G114" s="19">
        <v>0</v>
      </c>
      <c r="H114" s="19">
        <v>1</v>
      </c>
      <c r="I114" s="17">
        <v>3.294</v>
      </c>
      <c r="J114" s="17">
        <v>20.411</v>
      </c>
      <c r="K114" s="20">
        <v>4</v>
      </c>
      <c r="L114" s="20">
        <v>0</v>
      </c>
      <c r="M114" s="20">
        <v>0</v>
      </c>
      <c r="N114" s="20">
        <v>1</v>
      </c>
      <c r="O114" s="20">
        <v>0</v>
      </c>
      <c r="P114" s="20">
        <v>-5.076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995</v>
      </c>
      <c r="B115" s="19" t="s">
        <v>174</v>
      </c>
      <c r="C115" s="19">
        <v>2534.263</v>
      </c>
      <c r="D115" s="19">
        <v>2703.214</v>
      </c>
      <c r="E115" s="19">
        <v>0</v>
      </c>
      <c r="F115" s="19">
        <v>0</v>
      </c>
      <c r="G115" s="19">
        <v>0</v>
      </c>
      <c r="H115" s="19">
        <v>1</v>
      </c>
      <c r="I115" s="17">
        <v>1.255</v>
      </c>
      <c r="J115" s="17">
        <v>7.427</v>
      </c>
      <c r="K115" s="20">
        <v>4</v>
      </c>
      <c r="L115" s="20">
        <v>0</v>
      </c>
      <c r="M115" s="20">
        <v>-1</v>
      </c>
      <c r="N115" s="20">
        <v>1</v>
      </c>
      <c r="O115" s="20">
        <v>0</v>
      </c>
      <c r="P115" s="20">
        <v>-7.282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399030</v>
      </c>
      <c r="B116" s="19" t="s">
        <v>175</v>
      </c>
      <c r="C116" s="19">
        <v>3004.556</v>
      </c>
      <c r="D116" s="19">
        <v>4574.169</v>
      </c>
      <c r="E116" s="19">
        <v>0</v>
      </c>
      <c r="F116" s="19">
        <v>0</v>
      </c>
      <c r="G116" s="19">
        <v>0</v>
      </c>
      <c r="H116" s="19">
        <v>1</v>
      </c>
      <c r="I116" s="17">
        <v>5.043</v>
      </c>
      <c r="J116" s="17">
        <v>37.627</v>
      </c>
      <c r="K116" s="20">
        <v>4</v>
      </c>
      <c r="L116" s="20">
        <v>1</v>
      </c>
      <c r="M116" s="20">
        <v>0</v>
      </c>
      <c r="N116" s="20">
        <v>1</v>
      </c>
      <c r="O116" s="20">
        <v>0</v>
      </c>
      <c r="P116" s="20">
        <v>-22.916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399060</v>
      </c>
      <c r="B117" s="19" t="s">
        <v>176</v>
      </c>
      <c r="C117" s="19">
        <v>2612.006</v>
      </c>
      <c r="D117" s="19">
        <v>3382.31</v>
      </c>
      <c r="E117" s="19">
        <v>0</v>
      </c>
      <c r="F117" s="19">
        <v>0</v>
      </c>
      <c r="G117" s="19">
        <v>0</v>
      </c>
      <c r="H117" s="19">
        <v>1</v>
      </c>
      <c r="I117" s="17">
        <v>3.579</v>
      </c>
      <c r="J117" s="17">
        <v>25.539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-12.745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399232</v>
      </c>
      <c r="B118" s="19" t="s">
        <v>177</v>
      </c>
      <c r="C118" s="19">
        <v>2863.105</v>
      </c>
      <c r="D118" s="19">
        <v>3657.895</v>
      </c>
      <c r="E118" s="19">
        <v>0</v>
      </c>
      <c r="F118" s="19">
        <v>0</v>
      </c>
      <c r="G118" s="19">
        <v>0</v>
      </c>
      <c r="H118" s="19">
        <v>1</v>
      </c>
      <c r="I118" s="17">
        <v>5.873</v>
      </c>
      <c r="J118" s="17">
        <v>26.325</v>
      </c>
      <c r="K118" s="20">
        <v>3</v>
      </c>
      <c r="L118" s="20">
        <v>1</v>
      </c>
      <c r="M118" s="20">
        <v>0</v>
      </c>
      <c r="N118" s="20">
        <v>0</v>
      </c>
      <c r="O118" s="20">
        <v>0</v>
      </c>
      <c r="P118" s="20">
        <v>0.54</v>
      </c>
      <c r="Q118" s="20">
        <v>0</v>
      </c>
      <c r="R118" s="20">
        <v>1</v>
      </c>
      <c r="S118" s="21"/>
      <c r="T118" s="21"/>
      <c r="U118" s="21"/>
      <c r="V118" s="21"/>
      <c r="W118" s="21"/>
    </row>
    <row r="119" ht="16.5" spans="1:23">
      <c r="A119" s="19">
        <v>399233</v>
      </c>
      <c r="B119" s="19" t="s">
        <v>178</v>
      </c>
      <c r="C119" s="19">
        <v>2729.459</v>
      </c>
      <c r="D119" s="19">
        <v>3390.972</v>
      </c>
      <c r="E119" s="19">
        <v>0</v>
      </c>
      <c r="F119" s="19">
        <v>0</v>
      </c>
      <c r="G119" s="19">
        <v>0</v>
      </c>
      <c r="H119" s="19">
        <v>1</v>
      </c>
      <c r="I119" s="17">
        <v>0.264</v>
      </c>
      <c r="J119" s="17">
        <v>19.72</v>
      </c>
      <c r="K119" s="20">
        <v>4</v>
      </c>
      <c r="L119" s="20">
        <v>2</v>
      </c>
      <c r="M119" s="20">
        <v>0</v>
      </c>
      <c r="N119" s="20">
        <v>1</v>
      </c>
      <c r="O119" s="20">
        <v>0</v>
      </c>
      <c r="P119" s="20">
        <v>-1.517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399234</v>
      </c>
      <c r="B120" s="19" t="s">
        <v>179</v>
      </c>
      <c r="C120" s="19">
        <v>867.467</v>
      </c>
      <c r="D120" s="19">
        <v>944.897</v>
      </c>
      <c r="E120" s="19">
        <v>0</v>
      </c>
      <c r="F120" s="19">
        <v>0</v>
      </c>
      <c r="G120" s="19">
        <v>0</v>
      </c>
      <c r="H120" s="19">
        <v>1</v>
      </c>
      <c r="I120" s="17">
        <v>4.108</v>
      </c>
      <c r="J120" s="17">
        <v>11.966</v>
      </c>
      <c r="K120" s="20">
        <v>4</v>
      </c>
      <c r="L120" s="20">
        <v>1</v>
      </c>
      <c r="M120" s="20">
        <v>0</v>
      </c>
      <c r="N120" s="20">
        <v>1</v>
      </c>
      <c r="O120" s="20">
        <v>0</v>
      </c>
      <c r="P120" s="20">
        <v>3.225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399236</v>
      </c>
      <c r="B121" s="19" t="s">
        <v>180</v>
      </c>
      <c r="C121" s="19">
        <v>1360.119</v>
      </c>
      <c r="D121" s="19">
        <v>1553.771</v>
      </c>
      <c r="E121" s="19">
        <v>0</v>
      </c>
      <c r="F121" s="19">
        <v>0</v>
      </c>
      <c r="G121" s="19">
        <v>0</v>
      </c>
      <c r="H121" s="19">
        <v>1</v>
      </c>
      <c r="I121" s="17">
        <v>5.184</v>
      </c>
      <c r="J121" s="17">
        <v>17.001</v>
      </c>
      <c r="K121" s="20">
        <v>4</v>
      </c>
      <c r="L121" s="20">
        <v>1</v>
      </c>
      <c r="M121" s="20">
        <v>-1</v>
      </c>
      <c r="N121" s="20">
        <v>1</v>
      </c>
      <c r="O121" s="20">
        <v>0</v>
      </c>
      <c r="P121" s="20">
        <v>-0.45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399244</v>
      </c>
      <c r="B122" s="19" t="s">
        <v>181</v>
      </c>
      <c r="C122" s="19">
        <v>554.159</v>
      </c>
      <c r="D122" s="19">
        <v>636.689</v>
      </c>
      <c r="E122" s="19">
        <v>0</v>
      </c>
      <c r="F122" s="19">
        <v>0</v>
      </c>
      <c r="G122" s="19">
        <v>0</v>
      </c>
      <c r="H122" s="19">
        <v>1</v>
      </c>
      <c r="I122" s="17">
        <v>1.338</v>
      </c>
      <c r="J122" s="17">
        <v>14.127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-4.876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19">
        <v>399249</v>
      </c>
      <c r="B123" s="19" t="s">
        <v>182</v>
      </c>
      <c r="C123" s="19">
        <v>2325.043</v>
      </c>
      <c r="D123" s="19">
        <v>2860.746</v>
      </c>
      <c r="E123" s="19">
        <v>0</v>
      </c>
      <c r="F123" s="19">
        <v>0</v>
      </c>
      <c r="G123" s="19">
        <v>0</v>
      </c>
      <c r="H123" s="19">
        <v>1</v>
      </c>
      <c r="I123" s="17">
        <v>25.093</v>
      </c>
      <c r="J123" s="17">
        <v>39.12</v>
      </c>
      <c r="K123" s="20">
        <v>4</v>
      </c>
      <c r="L123" s="20">
        <v>1</v>
      </c>
      <c r="M123" s="20">
        <v>0</v>
      </c>
      <c r="N123" s="20">
        <v>0</v>
      </c>
      <c r="O123" s="20">
        <v>0</v>
      </c>
      <c r="P123" s="20">
        <v>-17.691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399258</v>
      </c>
      <c r="B124" s="19" t="s">
        <v>183</v>
      </c>
      <c r="C124" s="19">
        <v>3242.3</v>
      </c>
      <c r="D124" s="19">
        <v>4348.437</v>
      </c>
      <c r="E124" s="19">
        <v>0</v>
      </c>
      <c r="F124" s="19">
        <v>0</v>
      </c>
      <c r="G124" s="19">
        <v>0</v>
      </c>
      <c r="H124" s="19">
        <v>1</v>
      </c>
      <c r="I124" s="17">
        <v>5.733</v>
      </c>
      <c r="J124" s="17">
        <v>29.712</v>
      </c>
      <c r="K124" s="20">
        <v>4</v>
      </c>
      <c r="L124" s="20">
        <v>0</v>
      </c>
      <c r="M124" s="20">
        <v>0</v>
      </c>
      <c r="N124" s="20">
        <v>0</v>
      </c>
      <c r="O124" s="20">
        <v>0</v>
      </c>
      <c r="P124" s="20">
        <v>3.711</v>
      </c>
      <c r="Q124" s="20">
        <v>0</v>
      </c>
      <c r="R124" s="20">
        <v>1</v>
      </c>
      <c r="S124" s="21"/>
      <c r="T124" s="21"/>
      <c r="U124" s="21"/>
      <c r="V124" s="21"/>
      <c r="W124" s="21"/>
    </row>
    <row r="125" ht="16.5" spans="1:23">
      <c r="A125" s="19">
        <v>399259</v>
      </c>
      <c r="B125" s="19" t="s">
        <v>184</v>
      </c>
      <c r="C125" s="19">
        <v>3382.058</v>
      </c>
      <c r="D125" s="19">
        <v>4980.28</v>
      </c>
      <c r="E125" s="19">
        <v>0</v>
      </c>
      <c r="F125" s="19">
        <v>0</v>
      </c>
      <c r="G125" s="19">
        <v>0</v>
      </c>
      <c r="H125" s="19">
        <v>1</v>
      </c>
      <c r="I125" s="17">
        <v>5.67</v>
      </c>
      <c r="J125" s="17">
        <v>35.942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-5.736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399266</v>
      </c>
      <c r="B126" s="19" t="s">
        <v>185</v>
      </c>
      <c r="C126" s="19">
        <v>2317.386</v>
      </c>
      <c r="D126" s="19">
        <v>3594.975</v>
      </c>
      <c r="E126" s="19">
        <v>0</v>
      </c>
      <c r="F126" s="19">
        <v>0</v>
      </c>
      <c r="G126" s="19">
        <v>0</v>
      </c>
      <c r="H126" s="19">
        <v>1</v>
      </c>
      <c r="I126" s="17">
        <v>5.263</v>
      </c>
      <c r="J126" s="17">
        <v>38.931</v>
      </c>
      <c r="K126" s="20">
        <v>4</v>
      </c>
      <c r="L126" s="20">
        <v>0</v>
      </c>
      <c r="M126" s="20">
        <v>-1</v>
      </c>
      <c r="N126" s="20">
        <v>1</v>
      </c>
      <c r="O126" s="20">
        <v>0</v>
      </c>
      <c r="P126" s="20">
        <v>-0.093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399289</v>
      </c>
      <c r="B127" s="19" t="s">
        <v>186</v>
      </c>
      <c r="C127" s="19">
        <v>119.391</v>
      </c>
      <c r="D127" s="19">
        <v>120.244</v>
      </c>
      <c r="E127" s="19">
        <v>0</v>
      </c>
      <c r="F127" s="19">
        <v>0</v>
      </c>
      <c r="G127" s="19">
        <v>0</v>
      </c>
      <c r="H127" s="19">
        <v>1</v>
      </c>
      <c r="I127" s="17">
        <v>0.414</v>
      </c>
      <c r="J127" s="17">
        <v>1.121</v>
      </c>
      <c r="K127" s="20">
        <v>4</v>
      </c>
      <c r="L127" s="20">
        <v>2</v>
      </c>
      <c r="M127" s="20">
        <v>0</v>
      </c>
      <c r="N127" s="20">
        <v>0</v>
      </c>
      <c r="O127" s="20">
        <v>0</v>
      </c>
      <c r="P127" s="20">
        <v>0.449</v>
      </c>
      <c r="Q127" s="20">
        <v>0</v>
      </c>
      <c r="R127" s="20">
        <v>1</v>
      </c>
      <c r="S127" s="21"/>
      <c r="T127" s="21"/>
      <c r="U127" s="21"/>
      <c r="V127" s="21"/>
      <c r="W127" s="21"/>
    </row>
    <row r="128" ht="16.5" spans="1:23">
      <c r="A128" s="19">
        <v>399290</v>
      </c>
      <c r="B128" s="19" t="s">
        <v>187</v>
      </c>
      <c r="C128" s="19">
        <v>171.487</v>
      </c>
      <c r="D128" s="19">
        <v>190.773</v>
      </c>
      <c r="E128" s="19">
        <v>0</v>
      </c>
      <c r="F128" s="19">
        <v>0</v>
      </c>
      <c r="G128" s="19">
        <v>0</v>
      </c>
      <c r="H128" s="19">
        <v>1</v>
      </c>
      <c r="I128" s="17">
        <v>1.177</v>
      </c>
      <c r="J128" s="17">
        <v>11.168</v>
      </c>
      <c r="K128" s="20">
        <v>4</v>
      </c>
      <c r="L128" s="20">
        <v>0</v>
      </c>
      <c r="M128" s="20">
        <v>-1</v>
      </c>
      <c r="N128" s="20">
        <v>1</v>
      </c>
      <c r="O128" s="20">
        <v>0</v>
      </c>
      <c r="P128" s="20">
        <v>-7.085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399291</v>
      </c>
      <c r="B129" s="19" t="s">
        <v>188</v>
      </c>
      <c r="C129" s="19">
        <v>3773.703</v>
      </c>
      <c r="D129" s="19">
        <v>4456.485</v>
      </c>
      <c r="E129" s="19">
        <v>0</v>
      </c>
      <c r="F129" s="19">
        <v>0</v>
      </c>
      <c r="G129" s="19">
        <v>0</v>
      </c>
      <c r="H129" s="19">
        <v>1</v>
      </c>
      <c r="I129" s="17">
        <v>0.059</v>
      </c>
      <c r="J129" s="17">
        <v>15.371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-4.014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399294</v>
      </c>
      <c r="B130" s="19" t="s">
        <v>189</v>
      </c>
      <c r="C130" s="19">
        <v>2782.939</v>
      </c>
      <c r="D130" s="19">
        <v>3624.059</v>
      </c>
      <c r="E130" s="19">
        <v>0</v>
      </c>
      <c r="F130" s="19">
        <v>0</v>
      </c>
      <c r="G130" s="19">
        <v>0</v>
      </c>
      <c r="H130" s="19">
        <v>1</v>
      </c>
      <c r="I130" s="17">
        <v>1.363</v>
      </c>
      <c r="J130" s="17">
        <v>24.256</v>
      </c>
      <c r="K130" s="20">
        <v>4</v>
      </c>
      <c r="L130" s="20">
        <v>0</v>
      </c>
      <c r="M130" s="20">
        <v>0</v>
      </c>
      <c r="N130" s="20">
        <v>0</v>
      </c>
      <c r="O130" s="20">
        <v>0</v>
      </c>
      <c r="P130" s="20">
        <v>-15.123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399297</v>
      </c>
      <c r="B131" s="19" t="s">
        <v>190</v>
      </c>
      <c r="C131" s="19">
        <v>5391.51</v>
      </c>
      <c r="D131" s="19">
        <v>6086.245</v>
      </c>
      <c r="E131" s="19">
        <v>0</v>
      </c>
      <c r="F131" s="19">
        <v>0</v>
      </c>
      <c r="G131" s="19">
        <v>0</v>
      </c>
      <c r="H131" s="19">
        <v>1</v>
      </c>
      <c r="I131" s="17">
        <v>3.005</v>
      </c>
      <c r="J131" s="17">
        <v>14.077</v>
      </c>
      <c r="K131" s="20">
        <v>4</v>
      </c>
      <c r="L131" s="20">
        <v>2</v>
      </c>
      <c r="M131" s="20">
        <v>-1</v>
      </c>
      <c r="N131" s="20">
        <v>1</v>
      </c>
      <c r="O131" s="20">
        <v>0</v>
      </c>
      <c r="P131" s="20">
        <v>0.311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399298</v>
      </c>
      <c r="B132" s="19" t="s">
        <v>191</v>
      </c>
      <c r="C132" s="19">
        <v>212.028</v>
      </c>
      <c r="D132" s="19">
        <v>212.996</v>
      </c>
      <c r="E132" s="19">
        <v>0</v>
      </c>
      <c r="F132" s="19">
        <v>0</v>
      </c>
      <c r="G132" s="19">
        <v>0</v>
      </c>
      <c r="H132" s="19">
        <v>1</v>
      </c>
      <c r="I132" s="17">
        <v>0.266</v>
      </c>
      <c r="J132" s="17">
        <v>0.719</v>
      </c>
      <c r="K132" s="20">
        <v>4</v>
      </c>
      <c r="L132" s="20">
        <v>1</v>
      </c>
      <c r="M132" s="20">
        <v>-1</v>
      </c>
      <c r="N132" s="20">
        <v>1</v>
      </c>
      <c r="O132" s="20">
        <v>0</v>
      </c>
      <c r="P132" s="20">
        <v>-2.693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399299</v>
      </c>
      <c r="B133" s="19" t="s">
        <v>192</v>
      </c>
      <c r="C133" s="19">
        <v>243.916</v>
      </c>
      <c r="D133" s="19">
        <v>245.052</v>
      </c>
      <c r="E133" s="19">
        <v>0</v>
      </c>
      <c r="F133" s="19">
        <v>0</v>
      </c>
      <c r="G133" s="19">
        <v>0</v>
      </c>
      <c r="H133" s="19">
        <v>1</v>
      </c>
      <c r="I133" s="17">
        <v>0.28</v>
      </c>
      <c r="J133" s="17">
        <v>0.742</v>
      </c>
      <c r="K133" s="20">
        <v>4</v>
      </c>
      <c r="L133" s="20">
        <v>1</v>
      </c>
      <c r="M133" s="20">
        <v>0</v>
      </c>
      <c r="N133" s="20">
        <v>1</v>
      </c>
      <c r="O133" s="20">
        <v>0</v>
      </c>
      <c r="P133" s="20">
        <v>-6.373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399301</v>
      </c>
      <c r="B134" s="19" t="s">
        <v>193</v>
      </c>
      <c r="C134" s="19">
        <v>215.854</v>
      </c>
      <c r="D134" s="19">
        <v>216.839</v>
      </c>
      <c r="E134" s="19">
        <v>0</v>
      </c>
      <c r="F134" s="19">
        <v>0</v>
      </c>
      <c r="G134" s="19">
        <v>0</v>
      </c>
      <c r="H134" s="19">
        <v>1</v>
      </c>
      <c r="I134" s="17">
        <v>0.266</v>
      </c>
      <c r="J134" s="17">
        <v>0.719</v>
      </c>
      <c r="K134" s="20">
        <v>4</v>
      </c>
      <c r="L134" s="20">
        <v>1</v>
      </c>
      <c r="M134" s="20">
        <v>-1</v>
      </c>
      <c r="N134" s="20">
        <v>1</v>
      </c>
      <c r="O134" s="20">
        <v>0</v>
      </c>
      <c r="P134" s="20">
        <v>-23.594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399302</v>
      </c>
      <c r="B135" s="19" t="s">
        <v>194</v>
      </c>
      <c r="C135" s="19">
        <v>219.782</v>
      </c>
      <c r="D135" s="19">
        <v>220.541</v>
      </c>
      <c r="E135" s="19">
        <v>0</v>
      </c>
      <c r="F135" s="19">
        <v>0</v>
      </c>
      <c r="G135" s="19">
        <v>0</v>
      </c>
      <c r="H135" s="19">
        <v>1</v>
      </c>
      <c r="I135" s="17">
        <v>0.122</v>
      </c>
      <c r="J135" s="17">
        <v>0.466</v>
      </c>
      <c r="K135" s="20">
        <v>4</v>
      </c>
      <c r="L135" s="20">
        <v>1</v>
      </c>
      <c r="M135" s="20">
        <v>-1</v>
      </c>
      <c r="N135" s="20">
        <v>1</v>
      </c>
      <c r="O135" s="20">
        <v>0</v>
      </c>
      <c r="P135" s="20">
        <v>-2.518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399317</v>
      </c>
      <c r="B136" s="19" t="s">
        <v>195</v>
      </c>
      <c r="C136" s="19">
        <v>5790.486</v>
      </c>
      <c r="D136" s="19">
        <v>6784.71</v>
      </c>
      <c r="E136" s="19">
        <v>0</v>
      </c>
      <c r="F136" s="19">
        <v>0</v>
      </c>
      <c r="G136" s="19">
        <v>0</v>
      </c>
      <c r="H136" s="19">
        <v>1</v>
      </c>
      <c r="I136" s="17">
        <v>0.011</v>
      </c>
      <c r="J136" s="17">
        <v>14.663</v>
      </c>
      <c r="K136" s="20">
        <v>4</v>
      </c>
      <c r="L136" s="20">
        <v>2</v>
      </c>
      <c r="M136" s="20">
        <v>-1</v>
      </c>
      <c r="N136" s="20">
        <v>1</v>
      </c>
      <c r="O136" s="20">
        <v>0</v>
      </c>
      <c r="P136" s="20">
        <v>-4.595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399319</v>
      </c>
      <c r="B137" s="19" t="s">
        <v>196</v>
      </c>
      <c r="C137" s="19">
        <v>2430.052</v>
      </c>
      <c r="D137" s="19">
        <v>3029.218</v>
      </c>
      <c r="E137" s="19">
        <v>0</v>
      </c>
      <c r="F137" s="19">
        <v>0</v>
      </c>
      <c r="G137" s="19">
        <v>0</v>
      </c>
      <c r="H137" s="19">
        <v>1</v>
      </c>
      <c r="I137" s="17">
        <v>5.048</v>
      </c>
      <c r="J137" s="17">
        <v>23.829</v>
      </c>
      <c r="K137" s="20">
        <v>4</v>
      </c>
      <c r="L137" s="20">
        <v>2</v>
      </c>
      <c r="M137" s="20">
        <v>-1</v>
      </c>
      <c r="N137" s="20">
        <v>1</v>
      </c>
      <c r="O137" s="20">
        <v>0</v>
      </c>
      <c r="P137" s="20">
        <v>0.862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399320</v>
      </c>
      <c r="B138" s="19" t="s">
        <v>39</v>
      </c>
      <c r="C138" s="19">
        <v>2125.703</v>
      </c>
      <c r="D138" s="19">
        <v>2230.318</v>
      </c>
      <c r="E138" s="19">
        <v>0</v>
      </c>
      <c r="F138" s="19">
        <v>0</v>
      </c>
      <c r="G138" s="19">
        <v>0</v>
      </c>
      <c r="H138" s="19">
        <v>1</v>
      </c>
      <c r="I138" s="17">
        <v>0.398</v>
      </c>
      <c r="J138" s="17">
        <v>5.07</v>
      </c>
      <c r="K138" s="20">
        <v>4</v>
      </c>
      <c r="L138" s="20">
        <v>1</v>
      </c>
      <c r="M138" s="20">
        <v>0</v>
      </c>
      <c r="N138" s="20">
        <v>1</v>
      </c>
      <c r="O138" s="20">
        <v>0</v>
      </c>
      <c r="P138" s="20">
        <v>-2.276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399322</v>
      </c>
      <c r="B139" s="19" t="s">
        <v>197</v>
      </c>
      <c r="C139" s="19">
        <v>8847.813</v>
      </c>
      <c r="D139" s="19">
        <v>10243.714</v>
      </c>
      <c r="E139" s="19">
        <v>0</v>
      </c>
      <c r="F139" s="19">
        <v>0</v>
      </c>
      <c r="G139" s="19">
        <v>0</v>
      </c>
      <c r="H139" s="19">
        <v>1</v>
      </c>
      <c r="I139" s="17">
        <v>3.141</v>
      </c>
      <c r="J139" s="17">
        <v>16.34</v>
      </c>
      <c r="K139" s="20">
        <v>4</v>
      </c>
      <c r="L139" s="20">
        <v>0</v>
      </c>
      <c r="M139" s="20">
        <v>0</v>
      </c>
      <c r="N139" s="20">
        <v>0</v>
      </c>
      <c r="O139" s="20">
        <v>0</v>
      </c>
      <c r="P139" s="20">
        <v>-1.059</v>
      </c>
      <c r="Q139" s="20">
        <v>0</v>
      </c>
      <c r="R139" s="20">
        <v>1</v>
      </c>
      <c r="S139" s="21"/>
      <c r="T139" s="21"/>
      <c r="U139" s="21"/>
      <c r="V139" s="21"/>
      <c r="W139" s="21"/>
    </row>
    <row r="140" ht="16.5" spans="1:23">
      <c r="A140" s="19">
        <v>399328</v>
      </c>
      <c r="B140" s="19" t="s">
        <v>198</v>
      </c>
      <c r="C140" s="19">
        <v>8815.794</v>
      </c>
      <c r="D140" s="19">
        <v>11127.745</v>
      </c>
      <c r="E140" s="19">
        <v>0</v>
      </c>
      <c r="F140" s="19">
        <v>0</v>
      </c>
      <c r="G140" s="19">
        <v>0</v>
      </c>
      <c r="H140" s="19">
        <v>1</v>
      </c>
      <c r="I140" s="17">
        <v>1.509</v>
      </c>
      <c r="J140" s="17">
        <v>21.972</v>
      </c>
      <c r="K140" s="20">
        <v>4</v>
      </c>
      <c r="L140" s="20">
        <v>2</v>
      </c>
      <c r="M140" s="20">
        <v>0</v>
      </c>
      <c r="N140" s="20">
        <v>1</v>
      </c>
      <c r="O140" s="20">
        <v>-1</v>
      </c>
      <c r="P140" s="20">
        <v>-1.937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399346</v>
      </c>
      <c r="B141" s="19" t="s">
        <v>199</v>
      </c>
      <c r="C141" s="19">
        <v>3086.153</v>
      </c>
      <c r="D141" s="19">
        <v>4298.753</v>
      </c>
      <c r="E141" s="19">
        <v>0</v>
      </c>
      <c r="F141" s="19">
        <v>0</v>
      </c>
      <c r="G141" s="19">
        <v>0</v>
      </c>
      <c r="H141" s="19">
        <v>1</v>
      </c>
      <c r="I141" s="17">
        <v>0.885</v>
      </c>
      <c r="J141" s="17">
        <v>28.843</v>
      </c>
      <c r="K141" s="20">
        <v>4</v>
      </c>
      <c r="L141" s="20">
        <v>1</v>
      </c>
      <c r="M141" s="20">
        <v>0</v>
      </c>
      <c r="N141" s="20">
        <v>0</v>
      </c>
      <c r="O141" s="20">
        <v>0</v>
      </c>
      <c r="P141" s="20">
        <v>-3.421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399350</v>
      </c>
      <c r="B142" s="19" t="s">
        <v>200</v>
      </c>
      <c r="C142" s="19">
        <v>2163.043</v>
      </c>
      <c r="D142" s="19">
        <v>2889.153</v>
      </c>
      <c r="E142" s="19">
        <v>0</v>
      </c>
      <c r="F142" s="19">
        <v>0</v>
      </c>
      <c r="G142" s="19">
        <v>0</v>
      </c>
      <c r="H142" s="19">
        <v>1</v>
      </c>
      <c r="I142" s="17">
        <v>5.25</v>
      </c>
      <c r="J142" s="17">
        <v>29.063</v>
      </c>
      <c r="K142" s="20">
        <v>4</v>
      </c>
      <c r="L142" s="20">
        <v>0</v>
      </c>
      <c r="M142" s="20">
        <v>0</v>
      </c>
      <c r="N142" s="20">
        <v>0</v>
      </c>
      <c r="O142" s="20">
        <v>-1</v>
      </c>
      <c r="P142" s="20">
        <v>-2.013</v>
      </c>
      <c r="Q142" s="20">
        <v>0</v>
      </c>
      <c r="R142" s="20">
        <v>1</v>
      </c>
      <c r="S142" s="21"/>
      <c r="T142" s="21"/>
      <c r="U142" s="21"/>
      <c r="V142" s="21"/>
      <c r="W142" s="21"/>
    </row>
    <row r="143" ht="16.5" spans="1:23">
      <c r="A143" s="19">
        <v>399354</v>
      </c>
      <c r="B143" s="19" t="s">
        <v>201</v>
      </c>
      <c r="C143" s="19">
        <v>7389.611</v>
      </c>
      <c r="D143" s="19">
        <v>8395.552</v>
      </c>
      <c r="E143" s="19">
        <v>0</v>
      </c>
      <c r="F143" s="19">
        <v>0</v>
      </c>
      <c r="G143" s="19">
        <v>0</v>
      </c>
      <c r="H143" s="19">
        <v>1</v>
      </c>
      <c r="I143" s="17">
        <v>0.984</v>
      </c>
      <c r="J143" s="17">
        <v>12.848</v>
      </c>
      <c r="K143" s="20">
        <v>4</v>
      </c>
      <c r="L143" s="20">
        <v>2</v>
      </c>
      <c r="M143" s="20">
        <v>0</v>
      </c>
      <c r="N143" s="20">
        <v>1</v>
      </c>
      <c r="O143" s="20">
        <v>0</v>
      </c>
      <c r="P143" s="20">
        <v>-2.216</v>
      </c>
      <c r="Q143" s="20">
        <v>0</v>
      </c>
      <c r="R143" s="20">
        <v>1</v>
      </c>
      <c r="S143" s="21"/>
      <c r="T143" s="21"/>
      <c r="U143" s="21"/>
      <c r="V143" s="21"/>
      <c r="W143" s="21"/>
    </row>
    <row r="144" ht="16.5" spans="1:23">
      <c r="A144" s="19">
        <v>399357</v>
      </c>
      <c r="B144" s="19" t="s">
        <v>202</v>
      </c>
      <c r="C144" s="19">
        <v>3044.99</v>
      </c>
      <c r="D144" s="19">
        <v>3521.728</v>
      </c>
      <c r="E144" s="19">
        <v>0</v>
      </c>
      <c r="F144" s="19">
        <v>0</v>
      </c>
      <c r="G144" s="19">
        <v>0</v>
      </c>
      <c r="H144" s="19">
        <v>1</v>
      </c>
      <c r="I144" s="17">
        <v>0.642</v>
      </c>
      <c r="J144" s="17">
        <v>14.092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-3.482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399358</v>
      </c>
      <c r="B145" s="19" t="s">
        <v>203</v>
      </c>
      <c r="C145" s="19">
        <v>4309.864</v>
      </c>
      <c r="D145" s="19">
        <v>5522.329</v>
      </c>
      <c r="E145" s="19">
        <v>0</v>
      </c>
      <c r="F145" s="19">
        <v>0</v>
      </c>
      <c r="G145" s="19">
        <v>0</v>
      </c>
      <c r="H145" s="19">
        <v>1</v>
      </c>
      <c r="I145" s="17">
        <v>5.967</v>
      </c>
      <c r="J145" s="17">
        <v>26.613</v>
      </c>
      <c r="K145" s="20">
        <v>3</v>
      </c>
      <c r="L145" s="20">
        <v>2</v>
      </c>
      <c r="M145" s="20">
        <v>0</v>
      </c>
      <c r="N145" s="20">
        <v>0</v>
      </c>
      <c r="O145" s="20">
        <v>0</v>
      </c>
      <c r="P145" s="20">
        <v>-1.016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399365</v>
      </c>
      <c r="B146" s="19" t="s">
        <v>204</v>
      </c>
      <c r="C146" s="19">
        <v>11735.123</v>
      </c>
      <c r="D146" s="19">
        <v>12939.313</v>
      </c>
      <c r="E146" s="19">
        <v>0</v>
      </c>
      <c r="F146" s="19">
        <v>0</v>
      </c>
      <c r="G146" s="19">
        <v>0</v>
      </c>
      <c r="H146" s="19">
        <v>1</v>
      </c>
      <c r="I146" s="17">
        <v>4.562</v>
      </c>
      <c r="J146" s="17">
        <v>13.444</v>
      </c>
      <c r="K146" s="20">
        <v>4</v>
      </c>
      <c r="L146" s="20">
        <v>1</v>
      </c>
      <c r="M146" s="20">
        <v>0</v>
      </c>
      <c r="N146" s="20">
        <v>1</v>
      </c>
      <c r="O146" s="20">
        <v>0</v>
      </c>
      <c r="P146" s="20">
        <v>-2.779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399366</v>
      </c>
      <c r="B147" s="19" t="s">
        <v>205</v>
      </c>
      <c r="C147" s="19">
        <v>1720.913</v>
      </c>
      <c r="D147" s="19">
        <v>2483.756</v>
      </c>
      <c r="E147" s="19">
        <v>0</v>
      </c>
      <c r="F147" s="19">
        <v>0</v>
      </c>
      <c r="G147" s="19">
        <v>0</v>
      </c>
      <c r="H147" s="19">
        <v>1</v>
      </c>
      <c r="I147" s="17">
        <v>4.003</v>
      </c>
      <c r="J147" s="17">
        <v>33.487</v>
      </c>
      <c r="K147" s="20">
        <v>4</v>
      </c>
      <c r="L147" s="20">
        <v>1</v>
      </c>
      <c r="M147" s="20">
        <v>0</v>
      </c>
      <c r="N147" s="20">
        <v>1</v>
      </c>
      <c r="O147" s="20">
        <v>0</v>
      </c>
      <c r="P147" s="20">
        <v>-2.519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399371</v>
      </c>
      <c r="B148" s="19" t="s">
        <v>206</v>
      </c>
      <c r="C148" s="19">
        <v>6671.626</v>
      </c>
      <c r="D148" s="19">
        <v>7131.995</v>
      </c>
      <c r="E148" s="19">
        <v>0</v>
      </c>
      <c r="F148" s="19">
        <v>0</v>
      </c>
      <c r="G148" s="19">
        <v>0</v>
      </c>
      <c r="H148" s="19">
        <v>1</v>
      </c>
      <c r="I148" s="17">
        <v>1.938</v>
      </c>
      <c r="J148" s="17">
        <v>8.268</v>
      </c>
      <c r="K148" s="20">
        <v>3</v>
      </c>
      <c r="L148" s="20">
        <v>2</v>
      </c>
      <c r="M148" s="20">
        <v>0</v>
      </c>
      <c r="N148" s="20">
        <v>0</v>
      </c>
      <c r="O148" s="20">
        <v>0</v>
      </c>
      <c r="P148" s="20">
        <v>-0.21</v>
      </c>
      <c r="Q148" s="20">
        <v>0</v>
      </c>
      <c r="R148" s="20">
        <v>1</v>
      </c>
      <c r="S148" s="21"/>
      <c r="T148" s="21"/>
      <c r="U148" s="21"/>
      <c r="V148" s="21"/>
      <c r="W148" s="21"/>
    </row>
    <row r="149" ht="16.5" spans="1:23">
      <c r="A149" s="19">
        <v>399374</v>
      </c>
      <c r="B149" s="19" t="s">
        <v>207</v>
      </c>
      <c r="C149" s="19">
        <v>3545.394</v>
      </c>
      <c r="D149" s="19">
        <v>4403.976</v>
      </c>
      <c r="E149" s="19">
        <v>0</v>
      </c>
      <c r="F149" s="19">
        <v>0</v>
      </c>
      <c r="G149" s="19">
        <v>0</v>
      </c>
      <c r="H149" s="19">
        <v>1</v>
      </c>
      <c r="I149" s="17">
        <v>1.274</v>
      </c>
      <c r="J149" s="17">
        <v>20.521</v>
      </c>
      <c r="K149" s="20">
        <v>3</v>
      </c>
      <c r="L149" s="20">
        <v>2</v>
      </c>
      <c r="M149" s="20">
        <v>0</v>
      </c>
      <c r="N149" s="20">
        <v>0</v>
      </c>
      <c r="O149" s="20">
        <v>0</v>
      </c>
      <c r="P149" s="20">
        <v>-0.203</v>
      </c>
      <c r="Q149" s="20">
        <v>0</v>
      </c>
      <c r="R149" s="20">
        <v>1</v>
      </c>
      <c r="S149" s="21"/>
      <c r="T149" s="21"/>
      <c r="U149" s="21"/>
      <c r="V149" s="21"/>
      <c r="W149" s="21"/>
    </row>
    <row r="150" ht="16.5" spans="1:23">
      <c r="A150" s="19">
        <v>399375</v>
      </c>
      <c r="B150" s="19" t="s">
        <v>208</v>
      </c>
      <c r="C150" s="19">
        <v>5038.009</v>
      </c>
      <c r="D150" s="19">
        <v>5702.522</v>
      </c>
      <c r="E150" s="19">
        <v>0</v>
      </c>
      <c r="F150" s="19">
        <v>0</v>
      </c>
      <c r="G150" s="19">
        <v>0</v>
      </c>
      <c r="H150" s="19">
        <v>1</v>
      </c>
      <c r="I150" s="17">
        <v>3.24</v>
      </c>
      <c r="J150" s="17">
        <v>14.516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-0.721</v>
      </c>
      <c r="Q150" s="20">
        <v>0</v>
      </c>
      <c r="R150" s="20">
        <v>1</v>
      </c>
      <c r="S150" s="21"/>
      <c r="T150" s="21"/>
      <c r="U150" s="21"/>
      <c r="V150" s="21"/>
      <c r="W150" s="21"/>
    </row>
    <row r="151" ht="16.5" spans="1:23">
      <c r="A151" s="19">
        <v>399377</v>
      </c>
      <c r="B151" s="19" t="s">
        <v>209</v>
      </c>
      <c r="C151" s="19">
        <v>6668.248</v>
      </c>
      <c r="D151" s="19">
        <v>7655.022</v>
      </c>
      <c r="E151" s="19">
        <v>0</v>
      </c>
      <c r="F151" s="19">
        <v>0</v>
      </c>
      <c r="G151" s="19">
        <v>0</v>
      </c>
      <c r="H151" s="19">
        <v>1</v>
      </c>
      <c r="I151" s="17">
        <v>2.982</v>
      </c>
      <c r="J151" s="17">
        <v>15.488</v>
      </c>
      <c r="K151" s="20">
        <v>3</v>
      </c>
      <c r="L151" s="20">
        <v>2</v>
      </c>
      <c r="M151" s="20">
        <v>0</v>
      </c>
      <c r="N151" s="20">
        <v>0</v>
      </c>
      <c r="O151" s="20">
        <v>0</v>
      </c>
      <c r="P151" s="20">
        <v>2.874</v>
      </c>
      <c r="Q151" s="20">
        <v>0</v>
      </c>
      <c r="R151" s="20">
        <v>1</v>
      </c>
      <c r="S151" s="21"/>
      <c r="T151" s="21"/>
      <c r="U151" s="21"/>
      <c r="V151" s="21"/>
      <c r="W151" s="21"/>
    </row>
    <row r="152" ht="16.5" spans="1:23">
      <c r="A152" s="19">
        <v>399378</v>
      </c>
      <c r="B152" s="19" t="s">
        <v>210</v>
      </c>
      <c r="C152" s="19">
        <v>2459.023</v>
      </c>
      <c r="D152" s="19">
        <v>2900.186</v>
      </c>
      <c r="E152" s="19">
        <v>0</v>
      </c>
      <c r="F152" s="19">
        <v>0</v>
      </c>
      <c r="G152" s="19">
        <v>0</v>
      </c>
      <c r="H152" s="19">
        <v>1</v>
      </c>
      <c r="I152" s="17">
        <v>0.519</v>
      </c>
      <c r="J152" s="17">
        <v>15.652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-0.216</v>
      </c>
      <c r="Q152" s="20">
        <v>0</v>
      </c>
      <c r="R152" s="20">
        <v>1</v>
      </c>
      <c r="S152" s="21"/>
      <c r="T152" s="21"/>
      <c r="U152" s="21"/>
      <c r="V152" s="21"/>
      <c r="W152" s="21"/>
    </row>
    <row r="153" ht="16.5" spans="1:23">
      <c r="A153" s="19">
        <v>399381</v>
      </c>
      <c r="B153" s="19" t="s">
        <v>211</v>
      </c>
      <c r="C153" s="19">
        <v>2737.361</v>
      </c>
      <c r="D153" s="19">
        <v>3006.183</v>
      </c>
      <c r="E153" s="19">
        <v>0</v>
      </c>
      <c r="F153" s="19">
        <v>0</v>
      </c>
      <c r="G153" s="19">
        <v>0</v>
      </c>
      <c r="H153" s="19">
        <v>1</v>
      </c>
      <c r="I153" s="17">
        <v>3.409</v>
      </c>
      <c r="J153" s="17">
        <v>12.047</v>
      </c>
      <c r="K153" s="20">
        <v>3</v>
      </c>
      <c r="L153" s="20">
        <v>0</v>
      </c>
      <c r="M153" s="20">
        <v>0</v>
      </c>
      <c r="N153" s="20">
        <v>0</v>
      </c>
      <c r="O153" s="20">
        <v>0</v>
      </c>
      <c r="P153" s="20">
        <v>0.648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399382</v>
      </c>
      <c r="B154" s="19" t="s">
        <v>212</v>
      </c>
      <c r="C154" s="19">
        <v>2606.39</v>
      </c>
      <c r="D154" s="19">
        <v>3399.121</v>
      </c>
      <c r="E154" s="19">
        <v>0</v>
      </c>
      <c r="F154" s="19">
        <v>0</v>
      </c>
      <c r="G154" s="19">
        <v>0</v>
      </c>
      <c r="H154" s="19">
        <v>1</v>
      </c>
      <c r="I154" s="17">
        <v>4.629</v>
      </c>
      <c r="J154" s="17">
        <v>26.871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-0.631</v>
      </c>
      <c r="Q154" s="20">
        <v>0</v>
      </c>
      <c r="R154" s="20">
        <v>1</v>
      </c>
      <c r="S154" s="21"/>
      <c r="T154" s="21"/>
      <c r="U154" s="21"/>
      <c r="V154" s="21"/>
      <c r="W154" s="21"/>
    </row>
    <row r="155" ht="16.5" spans="1:23">
      <c r="A155" s="19">
        <v>399383</v>
      </c>
      <c r="B155" s="19" t="s">
        <v>213</v>
      </c>
      <c r="C155" s="19">
        <v>2383.853</v>
      </c>
      <c r="D155" s="19">
        <v>2922.246</v>
      </c>
      <c r="E155" s="19">
        <v>0</v>
      </c>
      <c r="F155" s="19">
        <v>0</v>
      </c>
      <c r="G155" s="19">
        <v>0</v>
      </c>
      <c r="H155" s="19">
        <v>1</v>
      </c>
      <c r="I155" s="17">
        <v>3.697</v>
      </c>
      <c r="J155" s="17">
        <v>21.44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1.397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399390</v>
      </c>
      <c r="B156" s="19" t="s">
        <v>214</v>
      </c>
      <c r="C156" s="19">
        <v>2547.671</v>
      </c>
      <c r="D156" s="19">
        <v>2720.313</v>
      </c>
      <c r="E156" s="19">
        <v>0</v>
      </c>
      <c r="F156" s="19">
        <v>0</v>
      </c>
      <c r="G156" s="19">
        <v>0</v>
      </c>
      <c r="H156" s="19">
        <v>1</v>
      </c>
      <c r="I156" s="17">
        <v>1.244</v>
      </c>
      <c r="J156" s="17">
        <v>7.511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-1.782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399395</v>
      </c>
      <c r="B157" s="19" t="s">
        <v>215</v>
      </c>
      <c r="C157" s="19">
        <v>5920.55</v>
      </c>
      <c r="D157" s="19">
        <v>8502.995</v>
      </c>
      <c r="E157" s="19">
        <v>0</v>
      </c>
      <c r="F157" s="19">
        <v>0</v>
      </c>
      <c r="G157" s="19">
        <v>0</v>
      </c>
      <c r="H157" s="19">
        <v>1</v>
      </c>
      <c r="I157" s="17">
        <v>4.412</v>
      </c>
      <c r="J157" s="17">
        <v>33.443</v>
      </c>
      <c r="K157" s="20">
        <v>4</v>
      </c>
      <c r="L157" s="20">
        <v>0</v>
      </c>
      <c r="M157" s="20">
        <v>0</v>
      </c>
      <c r="N157" s="20">
        <v>0</v>
      </c>
      <c r="O157" s="20">
        <v>0</v>
      </c>
      <c r="P157" s="20">
        <v>-1.603</v>
      </c>
      <c r="Q157" s="20">
        <v>0</v>
      </c>
      <c r="R157" s="20">
        <v>1</v>
      </c>
      <c r="S157" s="21"/>
      <c r="T157" s="21"/>
      <c r="U157" s="21"/>
      <c r="V157" s="21"/>
      <c r="W157" s="21"/>
    </row>
    <row r="158" ht="16.5" spans="1:23">
      <c r="A158" s="19">
        <v>399399</v>
      </c>
      <c r="B158" s="19" t="s">
        <v>216</v>
      </c>
      <c r="C158" s="19">
        <v>7147.013</v>
      </c>
      <c r="D158" s="19">
        <v>8217.377</v>
      </c>
      <c r="E158" s="19">
        <v>0</v>
      </c>
      <c r="F158" s="19">
        <v>0</v>
      </c>
      <c r="G158" s="19">
        <v>0</v>
      </c>
      <c r="H158" s="19">
        <v>1</v>
      </c>
      <c r="I158" s="17">
        <v>1.243</v>
      </c>
      <c r="J158" s="17">
        <v>14.107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1.494</v>
      </c>
      <c r="Q158" s="20">
        <v>0</v>
      </c>
      <c r="R158" s="20">
        <v>1</v>
      </c>
      <c r="S158" s="21"/>
      <c r="T158" s="21"/>
      <c r="U158" s="21"/>
      <c r="V158" s="21"/>
      <c r="W158" s="21"/>
    </row>
    <row r="159" ht="16.5" spans="1:23">
      <c r="A159" s="19">
        <v>399402</v>
      </c>
      <c r="B159" s="19" t="s">
        <v>217</v>
      </c>
      <c r="C159" s="19">
        <v>3075.427</v>
      </c>
      <c r="D159" s="19">
        <v>3729.4</v>
      </c>
      <c r="E159" s="19">
        <v>0</v>
      </c>
      <c r="F159" s="19">
        <v>0</v>
      </c>
      <c r="G159" s="19">
        <v>0</v>
      </c>
      <c r="H159" s="19">
        <v>1</v>
      </c>
      <c r="I159" s="17">
        <v>1.564</v>
      </c>
      <c r="J159" s="17">
        <v>18.825</v>
      </c>
      <c r="K159" s="20">
        <v>2</v>
      </c>
      <c r="L159" s="20">
        <v>0</v>
      </c>
      <c r="M159" s="20">
        <v>0</v>
      </c>
      <c r="N159" s="20">
        <v>0</v>
      </c>
      <c r="O159" s="20">
        <v>0</v>
      </c>
      <c r="P159" s="20">
        <v>1.757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399404</v>
      </c>
      <c r="B160" s="19" t="s">
        <v>218</v>
      </c>
      <c r="C160" s="19">
        <v>6073.034</v>
      </c>
      <c r="D160" s="19">
        <v>6681.427</v>
      </c>
      <c r="E160" s="19">
        <v>0</v>
      </c>
      <c r="F160" s="19">
        <v>0</v>
      </c>
      <c r="G160" s="19">
        <v>0</v>
      </c>
      <c r="H160" s="19">
        <v>1</v>
      </c>
      <c r="I160" s="17">
        <v>1.799</v>
      </c>
      <c r="J160" s="17">
        <v>10.741</v>
      </c>
      <c r="K160" s="20">
        <v>3</v>
      </c>
      <c r="L160" s="20">
        <v>2</v>
      </c>
      <c r="M160" s="20">
        <v>0</v>
      </c>
      <c r="N160" s="20">
        <v>0</v>
      </c>
      <c r="O160" s="20">
        <v>0</v>
      </c>
      <c r="P160" s="20">
        <v>0.016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399406</v>
      </c>
      <c r="B161" s="19" t="s">
        <v>219</v>
      </c>
      <c r="C161" s="19">
        <v>12399.724</v>
      </c>
      <c r="D161" s="19">
        <v>13511.34</v>
      </c>
      <c r="E161" s="19">
        <v>0</v>
      </c>
      <c r="F161" s="19">
        <v>0</v>
      </c>
      <c r="G161" s="19">
        <v>0</v>
      </c>
      <c r="H161" s="19">
        <v>1</v>
      </c>
      <c r="I161" s="17">
        <v>3.224</v>
      </c>
      <c r="J161" s="17">
        <v>11.186</v>
      </c>
      <c r="K161" s="20">
        <v>3</v>
      </c>
      <c r="L161" s="20">
        <v>1</v>
      </c>
      <c r="M161" s="20">
        <v>0</v>
      </c>
      <c r="N161" s="20">
        <v>0</v>
      </c>
      <c r="O161" s="20">
        <v>0</v>
      </c>
      <c r="P161" s="20">
        <v>0.478</v>
      </c>
      <c r="Q161" s="20">
        <v>0</v>
      </c>
      <c r="R161" s="20">
        <v>1</v>
      </c>
      <c r="S161" s="21"/>
      <c r="T161" s="21"/>
      <c r="U161" s="21"/>
      <c r="V161" s="21"/>
      <c r="W161" s="21"/>
    </row>
    <row r="162" ht="16.5" spans="1:23">
      <c r="A162" s="19">
        <v>399408</v>
      </c>
      <c r="B162" s="19" t="s">
        <v>220</v>
      </c>
      <c r="C162" s="19">
        <v>14019.008</v>
      </c>
      <c r="D162" s="19">
        <v>15351.835</v>
      </c>
      <c r="E162" s="19">
        <v>0</v>
      </c>
      <c r="F162" s="19">
        <v>0</v>
      </c>
      <c r="G162" s="19">
        <v>0</v>
      </c>
      <c r="H162" s="19">
        <v>1</v>
      </c>
      <c r="I162" s="17">
        <v>3.572</v>
      </c>
      <c r="J162" s="17">
        <v>11.944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0.729</v>
      </c>
      <c r="Q162" s="20">
        <v>0</v>
      </c>
      <c r="R162" s="20">
        <v>1</v>
      </c>
      <c r="S162" s="21"/>
      <c r="T162" s="21"/>
      <c r="U162" s="21"/>
      <c r="V162" s="21"/>
      <c r="W162" s="21"/>
    </row>
    <row r="163" ht="16.5" spans="1:23">
      <c r="A163" s="19">
        <v>399411</v>
      </c>
      <c r="B163" s="19" t="s">
        <v>221</v>
      </c>
      <c r="C163" s="19">
        <v>3362.549</v>
      </c>
      <c r="D163" s="19">
        <v>3567.173</v>
      </c>
      <c r="E163" s="19">
        <v>0</v>
      </c>
      <c r="F163" s="19">
        <v>0</v>
      </c>
      <c r="G163" s="19">
        <v>0</v>
      </c>
      <c r="H163" s="19">
        <v>1</v>
      </c>
      <c r="I163" s="17">
        <v>2.349</v>
      </c>
      <c r="J163" s="17">
        <v>7.95</v>
      </c>
      <c r="K163" s="20">
        <v>4</v>
      </c>
      <c r="L163" s="20">
        <v>2</v>
      </c>
      <c r="M163" s="20">
        <v>0</v>
      </c>
      <c r="N163" s="20">
        <v>1</v>
      </c>
      <c r="O163" s="20">
        <v>0</v>
      </c>
      <c r="P163" s="20">
        <v>0.008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399412</v>
      </c>
      <c r="B164" s="19" t="s">
        <v>222</v>
      </c>
      <c r="C164" s="19">
        <v>2240.602</v>
      </c>
      <c r="D164" s="19">
        <v>3019.273</v>
      </c>
      <c r="E164" s="19">
        <v>0</v>
      </c>
      <c r="F164" s="19">
        <v>0</v>
      </c>
      <c r="G164" s="19">
        <v>0</v>
      </c>
      <c r="H164" s="19">
        <v>1</v>
      </c>
      <c r="I164" s="17">
        <v>4.212</v>
      </c>
      <c r="J164" s="17">
        <v>28.916</v>
      </c>
      <c r="K164" s="20">
        <v>4</v>
      </c>
      <c r="L164" s="20">
        <v>2</v>
      </c>
      <c r="M164" s="20">
        <v>0</v>
      </c>
      <c r="N164" s="20">
        <v>1</v>
      </c>
      <c r="O164" s="20">
        <v>0</v>
      </c>
      <c r="P164" s="20">
        <v>-1.663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399416</v>
      </c>
      <c r="B165" s="19" t="s">
        <v>223</v>
      </c>
      <c r="C165" s="19">
        <v>4049.302</v>
      </c>
      <c r="D165" s="19">
        <v>4790.258</v>
      </c>
      <c r="E165" s="19">
        <v>0</v>
      </c>
      <c r="F165" s="19">
        <v>0</v>
      </c>
      <c r="G165" s="19">
        <v>0</v>
      </c>
      <c r="H165" s="19">
        <v>1</v>
      </c>
      <c r="I165" s="17">
        <v>0.005</v>
      </c>
      <c r="J165" s="17">
        <v>15.472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-4.274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399417</v>
      </c>
      <c r="B166" s="19" t="s">
        <v>224</v>
      </c>
      <c r="C166" s="19">
        <v>2782.663</v>
      </c>
      <c r="D166" s="19">
        <v>3896.223</v>
      </c>
      <c r="E166" s="19">
        <v>0</v>
      </c>
      <c r="F166" s="19">
        <v>0</v>
      </c>
      <c r="G166" s="19">
        <v>0</v>
      </c>
      <c r="H166" s="19">
        <v>1</v>
      </c>
      <c r="I166" s="17">
        <v>2.623</v>
      </c>
      <c r="J166" s="17">
        <v>30.454</v>
      </c>
      <c r="K166" s="20">
        <v>4</v>
      </c>
      <c r="L166" s="20">
        <v>1</v>
      </c>
      <c r="M166" s="20">
        <v>0</v>
      </c>
      <c r="N166" s="20">
        <v>1</v>
      </c>
      <c r="O166" s="20">
        <v>0</v>
      </c>
      <c r="P166" s="20">
        <v>-4.655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399427</v>
      </c>
      <c r="B167" s="19" t="s">
        <v>225</v>
      </c>
      <c r="C167" s="19">
        <v>2139.628</v>
      </c>
      <c r="D167" s="19">
        <v>2475.492</v>
      </c>
      <c r="E167" s="19">
        <v>0</v>
      </c>
      <c r="F167" s="19">
        <v>0</v>
      </c>
      <c r="G167" s="19">
        <v>0</v>
      </c>
      <c r="H167" s="19">
        <v>1</v>
      </c>
      <c r="I167" s="17">
        <v>1.685</v>
      </c>
      <c r="J167" s="17">
        <v>15.024</v>
      </c>
      <c r="K167" s="20">
        <v>4</v>
      </c>
      <c r="L167" s="20">
        <v>1</v>
      </c>
      <c r="M167" s="20">
        <v>-1</v>
      </c>
      <c r="N167" s="20">
        <v>1</v>
      </c>
      <c r="O167" s="20">
        <v>0</v>
      </c>
      <c r="P167" s="20">
        <v>-23.495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399429</v>
      </c>
      <c r="B168" s="19" t="s">
        <v>226</v>
      </c>
      <c r="C168" s="19">
        <v>1315.092</v>
      </c>
      <c r="D168" s="19">
        <v>1567.918</v>
      </c>
      <c r="E168" s="19">
        <v>0</v>
      </c>
      <c r="F168" s="19">
        <v>0</v>
      </c>
      <c r="G168" s="19">
        <v>0</v>
      </c>
      <c r="H168" s="19">
        <v>1</v>
      </c>
      <c r="I168" s="17">
        <v>4.303</v>
      </c>
      <c r="J168" s="17">
        <v>19.734</v>
      </c>
      <c r="K168" s="20">
        <v>3</v>
      </c>
      <c r="L168" s="20">
        <v>1</v>
      </c>
      <c r="M168" s="20">
        <v>0</v>
      </c>
      <c r="N168" s="20">
        <v>1</v>
      </c>
      <c r="O168" s="20">
        <v>0</v>
      </c>
      <c r="P168" s="20">
        <v>10.454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399433</v>
      </c>
      <c r="B169" s="19" t="s">
        <v>227</v>
      </c>
      <c r="C169" s="19">
        <v>1657.453</v>
      </c>
      <c r="D169" s="19">
        <v>1757.992</v>
      </c>
      <c r="E169" s="19">
        <v>0</v>
      </c>
      <c r="F169" s="19">
        <v>0</v>
      </c>
      <c r="G169" s="19">
        <v>0</v>
      </c>
      <c r="H169" s="19">
        <v>1</v>
      </c>
      <c r="I169" s="17">
        <v>0.754</v>
      </c>
      <c r="J169" s="17">
        <v>6.43</v>
      </c>
      <c r="K169" s="20">
        <v>4</v>
      </c>
      <c r="L169" s="20">
        <v>2</v>
      </c>
      <c r="M169" s="20">
        <v>0</v>
      </c>
      <c r="N169" s="20">
        <v>1</v>
      </c>
      <c r="O169" s="20">
        <v>0</v>
      </c>
      <c r="P169" s="20">
        <v>1.287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399436</v>
      </c>
      <c r="B170" s="19" t="s">
        <v>228</v>
      </c>
      <c r="C170" s="19">
        <v>3591.829</v>
      </c>
      <c r="D170" s="19">
        <v>4140.114</v>
      </c>
      <c r="E170" s="19">
        <v>0</v>
      </c>
      <c r="F170" s="19">
        <v>0</v>
      </c>
      <c r="G170" s="19">
        <v>0</v>
      </c>
      <c r="H170" s="19">
        <v>1</v>
      </c>
      <c r="I170" s="17">
        <v>2.502</v>
      </c>
      <c r="J170" s="17">
        <v>15.414</v>
      </c>
      <c r="K170" s="20">
        <v>4</v>
      </c>
      <c r="L170" s="20">
        <v>0</v>
      </c>
      <c r="M170" s="20">
        <v>0</v>
      </c>
      <c r="N170" s="20">
        <v>0</v>
      </c>
      <c r="O170" s="20">
        <v>0</v>
      </c>
      <c r="P170" s="20">
        <v>-10.264</v>
      </c>
      <c r="Q170" s="20">
        <v>0</v>
      </c>
      <c r="R170" s="20">
        <v>1</v>
      </c>
      <c r="S170" s="21"/>
      <c r="T170" s="21"/>
      <c r="U170" s="21"/>
      <c r="V170" s="21"/>
      <c r="W170" s="21"/>
    </row>
    <row r="171" ht="16.5" spans="1:23">
      <c r="A171" s="19">
        <v>399438</v>
      </c>
      <c r="B171" s="19" t="s">
        <v>229</v>
      </c>
      <c r="C171" s="19">
        <v>1962.293</v>
      </c>
      <c r="D171" s="19">
        <v>2115.579</v>
      </c>
      <c r="E171" s="19">
        <v>0</v>
      </c>
      <c r="F171" s="19">
        <v>0</v>
      </c>
      <c r="G171" s="19">
        <v>0</v>
      </c>
      <c r="H171" s="19">
        <v>1</v>
      </c>
      <c r="I171" s="17">
        <v>0.981</v>
      </c>
      <c r="J171" s="17">
        <v>8.155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-0.758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399439</v>
      </c>
      <c r="B172" s="19" t="s">
        <v>230</v>
      </c>
      <c r="C172" s="19">
        <v>1639.831</v>
      </c>
      <c r="D172" s="19">
        <v>1772.757</v>
      </c>
      <c r="E172" s="19">
        <v>0</v>
      </c>
      <c r="F172" s="19">
        <v>0</v>
      </c>
      <c r="G172" s="19">
        <v>0</v>
      </c>
      <c r="H172" s="19">
        <v>1</v>
      </c>
      <c r="I172" s="17">
        <v>6.056</v>
      </c>
      <c r="J172" s="17">
        <v>13.1</v>
      </c>
      <c r="K172" s="20">
        <v>4</v>
      </c>
      <c r="L172" s="20">
        <v>2</v>
      </c>
      <c r="M172" s="20">
        <v>0</v>
      </c>
      <c r="N172" s="20">
        <v>1</v>
      </c>
      <c r="O172" s="20">
        <v>0</v>
      </c>
      <c r="P172" s="20">
        <v>11.922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399440</v>
      </c>
      <c r="B173" s="19" t="s">
        <v>231</v>
      </c>
      <c r="C173" s="19">
        <v>1237.058</v>
      </c>
      <c r="D173" s="19">
        <v>1460.029</v>
      </c>
      <c r="E173" s="19">
        <v>0</v>
      </c>
      <c r="F173" s="19">
        <v>0</v>
      </c>
      <c r="G173" s="19">
        <v>0</v>
      </c>
      <c r="H173" s="19">
        <v>1</v>
      </c>
      <c r="I173" s="17">
        <v>3.553</v>
      </c>
      <c r="J173" s="17">
        <v>18.282</v>
      </c>
      <c r="K173" s="20">
        <v>4</v>
      </c>
      <c r="L173" s="20">
        <v>1</v>
      </c>
      <c r="M173" s="20">
        <v>0</v>
      </c>
      <c r="N173" s="20">
        <v>1</v>
      </c>
      <c r="O173" s="20">
        <v>0</v>
      </c>
      <c r="P173" s="20">
        <v>-21.19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399553</v>
      </c>
      <c r="B174" s="19" t="s">
        <v>232</v>
      </c>
      <c r="C174" s="19">
        <v>6727.338</v>
      </c>
      <c r="D174" s="19">
        <v>7597.995</v>
      </c>
      <c r="E174" s="19">
        <v>0</v>
      </c>
      <c r="F174" s="19">
        <v>0</v>
      </c>
      <c r="G174" s="19">
        <v>0</v>
      </c>
      <c r="H174" s="19">
        <v>1</v>
      </c>
      <c r="I174" s="17">
        <v>0.905</v>
      </c>
      <c r="J174" s="17">
        <v>12.26</v>
      </c>
      <c r="K174" s="20">
        <v>4</v>
      </c>
      <c r="L174" s="20">
        <v>2</v>
      </c>
      <c r="M174" s="20">
        <v>0</v>
      </c>
      <c r="N174" s="20">
        <v>1</v>
      </c>
      <c r="O174" s="20">
        <v>0</v>
      </c>
      <c r="P174" s="20">
        <v>2.326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399556</v>
      </c>
      <c r="B175" s="19" t="s">
        <v>233</v>
      </c>
      <c r="C175" s="19">
        <v>2296.784</v>
      </c>
      <c r="D175" s="19">
        <v>2840.296</v>
      </c>
      <c r="E175" s="19">
        <v>0</v>
      </c>
      <c r="F175" s="19">
        <v>0</v>
      </c>
      <c r="G175" s="19">
        <v>0</v>
      </c>
      <c r="H175" s="19">
        <v>1</v>
      </c>
      <c r="I175" s="17">
        <v>5.604</v>
      </c>
      <c r="J175" s="17">
        <v>23.668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-8.191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399613</v>
      </c>
      <c r="B176" s="19" t="s">
        <v>234</v>
      </c>
      <c r="C176" s="19">
        <v>2905.018</v>
      </c>
      <c r="D176" s="19">
        <v>3258.568</v>
      </c>
      <c r="E176" s="19">
        <v>0</v>
      </c>
      <c r="F176" s="19">
        <v>0</v>
      </c>
      <c r="G176" s="19">
        <v>0</v>
      </c>
      <c r="H176" s="19">
        <v>1</v>
      </c>
      <c r="I176" s="17">
        <v>4.424</v>
      </c>
      <c r="J176" s="17">
        <v>14.794</v>
      </c>
      <c r="K176" s="20">
        <v>4</v>
      </c>
      <c r="L176" s="20">
        <v>1</v>
      </c>
      <c r="M176" s="20">
        <v>0</v>
      </c>
      <c r="N176" s="20">
        <v>1</v>
      </c>
      <c r="O176" s="20">
        <v>0</v>
      </c>
      <c r="P176" s="20">
        <v>-10.743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399614</v>
      </c>
      <c r="B177" s="19" t="s">
        <v>235</v>
      </c>
      <c r="C177" s="19">
        <v>2622.23</v>
      </c>
      <c r="D177" s="19">
        <v>3295.144</v>
      </c>
      <c r="E177" s="19">
        <v>0</v>
      </c>
      <c r="F177" s="19">
        <v>0</v>
      </c>
      <c r="G177" s="19">
        <v>0</v>
      </c>
      <c r="H177" s="19">
        <v>1</v>
      </c>
      <c r="I177" s="17">
        <v>6.298</v>
      </c>
      <c r="J177" s="17">
        <v>25.433</v>
      </c>
      <c r="K177" s="20">
        <v>4</v>
      </c>
      <c r="L177" s="20">
        <v>2</v>
      </c>
      <c r="M177" s="20">
        <v>0</v>
      </c>
      <c r="N177" s="20">
        <v>1</v>
      </c>
      <c r="O177" s="20">
        <v>0</v>
      </c>
      <c r="P177" s="20">
        <v>1.147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399615</v>
      </c>
      <c r="B178" s="19" t="s">
        <v>236</v>
      </c>
      <c r="C178" s="19">
        <v>3091.699</v>
      </c>
      <c r="D178" s="19">
        <v>4082.929</v>
      </c>
      <c r="E178" s="19">
        <v>0</v>
      </c>
      <c r="F178" s="19">
        <v>0</v>
      </c>
      <c r="G178" s="19">
        <v>0</v>
      </c>
      <c r="H178" s="19">
        <v>1</v>
      </c>
      <c r="I178" s="17">
        <v>3.567</v>
      </c>
      <c r="J178" s="17">
        <v>26.979</v>
      </c>
      <c r="K178" s="20">
        <v>4</v>
      </c>
      <c r="L178" s="20">
        <v>1</v>
      </c>
      <c r="M178" s="20">
        <v>-1</v>
      </c>
      <c r="N178" s="20">
        <v>1</v>
      </c>
      <c r="O178" s="20">
        <v>0</v>
      </c>
      <c r="P178" s="20">
        <v>-3.372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399622</v>
      </c>
      <c r="B179" s="19" t="s">
        <v>237</v>
      </c>
      <c r="C179" s="19">
        <v>1625.929</v>
      </c>
      <c r="D179" s="19">
        <v>1761.574</v>
      </c>
      <c r="E179" s="19">
        <v>0</v>
      </c>
      <c r="F179" s="19">
        <v>0</v>
      </c>
      <c r="G179" s="19">
        <v>0</v>
      </c>
      <c r="H179" s="19">
        <v>1</v>
      </c>
      <c r="I179" s="17">
        <v>2.295</v>
      </c>
      <c r="J179" s="17">
        <v>9.819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-4.145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399629</v>
      </c>
      <c r="B180" s="19" t="s">
        <v>238</v>
      </c>
      <c r="C180" s="19">
        <v>2623.439</v>
      </c>
      <c r="D180" s="19">
        <v>2924.605</v>
      </c>
      <c r="E180" s="19">
        <v>0</v>
      </c>
      <c r="F180" s="19">
        <v>0</v>
      </c>
      <c r="G180" s="19">
        <v>0</v>
      </c>
      <c r="H180" s="19">
        <v>1</v>
      </c>
      <c r="I180" s="17">
        <v>0.901</v>
      </c>
      <c r="J180" s="17">
        <v>11.106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-1.265</v>
      </c>
      <c r="Q180" s="20">
        <v>0</v>
      </c>
      <c r="R180" s="20">
        <v>1</v>
      </c>
      <c r="S180" s="21"/>
      <c r="T180" s="21"/>
      <c r="U180" s="21"/>
      <c r="V180" s="21"/>
      <c r="W180" s="21"/>
    </row>
    <row r="181" ht="16.5" spans="1:23">
      <c r="A181" s="19">
        <v>399636</v>
      </c>
      <c r="B181" s="19" t="s">
        <v>239</v>
      </c>
      <c r="C181" s="19">
        <v>5122.597</v>
      </c>
      <c r="D181" s="19">
        <v>7630.371</v>
      </c>
      <c r="E181" s="19">
        <v>0</v>
      </c>
      <c r="F181" s="19">
        <v>0</v>
      </c>
      <c r="G181" s="19">
        <v>0</v>
      </c>
      <c r="H181" s="19">
        <v>1</v>
      </c>
      <c r="I181" s="17">
        <v>0.931</v>
      </c>
      <c r="J181" s="17">
        <v>33.491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-2.562</v>
      </c>
      <c r="Q181" s="20">
        <v>0</v>
      </c>
      <c r="R181" s="20">
        <v>1</v>
      </c>
      <c r="S181" s="21"/>
      <c r="T181" s="21"/>
      <c r="U181" s="21"/>
      <c r="V181" s="21"/>
      <c r="W181" s="21"/>
    </row>
    <row r="182" ht="16.5" spans="1:23">
      <c r="A182" s="19">
        <v>399638</v>
      </c>
      <c r="B182" s="19" t="s">
        <v>240</v>
      </c>
      <c r="C182" s="19">
        <v>5200.973</v>
      </c>
      <c r="D182" s="19">
        <v>7480.899</v>
      </c>
      <c r="E182" s="19">
        <v>0</v>
      </c>
      <c r="F182" s="19">
        <v>0</v>
      </c>
      <c r="G182" s="19">
        <v>0</v>
      </c>
      <c r="H182" s="19">
        <v>1</v>
      </c>
      <c r="I182" s="17">
        <v>5.967</v>
      </c>
      <c r="J182" s="17">
        <v>34.625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-0.083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399639</v>
      </c>
      <c r="B183" s="19" t="s">
        <v>241</v>
      </c>
      <c r="C183" s="19">
        <v>1631.352</v>
      </c>
      <c r="D183" s="19">
        <v>2056.306</v>
      </c>
      <c r="E183" s="19">
        <v>0</v>
      </c>
      <c r="F183" s="19">
        <v>0</v>
      </c>
      <c r="G183" s="19">
        <v>0</v>
      </c>
      <c r="H183" s="19">
        <v>1</v>
      </c>
      <c r="I183" s="17">
        <v>5.98</v>
      </c>
      <c r="J183" s="17">
        <v>25.41</v>
      </c>
      <c r="K183" s="20">
        <v>4</v>
      </c>
      <c r="L183" s="20">
        <v>2</v>
      </c>
      <c r="M183" s="20">
        <v>0</v>
      </c>
      <c r="N183" s="20">
        <v>1</v>
      </c>
      <c r="O183" s="20">
        <v>0</v>
      </c>
      <c r="P183" s="20">
        <v>11.955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399648</v>
      </c>
      <c r="B184" s="19" t="s">
        <v>242</v>
      </c>
      <c r="C184" s="19">
        <v>10498.859</v>
      </c>
      <c r="D184" s="19">
        <v>11945.112</v>
      </c>
      <c r="E184" s="19">
        <v>0</v>
      </c>
      <c r="F184" s="19">
        <v>0</v>
      </c>
      <c r="G184" s="19">
        <v>0</v>
      </c>
      <c r="H184" s="19">
        <v>1</v>
      </c>
      <c r="I184" s="17">
        <v>0.259</v>
      </c>
      <c r="J184" s="17">
        <v>12.335</v>
      </c>
      <c r="K184" s="20">
        <v>4</v>
      </c>
      <c r="L184" s="20">
        <v>1</v>
      </c>
      <c r="M184" s="20">
        <v>0</v>
      </c>
      <c r="N184" s="20">
        <v>1</v>
      </c>
      <c r="O184" s="20">
        <v>0</v>
      </c>
      <c r="P184" s="20">
        <v>-1.47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399649</v>
      </c>
      <c r="B185" s="19" t="s">
        <v>243</v>
      </c>
      <c r="C185" s="19">
        <v>2822.701</v>
      </c>
      <c r="D185" s="19">
        <v>3253.767</v>
      </c>
      <c r="E185" s="19">
        <v>0</v>
      </c>
      <c r="F185" s="19">
        <v>0</v>
      </c>
      <c r="G185" s="19">
        <v>0</v>
      </c>
      <c r="H185" s="19">
        <v>1</v>
      </c>
      <c r="I185" s="17">
        <v>0.791</v>
      </c>
      <c r="J185" s="17">
        <v>13.934</v>
      </c>
      <c r="K185" s="20">
        <v>4</v>
      </c>
      <c r="L185" s="20">
        <v>2</v>
      </c>
      <c r="M185" s="20">
        <v>-1</v>
      </c>
      <c r="N185" s="20">
        <v>1</v>
      </c>
      <c r="O185" s="20">
        <v>-1</v>
      </c>
      <c r="P185" s="20">
        <v>-2.996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399653</v>
      </c>
      <c r="B186" s="19" t="s">
        <v>244</v>
      </c>
      <c r="C186" s="19">
        <v>2427.358</v>
      </c>
      <c r="D186" s="19">
        <v>3046.853</v>
      </c>
      <c r="E186" s="19">
        <v>0</v>
      </c>
      <c r="F186" s="19">
        <v>0</v>
      </c>
      <c r="G186" s="19">
        <v>0</v>
      </c>
      <c r="H186" s="19">
        <v>1</v>
      </c>
      <c r="I186" s="17">
        <v>0.009</v>
      </c>
      <c r="J186" s="17">
        <v>20.339</v>
      </c>
      <c r="K186" s="20">
        <v>4</v>
      </c>
      <c r="L186" s="20">
        <v>0</v>
      </c>
      <c r="M186" s="20">
        <v>0</v>
      </c>
      <c r="N186" s="20">
        <v>1</v>
      </c>
      <c r="O186" s="20">
        <v>-1</v>
      </c>
      <c r="P186" s="20">
        <v>-3.14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399659</v>
      </c>
      <c r="B187" s="19" t="s">
        <v>245</v>
      </c>
      <c r="C187" s="19">
        <v>3839.786</v>
      </c>
      <c r="D187" s="19">
        <v>4638.217</v>
      </c>
      <c r="E187" s="19">
        <v>0</v>
      </c>
      <c r="F187" s="19">
        <v>0</v>
      </c>
      <c r="G187" s="19">
        <v>0</v>
      </c>
      <c r="H187" s="19">
        <v>1</v>
      </c>
      <c r="I187" s="17">
        <v>0.25</v>
      </c>
      <c r="J187" s="17">
        <v>17.421</v>
      </c>
      <c r="K187" s="20">
        <v>4</v>
      </c>
      <c r="L187" s="20">
        <v>1</v>
      </c>
      <c r="M187" s="20">
        <v>-1</v>
      </c>
      <c r="N187" s="20">
        <v>1</v>
      </c>
      <c r="O187" s="20">
        <v>0</v>
      </c>
      <c r="P187" s="20">
        <v>11.74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399661</v>
      </c>
      <c r="B188" s="19" t="s">
        <v>246</v>
      </c>
      <c r="C188" s="19">
        <v>5403.942</v>
      </c>
      <c r="D188" s="19">
        <v>5974.481</v>
      </c>
      <c r="E188" s="19">
        <v>0</v>
      </c>
      <c r="F188" s="19">
        <v>0</v>
      </c>
      <c r="G188" s="19">
        <v>0</v>
      </c>
      <c r="H188" s="19">
        <v>1</v>
      </c>
      <c r="I188" s="17">
        <v>1.42</v>
      </c>
      <c r="J188" s="17">
        <v>10.834</v>
      </c>
      <c r="K188" s="20">
        <v>4</v>
      </c>
      <c r="L188" s="20">
        <v>2</v>
      </c>
      <c r="M188" s="20">
        <v>0</v>
      </c>
      <c r="N188" s="20">
        <v>1</v>
      </c>
      <c r="O188" s="20">
        <v>0</v>
      </c>
      <c r="P188" s="20">
        <v>-2.636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399663</v>
      </c>
      <c r="B189" s="19" t="s">
        <v>247</v>
      </c>
      <c r="C189" s="19">
        <v>1793.131</v>
      </c>
      <c r="D189" s="19">
        <v>1983.988</v>
      </c>
      <c r="E189" s="19">
        <v>0</v>
      </c>
      <c r="F189" s="19">
        <v>0</v>
      </c>
      <c r="G189" s="19">
        <v>0</v>
      </c>
      <c r="H189" s="19">
        <v>1</v>
      </c>
      <c r="I189" s="17">
        <v>2.004</v>
      </c>
      <c r="J189" s="17">
        <v>11.431</v>
      </c>
      <c r="K189" s="20">
        <v>4</v>
      </c>
      <c r="L189" s="20">
        <v>1</v>
      </c>
      <c r="M189" s="20">
        <v>0</v>
      </c>
      <c r="N189" s="20">
        <v>1</v>
      </c>
      <c r="O189" s="20">
        <v>0</v>
      </c>
      <c r="P189" s="20">
        <v>-0.77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399665</v>
      </c>
      <c r="B190" s="19" t="s">
        <v>248</v>
      </c>
      <c r="C190" s="19">
        <v>2029.317</v>
      </c>
      <c r="D190" s="19">
        <v>2327.688</v>
      </c>
      <c r="E190" s="19">
        <v>0</v>
      </c>
      <c r="F190" s="19">
        <v>0</v>
      </c>
      <c r="G190" s="19">
        <v>0</v>
      </c>
      <c r="H190" s="19">
        <v>1</v>
      </c>
      <c r="I190" s="17">
        <v>2.618</v>
      </c>
      <c r="J190" s="17">
        <v>15.101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-2.616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399668</v>
      </c>
      <c r="B191" s="19" t="s">
        <v>249</v>
      </c>
      <c r="C191" s="19">
        <v>4046.225</v>
      </c>
      <c r="D191" s="19">
        <v>5459.709</v>
      </c>
      <c r="E191" s="19">
        <v>0</v>
      </c>
      <c r="F191" s="19">
        <v>0</v>
      </c>
      <c r="G191" s="19">
        <v>0</v>
      </c>
      <c r="H191" s="19">
        <v>1</v>
      </c>
      <c r="I191" s="17">
        <v>1.286</v>
      </c>
      <c r="J191" s="17">
        <v>26.842</v>
      </c>
      <c r="K191" s="20">
        <v>4</v>
      </c>
      <c r="L191" s="20">
        <v>1</v>
      </c>
      <c r="M191" s="20">
        <v>0</v>
      </c>
      <c r="N191" s="20">
        <v>1</v>
      </c>
      <c r="O191" s="20">
        <v>-1</v>
      </c>
      <c r="P191" s="20">
        <v>-0.895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399672</v>
      </c>
      <c r="B192" s="19" t="s">
        <v>250</v>
      </c>
      <c r="C192" s="19">
        <v>3856.785</v>
      </c>
      <c r="D192" s="19">
        <v>4208.867</v>
      </c>
      <c r="E192" s="19">
        <v>0</v>
      </c>
      <c r="F192" s="19">
        <v>0</v>
      </c>
      <c r="G192" s="19">
        <v>0</v>
      </c>
      <c r="H192" s="19">
        <v>1</v>
      </c>
      <c r="I192" s="17">
        <v>2.532</v>
      </c>
      <c r="J192" s="17">
        <v>10.686</v>
      </c>
      <c r="K192" s="20">
        <v>4</v>
      </c>
      <c r="L192" s="20">
        <v>0</v>
      </c>
      <c r="M192" s="20">
        <v>0</v>
      </c>
      <c r="N192" s="20">
        <v>1</v>
      </c>
      <c r="O192" s="20">
        <v>0</v>
      </c>
      <c r="P192" s="20">
        <v>-2.661</v>
      </c>
      <c r="Q192" s="20">
        <v>0</v>
      </c>
      <c r="R192" s="20">
        <v>1</v>
      </c>
      <c r="S192" s="21"/>
      <c r="T192" s="21"/>
      <c r="U192" s="21"/>
      <c r="V192" s="21"/>
      <c r="W192" s="21"/>
    </row>
    <row r="193" ht="16.5" spans="1:23">
      <c r="A193" s="19">
        <v>399681</v>
      </c>
      <c r="B193" s="19" t="s">
        <v>251</v>
      </c>
      <c r="C193" s="19">
        <v>903.35</v>
      </c>
      <c r="D193" s="19">
        <v>1143.772</v>
      </c>
      <c r="E193" s="19">
        <v>0</v>
      </c>
      <c r="F193" s="19">
        <v>0</v>
      </c>
      <c r="G193" s="19">
        <v>0</v>
      </c>
      <c r="H193" s="19">
        <v>1</v>
      </c>
      <c r="I193" s="17">
        <v>7.308</v>
      </c>
      <c r="J193" s="17">
        <v>26.792</v>
      </c>
      <c r="K193" s="20">
        <v>4</v>
      </c>
      <c r="L193" s="20">
        <v>0</v>
      </c>
      <c r="M193" s="20">
        <v>-1</v>
      </c>
      <c r="N193" s="20">
        <v>1</v>
      </c>
      <c r="O193" s="20">
        <v>0</v>
      </c>
      <c r="P193" s="20">
        <v>8.124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399682</v>
      </c>
      <c r="B194" s="19" t="s">
        <v>252</v>
      </c>
      <c r="C194" s="19">
        <v>1385.514</v>
      </c>
      <c r="D194" s="19">
        <v>1867.737</v>
      </c>
      <c r="E194" s="19">
        <v>0</v>
      </c>
      <c r="F194" s="19">
        <v>0</v>
      </c>
      <c r="G194" s="19">
        <v>0</v>
      </c>
      <c r="H194" s="19">
        <v>1</v>
      </c>
      <c r="I194" s="17">
        <v>4.074</v>
      </c>
      <c r="J194" s="17">
        <v>28.841</v>
      </c>
      <c r="K194" s="20">
        <v>3</v>
      </c>
      <c r="L194" s="20">
        <v>0</v>
      </c>
      <c r="M194" s="20">
        <v>0</v>
      </c>
      <c r="N194" s="20">
        <v>0</v>
      </c>
      <c r="O194" s="20">
        <v>0</v>
      </c>
      <c r="P194" s="20">
        <v>-4.984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399689</v>
      </c>
      <c r="B195" s="19" t="s">
        <v>253</v>
      </c>
      <c r="C195" s="19">
        <v>813.302</v>
      </c>
      <c r="D195" s="19">
        <v>875.224</v>
      </c>
      <c r="E195" s="19">
        <v>0</v>
      </c>
      <c r="F195" s="19">
        <v>0</v>
      </c>
      <c r="G195" s="19">
        <v>0</v>
      </c>
      <c r="H195" s="19">
        <v>1</v>
      </c>
      <c r="I195" s="17">
        <v>1.785</v>
      </c>
      <c r="J195" s="17">
        <v>8.734</v>
      </c>
      <c r="K195" s="20">
        <v>4</v>
      </c>
      <c r="L195" s="20">
        <v>2</v>
      </c>
      <c r="M195" s="20">
        <v>-1</v>
      </c>
      <c r="N195" s="20">
        <v>1</v>
      </c>
      <c r="O195" s="20">
        <v>0</v>
      </c>
      <c r="P195" s="20">
        <v>-2.532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399695</v>
      </c>
      <c r="B196" s="19" t="s">
        <v>254</v>
      </c>
      <c r="C196" s="19">
        <v>2165.979</v>
      </c>
      <c r="D196" s="19">
        <v>2859.543</v>
      </c>
      <c r="E196" s="19">
        <v>0</v>
      </c>
      <c r="F196" s="19">
        <v>0</v>
      </c>
      <c r="G196" s="19">
        <v>0</v>
      </c>
      <c r="H196" s="19">
        <v>1</v>
      </c>
      <c r="I196" s="17">
        <v>6.93</v>
      </c>
      <c r="J196" s="17">
        <v>29.504</v>
      </c>
      <c r="K196" s="20">
        <v>4</v>
      </c>
      <c r="L196" s="20">
        <v>2</v>
      </c>
      <c r="M196" s="20">
        <v>0</v>
      </c>
      <c r="N196" s="20">
        <v>1</v>
      </c>
      <c r="O196" s="20">
        <v>0</v>
      </c>
      <c r="P196" s="20">
        <v>-1.24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399696</v>
      </c>
      <c r="B197" s="19" t="s">
        <v>255</v>
      </c>
      <c r="C197" s="19">
        <v>2911.121</v>
      </c>
      <c r="D197" s="19">
        <v>4015.005</v>
      </c>
      <c r="E197" s="19">
        <v>0</v>
      </c>
      <c r="F197" s="19">
        <v>0</v>
      </c>
      <c r="G197" s="19">
        <v>0</v>
      </c>
      <c r="H197" s="19">
        <v>1</v>
      </c>
      <c r="I197" s="17">
        <v>0.833</v>
      </c>
      <c r="J197" s="17">
        <v>28.098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-3.609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399702</v>
      </c>
      <c r="B198" s="19" t="s">
        <v>256</v>
      </c>
      <c r="C198" s="19">
        <v>6722.808</v>
      </c>
      <c r="D198" s="19">
        <v>7679.928</v>
      </c>
      <c r="E198" s="19">
        <v>0</v>
      </c>
      <c r="F198" s="19">
        <v>0</v>
      </c>
      <c r="G198" s="19">
        <v>0</v>
      </c>
      <c r="H198" s="19">
        <v>1</v>
      </c>
      <c r="I198" s="17">
        <v>0.692</v>
      </c>
      <c r="J198" s="17">
        <v>13.068</v>
      </c>
      <c r="K198" s="20">
        <v>3</v>
      </c>
      <c r="L198" s="20">
        <v>2</v>
      </c>
      <c r="M198" s="20">
        <v>0</v>
      </c>
      <c r="N198" s="20">
        <v>0</v>
      </c>
      <c r="O198" s="20">
        <v>0</v>
      </c>
      <c r="P198" s="20">
        <v>6.84</v>
      </c>
      <c r="Q198" s="20">
        <v>0</v>
      </c>
      <c r="R198" s="20">
        <v>1</v>
      </c>
      <c r="S198" s="21"/>
      <c r="T198" s="21"/>
      <c r="U198" s="21"/>
      <c r="V198" s="21"/>
      <c r="W198" s="21"/>
    </row>
    <row r="199" ht="16.5" spans="1:23">
      <c r="A199" s="19">
        <v>399703</v>
      </c>
      <c r="B199" s="19" t="s">
        <v>257</v>
      </c>
      <c r="C199" s="19">
        <v>6564.927</v>
      </c>
      <c r="D199" s="19">
        <v>7565.776</v>
      </c>
      <c r="E199" s="19">
        <v>0</v>
      </c>
      <c r="F199" s="19">
        <v>0</v>
      </c>
      <c r="G199" s="19">
        <v>0</v>
      </c>
      <c r="H199" s="19">
        <v>1</v>
      </c>
      <c r="I199" s="17">
        <v>1.568</v>
      </c>
      <c r="J199" s="17">
        <v>14.589</v>
      </c>
      <c r="K199" s="20">
        <v>4</v>
      </c>
      <c r="L199" s="20">
        <v>0</v>
      </c>
      <c r="M199" s="20">
        <v>0</v>
      </c>
      <c r="N199" s="20">
        <v>1</v>
      </c>
      <c r="O199" s="20">
        <v>0</v>
      </c>
      <c r="P199" s="20">
        <v>0.468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399704</v>
      </c>
      <c r="B200" s="19" t="s">
        <v>258</v>
      </c>
      <c r="C200" s="19">
        <v>4368.727</v>
      </c>
      <c r="D200" s="19">
        <v>5898.179</v>
      </c>
      <c r="E200" s="19">
        <v>0</v>
      </c>
      <c r="F200" s="19">
        <v>0</v>
      </c>
      <c r="G200" s="19">
        <v>0</v>
      </c>
      <c r="H200" s="19">
        <v>1</v>
      </c>
      <c r="I200" s="17">
        <v>6.117</v>
      </c>
      <c r="J200" s="17">
        <v>30.462</v>
      </c>
      <c r="K200" s="20">
        <v>1</v>
      </c>
      <c r="L200" s="20">
        <v>2</v>
      </c>
      <c r="M200" s="20">
        <v>0</v>
      </c>
      <c r="N200" s="20">
        <v>1</v>
      </c>
      <c r="O200" s="20">
        <v>0</v>
      </c>
      <c r="P200" s="20">
        <v>3.102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399806</v>
      </c>
      <c r="B201" s="19" t="s">
        <v>259</v>
      </c>
      <c r="C201" s="19">
        <v>1254.791</v>
      </c>
      <c r="D201" s="19">
        <v>1432.454</v>
      </c>
      <c r="E201" s="19">
        <v>0</v>
      </c>
      <c r="F201" s="19">
        <v>0</v>
      </c>
      <c r="G201" s="19">
        <v>0</v>
      </c>
      <c r="H201" s="19">
        <v>1</v>
      </c>
      <c r="I201" s="17">
        <v>2.142</v>
      </c>
      <c r="J201" s="17">
        <v>14.279</v>
      </c>
      <c r="K201" s="20">
        <v>4</v>
      </c>
      <c r="L201" s="20">
        <v>2</v>
      </c>
      <c r="M201" s="20">
        <v>-1</v>
      </c>
      <c r="N201" s="20">
        <v>1</v>
      </c>
      <c r="O201" s="20">
        <v>0</v>
      </c>
      <c r="P201" s="20">
        <v>-2.501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399808</v>
      </c>
      <c r="B202" s="19" t="s">
        <v>260</v>
      </c>
      <c r="C202" s="19">
        <v>1908.84</v>
      </c>
      <c r="D202" s="19">
        <v>2726.854</v>
      </c>
      <c r="E202" s="19">
        <v>0</v>
      </c>
      <c r="F202" s="19">
        <v>0</v>
      </c>
      <c r="G202" s="19">
        <v>0</v>
      </c>
      <c r="H202" s="19">
        <v>1</v>
      </c>
      <c r="I202" s="17">
        <v>9.229</v>
      </c>
      <c r="J202" s="17">
        <v>36.459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-3.01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399814</v>
      </c>
      <c r="B203" s="19" t="s">
        <v>261</v>
      </c>
      <c r="C203" s="19">
        <v>1061.681</v>
      </c>
      <c r="D203" s="19">
        <v>1189.574</v>
      </c>
      <c r="E203" s="19">
        <v>0</v>
      </c>
      <c r="F203" s="19">
        <v>0</v>
      </c>
      <c r="G203" s="19">
        <v>0</v>
      </c>
      <c r="H203" s="19">
        <v>1</v>
      </c>
      <c r="I203" s="17">
        <v>1.277</v>
      </c>
      <c r="J203" s="17">
        <v>11.891</v>
      </c>
      <c r="K203" s="20">
        <v>4</v>
      </c>
      <c r="L203" s="20">
        <v>0</v>
      </c>
      <c r="M203" s="20">
        <v>0</v>
      </c>
      <c r="N203" s="20">
        <v>0</v>
      </c>
      <c r="O203" s="20">
        <v>0</v>
      </c>
      <c r="P203" s="20">
        <v>-0.591</v>
      </c>
      <c r="Q203" s="20">
        <v>0</v>
      </c>
      <c r="R203" s="20">
        <v>1</v>
      </c>
      <c r="S203" s="21"/>
      <c r="T203" s="21"/>
      <c r="U203" s="21"/>
      <c r="V203" s="21"/>
      <c r="W203" s="21"/>
    </row>
    <row r="204" ht="16.5" spans="1:23">
      <c r="A204" s="19">
        <v>399901</v>
      </c>
      <c r="B204" s="19" t="s">
        <v>148</v>
      </c>
      <c r="C204" s="19">
        <v>5914.831</v>
      </c>
      <c r="D204" s="19">
        <v>6414.631</v>
      </c>
      <c r="E204" s="19">
        <v>0</v>
      </c>
      <c r="F204" s="19">
        <v>0</v>
      </c>
      <c r="G204" s="19">
        <v>0</v>
      </c>
      <c r="H204" s="19">
        <v>1</v>
      </c>
      <c r="I204" s="17">
        <v>0.762</v>
      </c>
      <c r="J204" s="17">
        <v>8.494</v>
      </c>
      <c r="K204" s="20">
        <v>4</v>
      </c>
      <c r="L204" s="20">
        <v>1</v>
      </c>
      <c r="M204" s="20">
        <v>-1</v>
      </c>
      <c r="N204" s="20">
        <v>1</v>
      </c>
      <c r="O204" s="20">
        <v>0</v>
      </c>
      <c r="P204" s="20">
        <v>-7.309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399903</v>
      </c>
      <c r="B205" s="19" t="s">
        <v>262</v>
      </c>
      <c r="C205" s="19">
        <v>3786.301</v>
      </c>
      <c r="D205" s="19">
        <v>4474.956</v>
      </c>
      <c r="E205" s="19">
        <v>0</v>
      </c>
      <c r="F205" s="19">
        <v>0</v>
      </c>
      <c r="G205" s="19">
        <v>0</v>
      </c>
      <c r="H205" s="19">
        <v>1</v>
      </c>
      <c r="I205" s="17">
        <v>0.442</v>
      </c>
      <c r="J205" s="17">
        <v>15.763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-2.142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399928</v>
      </c>
      <c r="B206" s="19" t="s">
        <v>157</v>
      </c>
      <c r="C206" s="19">
        <v>2618.736</v>
      </c>
      <c r="D206" s="19">
        <v>2887.874</v>
      </c>
      <c r="E206" s="19">
        <v>0</v>
      </c>
      <c r="F206" s="19">
        <v>0</v>
      </c>
      <c r="G206" s="19">
        <v>0</v>
      </c>
      <c r="H206" s="19">
        <v>1</v>
      </c>
      <c r="I206" s="17">
        <v>3.74</v>
      </c>
      <c r="J206" s="17">
        <v>12.711</v>
      </c>
      <c r="K206" s="20">
        <v>4</v>
      </c>
      <c r="L206" s="20">
        <v>1</v>
      </c>
      <c r="M206" s="20">
        <v>0</v>
      </c>
      <c r="N206" s="20">
        <v>1</v>
      </c>
      <c r="O206" s="20">
        <v>0</v>
      </c>
      <c r="P206" s="20">
        <v>-0.886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399976</v>
      </c>
      <c r="B207" s="19" t="s">
        <v>263</v>
      </c>
      <c r="C207" s="19">
        <v>3017.697</v>
      </c>
      <c r="D207" s="19">
        <v>4330.61</v>
      </c>
      <c r="E207" s="19">
        <v>0</v>
      </c>
      <c r="F207" s="19">
        <v>0</v>
      </c>
      <c r="G207" s="19">
        <v>0</v>
      </c>
      <c r="H207" s="19">
        <v>1</v>
      </c>
      <c r="I207" s="17">
        <v>5.906</v>
      </c>
      <c r="J207" s="17">
        <v>34.432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-6.414</v>
      </c>
      <c r="Q207" s="20">
        <v>0</v>
      </c>
      <c r="R207" s="20">
        <v>1</v>
      </c>
      <c r="S207" s="21"/>
      <c r="T207" s="21"/>
      <c r="U207" s="21"/>
      <c r="V207" s="21"/>
      <c r="W207" s="21"/>
    </row>
    <row r="208" ht="16.5" spans="1:23">
      <c r="A208" s="19">
        <v>399983</v>
      </c>
      <c r="B208" s="19" t="s">
        <v>264</v>
      </c>
      <c r="C208" s="19">
        <v>2064.728</v>
      </c>
      <c r="D208" s="19">
        <v>2323.801</v>
      </c>
      <c r="E208" s="19">
        <v>0</v>
      </c>
      <c r="F208" s="19">
        <v>0</v>
      </c>
      <c r="G208" s="19">
        <v>0</v>
      </c>
      <c r="H208" s="19">
        <v>1</v>
      </c>
      <c r="I208" s="17">
        <v>1.083</v>
      </c>
      <c r="J208" s="17">
        <v>12.111</v>
      </c>
      <c r="K208" s="20">
        <v>4</v>
      </c>
      <c r="L208" s="20">
        <v>2</v>
      </c>
      <c r="M208" s="20">
        <v>0</v>
      </c>
      <c r="N208" s="20">
        <v>1</v>
      </c>
      <c r="O208" s="20">
        <v>0</v>
      </c>
      <c r="P208" s="20">
        <v>-2.946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399990</v>
      </c>
      <c r="B209" s="19" t="s">
        <v>265</v>
      </c>
      <c r="C209" s="19">
        <v>2717.253</v>
      </c>
      <c r="D209" s="19">
        <v>3215.251</v>
      </c>
      <c r="E209" s="19">
        <v>0</v>
      </c>
      <c r="F209" s="19">
        <v>0</v>
      </c>
      <c r="G209" s="19">
        <v>0</v>
      </c>
      <c r="H209" s="19">
        <v>1</v>
      </c>
      <c r="I209" s="17">
        <v>5.495</v>
      </c>
      <c r="J209" s="17">
        <v>20.132</v>
      </c>
      <c r="K209" s="20">
        <v>4</v>
      </c>
      <c r="L209" s="20">
        <v>1</v>
      </c>
      <c r="M209" s="20">
        <v>0</v>
      </c>
      <c r="N209" s="20">
        <v>1</v>
      </c>
      <c r="O209" s="20">
        <v>0</v>
      </c>
      <c r="P209" s="20">
        <v>-2.779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399991</v>
      </c>
      <c r="B210" s="19" t="s">
        <v>266</v>
      </c>
      <c r="C210" s="19">
        <v>2131.635</v>
      </c>
      <c r="D210" s="19">
        <v>2754.922</v>
      </c>
      <c r="E210" s="19">
        <v>0</v>
      </c>
      <c r="F210" s="19">
        <v>0</v>
      </c>
      <c r="G210" s="19">
        <v>0</v>
      </c>
      <c r="H210" s="19">
        <v>1</v>
      </c>
      <c r="I210" s="17">
        <v>2.087</v>
      </c>
      <c r="J210" s="17">
        <v>24.239</v>
      </c>
      <c r="K210" s="20">
        <v>4</v>
      </c>
      <c r="L210" s="20">
        <v>1</v>
      </c>
      <c r="M210" s="20">
        <v>0</v>
      </c>
      <c r="N210" s="20">
        <v>1</v>
      </c>
      <c r="O210" s="20">
        <v>0</v>
      </c>
      <c r="P210" s="20">
        <v>-4.891</v>
      </c>
      <c r="Q210" s="20">
        <v>0</v>
      </c>
      <c r="R210" s="20">
        <v>1</v>
      </c>
      <c r="S210" s="21"/>
      <c r="T210" s="21"/>
      <c r="U210" s="21"/>
      <c r="V210" s="21"/>
      <c r="W210" s="21"/>
    </row>
    <row r="211" ht="16.5" spans="1:23">
      <c r="A211" s="19">
        <v>399998</v>
      </c>
      <c r="B211" s="19" t="s">
        <v>267</v>
      </c>
      <c r="C211" s="19">
        <v>1873.05</v>
      </c>
      <c r="D211" s="19">
        <v>2186.395</v>
      </c>
      <c r="E211" s="19">
        <v>0</v>
      </c>
      <c r="F211" s="19">
        <v>0</v>
      </c>
      <c r="G211" s="19">
        <v>0</v>
      </c>
      <c r="H211" s="19">
        <v>1</v>
      </c>
      <c r="I211" s="17">
        <v>2.457</v>
      </c>
      <c r="J211" s="17">
        <v>16.436</v>
      </c>
      <c r="K211" s="20">
        <v>4</v>
      </c>
      <c r="L211" s="20">
        <v>0</v>
      </c>
      <c r="M211" s="20">
        <v>0</v>
      </c>
      <c r="N211" s="20">
        <v>1</v>
      </c>
      <c r="O211" s="20">
        <v>0</v>
      </c>
      <c r="P211" s="20">
        <v>-6.795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980027</v>
      </c>
      <c r="B212" s="19" t="s">
        <v>268</v>
      </c>
      <c r="C212" s="19">
        <v>2205.38</v>
      </c>
      <c r="D212" s="19">
        <v>3380.466</v>
      </c>
      <c r="E212" s="19">
        <v>0</v>
      </c>
      <c r="F212" s="19">
        <v>0</v>
      </c>
      <c r="G212" s="19">
        <v>0</v>
      </c>
      <c r="H212" s="19">
        <v>1</v>
      </c>
      <c r="I212" s="17">
        <v>3.947</v>
      </c>
      <c r="J212" s="17">
        <v>37.336</v>
      </c>
      <c r="K212" s="20">
        <v>4</v>
      </c>
      <c r="L212" s="20">
        <v>2</v>
      </c>
      <c r="M212" s="20">
        <v>-1</v>
      </c>
      <c r="N212" s="20">
        <v>1</v>
      </c>
      <c r="O212" s="20">
        <v>0</v>
      </c>
      <c r="P212" s="20">
        <v>0.537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980032</v>
      </c>
      <c r="B213" s="19" t="s">
        <v>269</v>
      </c>
      <c r="C213" s="19">
        <v>10326.912</v>
      </c>
      <c r="D213" s="19">
        <v>15421.334</v>
      </c>
      <c r="E213" s="19">
        <v>0</v>
      </c>
      <c r="F213" s="19">
        <v>0</v>
      </c>
      <c r="G213" s="19">
        <v>0</v>
      </c>
      <c r="H213" s="19">
        <v>1</v>
      </c>
      <c r="I213" s="17">
        <v>6.832</v>
      </c>
      <c r="J213" s="17">
        <v>37.61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-1.118</v>
      </c>
      <c r="Q213" s="20">
        <v>0</v>
      </c>
      <c r="R213" s="20">
        <v>1</v>
      </c>
      <c r="S213" s="21"/>
      <c r="T213" s="21"/>
      <c r="U213" s="21"/>
      <c r="V213" s="21"/>
      <c r="W213" s="21"/>
    </row>
    <row r="214" ht="16.5" spans="1:23">
      <c r="A214" s="19">
        <v>980035</v>
      </c>
      <c r="B214" s="19" t="s">
        <v>270</v>
      </c>
      <c r="C214" s="19">
        <v>1750.159</v>
      </c>
      <c r="D214" s="19">
        <v>2074.337</v>
      </c>
      <c r="E214" s="19">
        <v>0</v>
      </c>
      <c r="F214" s="19">
        <v>0</v>
      </c>
      <c r="G214" s="19">
        <v>0</v>
      </c>
      <c r="H214" s="19">
        <v>1</v>
      </c>
      <c r="I214" s="17">
        <v>8.113</v>
      </c>
      <c r="J214" s="17">
        <v>22.473</v>
      </c>
      <c r="K214" s="20">
        <v>4</v>
      </c>
      <c r="L214" s="20">
        <v>0</v>
      </c>
      <c r="M214" s="20">
        <v>0</v>
      </c>
      <c r="N214" s="20">
        <v>1</v>
      </c>
      <c r="O214" s="20">
        <v>0</v>
      </c>
      <c r="P214" s="20">
        <v>-1.869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980068</v>
      </c>
      <c r="B215" s="19" t="s">
        <v>271</v>
      </c>
      <c r="C215" s="19">
        <v>3154.931</v>
      </c>
      <c r="D215" s="19">
        <v>3600.89</v>
      </c>
      <c r="E215" s="19">
        <v>0</v>
      </c>
      <c r="F215" s="19">
        <v>0</v>
      </c>
      <c r="G215" s="19">
        <v>0</v>
      </c>
      <c r="H215" s="19">
        <v>1</v>
      </c>
      <c r="I215" s="17">
        <v>1.255</v>
      </c>
      <c r="J215" s="17">
        <v>13.485</v>
      </c>
      <c r="K215" s="20">
        <v>4</v>
      </c>
      <c r="L215" s="20">
        <v>0</v>
      </c>
      <c r="M215" s="20">
        <v>0</v>
      </c>
      <c r="N215" s="20">
        <v>1</v>
      </c>
      <c r="O215" s="20">
        <v>0</v>
      </c>
      <c r="P215" s="20">
        <v>-23.28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980092</v>
      </c>
      <c r="B216" s="19" t="s">
        <v>272</v>
      </c>
      <c r="C216" s="19">
        <v>4640.905</v>
      </c>
      <c r="D216" s="19">
        <v>5207.118</v>
      </c>
      <c r="E216" s="19">
        <v>0</v>
      </c>
      <c r="F216" s="19">
        <v>0</v>
      </c>
      <c r="G216" s="19">
        <v>0</v>
      </c>
      <c r="H216" s="19">
        <v>1</v>
      </c>
      <c r="I216" s="17">
        <v>3.946</v>
      </c>
      <c r="J216" s="17">
        <v>14.391</v>
      </c>
      <c r="K216" s="20">
        <v>3</v>
      </c>
      <c r="L216" s="20">
        <v>2</v>
      </c>
      <c r="M216" s="20">
        <v>0</v>
      </c>
      <c r="N216" s="20">
        <v>0</v>
      </c>
      <c r="O216" s="20">
        <v>0</v>
      </c>
      <c r="P216" s="20">
        <v>10.52</v>
      </c>
      <c r="Q216" s="20">
        <v>0</v>
      </c>
      <c r="R216" s="20">
        <v>1</v>
      </c>
      <c r="S216" s="21"/>
      <c r="T216" s="21"/>
      <c r="U216" s="21"/>
      <c r="V216" s="21"/>
      <c r="W216" s="21"/>
    </row>
    <row r="217" ht="16.5" spans="1:23">
      <c r="A217" s="22">
        <v>399481</v>
      </c>
      <c r="B217" s="22" t="s">
        <v>71</v>
      </c>
      <c r="C217" s="22">
        <v>127.882</v>
      </c>
      <c r="D217" s="22">
        <v>128.058</v>
      </c>
      <c r="E217" s="22">
        <v>0</v>
      </c>
      <c r="F217" s="22">
        <v>0</v>
      </c>
      <c r="G217" s="22">
        <v>1</v>
      </c>
      <c r="H217" s="17">
        <v>0</v>
      </c>
      <c r="I217" s="17">
        <v>0</v>
      </c>
      <c r="J217" s="17">
        <v>0</v>
      </c>
      <c r="K217" s="20">
        <v>4</v>
      </c>
      <c r="L217" s="20">
        <v>0</v>
      </c>
      <c r="M217" s="20">
        <v>-1</v>
      </c>
      <c r="N217" s="20">
        <v>1</v>
      </c>
      <c r="O217" s="20">
        <v>0</v>
      </c>
      <c r="P217" s="20">
        <v>-2.174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1"/>
      <c r="T218" s="21"/>
      <c r="U218" s="21"/>
      <c r="V218" s="21"/>
      <c r="W218" s="21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1"/>
      <c r="T219" s="21"/>
      <c r="U219" s="21"/>
      <c r="V219" s="21"/>
      <c r="W219" s="21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1"/>
      <c r="T220" s="21"/>
      <c r="U220" s="21"/>
      <c r="V220" s="21"/>
      <c r="W220" s="21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1"/>
      <c r="T221" s="21"/>
      <c r="U221" s="21"/>
      <c r="V221" s="21"/>
      <c r="W221" s="21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1"/>
      <c r="T222" s="21"/>
      <c r="U222" s="21"/>
      <c r="V222" s="21"/>
      <c r="W222" s="21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1"/>
      <c r="T223" s="21"/>
      <c r="U223" s="21"/>
      <c r="V223" s="21"/>
      <c r="W223" s="21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1"/>
      <c r="T224" s="21"/>
      <c r="U224" s="21"/>
      <c r="V224" s="21"/>
      <c r="W224" s="21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1"/>
      <c r="T225" s="21"/>
      <c r="U225" s="21"/>
      <c r="V225" s="21"/>
      <c r="W225" s="21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1"/>
      <c r="T226" s="21"/>
      <c r="U226" s="21"/>
      <c r="V226" s="21"/>
      <c r="W226" s="21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1"/>
      <c r="T227" s="21"/>
      <c r="U227" s="21"/>
      <c r="V227" s="21"/>
      <c r="W227" s="21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1"/>
      <c r="T228" s="21"/>
      <c r="U228" s="21"/>
      <c r="V228" s="21"/>
      <c r="W228" s="21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1"/>
      <c r="T229" s="21"/>
      <c r="U229" s="21"/>
      <c r="V229" s="21"/>
      <c r="W229" s="21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1"/>
      <c r="T230" s="21"/>
      <c r="U230" s="21"/>
      <c r="V230" s="21"/>
      <c r="W230" s="21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1"/>
      <c r="T231" s="21"/>
      <c r="U231" s="21"/>
      <c r="V231" s="21"/>
      <c r="W231" s="21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1"/>
      <c r="T232" s="21"/>
      <c r="U232" s="21"/>
      <c r="V232" s="21"/>
      <c r="W232" s="21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9" t="s">
        <v>273</v>
      </c>
      <c r="L1" s="10"/>
      <c r="M1" s="10"/>
      <c r="N1" s="10"/>
      <c r="O1" s="10"/>
      <c r="P1" s="10"/>
      <c r="Q1" s="10"/>
      <c r="R1" s="14"/>
    </row>
    <row r="2" ht="45" spans="1:18">
      <c r="A2" s="3" t="s">
        <v>45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11" t="s">
        <v>55</v>
      </c>
      <c r="L2" s="11" t="s">
        <v>56</v>
      </c>
      <c r="M2" s="11" t="s">
        <v>57</v>
      </c>
      <c r="N2" s="11" t="s">
        <v>58</v>
      </c>
      <c r="O2" s="11" t="s">
        <v>59</v>
      </c>
      <c r="P2" s="11" t="s">
        <v>60</v>
      </c>
      <c r="Q2" s="11" t="s">
        <v>61</v>
      </c>
      <c r="R2" s="11" t="s">
        <v>62</v>
      </c>
    </row>
    <row r="3" ht="20.25" spans="1:18">
      <c r="A3" s="5" t="s">
        <v>274</v>
      </c>
      <c r="B3" s="5" t="s">
        <v>275</v>
      </c>
      <c r="C3" s="5">
        <v>19656.443</v>
      </c>
      <c r="D3" s="5">
        <v>20835.502</v>
      </c>
      <c r="E3" s="5">
        <v>0</v>
      </c>
      <c r="F3" s="5">
        <v>0</v>
      </c>
      <c r="G3" s="5">
        <v>0</v>
      </c>
      <c r="H3" s="5">
        <v>1</v>
      </c>
      <c r="I3" s="7">
        <v>0.831</v>
      </c>
      <c r="J3" s="7">
        <v>6.442</v>
      </c>
      <c r="K3" s="12">
        <v>2</v>
      </c>
      <c r="L3" s="12">
        <v>2</v>
      </c>
      <c r="M3" s="12">
        <v>0</v>
      </c>
      <c r="N3" s="12">
        <v>0</v>
      </c>
      <c r="O3" s="12">
        <v>0</v>
      </c>
      <c r="P3" s="12">
        <v>-45.355</v>
      </c>
      <c r="Q3" s="12">
        <v>0</v>
      </c>
      <c r="R3" s="12">
        <v>0</v>
      </c>
    </row>
    <row r="4" ht="20.25" spans="1:18">
      <c r="A4" s="5" t="s">
        <v>276</v>
      </c>
      <c r="B4" s="5" t="s">
        <v>277</v>
      </c>
      <c r="C4" s="5">
        <v>8886.773</v>
      </c>
      <c r="D4" s="5">
        <v>11230.31</v>
      </c>
      <c r="E4" s="5">
        <v>0</v>
      </c>
      <c r="F4" s="5">
        <v>0</v>
      </c>
      <c r="G4" s="5">
        <v>0</v>
      </c>
      <c r="H4" s="5">
        <v>1</v>
      </c>
      <c r="I4" s="7">
        <v>6.367</v>
      </c>
      <c r="J4" s="7">
        <v>25.907</v>
      </c>
      <c r="K4" s="12">
        <v>4</v>
      </c>
      <c r="L4" s="12">
        <v>2</v>
      </c>
      <c r="M4" s="12">
        <v>0</v>
      </c>
      <c r="N4" s="12">
        <v>1</v>
      </c>
      <c r="O4" s="12">
        <v>0</v>
      </c>
      <c r="P4" s="12">
        <v>-33.24</v>
      </c>
      <c r="Q4" s="12">
        <v>0</v>
      </c>
      <c r="R4" s="12">
        <v>0</v>
      </c>
    </row>
    <row r="5" ht="20.25" spans="1:18">
      <c r="A5" s="5" t="s">
        <v>278</v>
      </c>
      <c r="B5" s="5" t="s">
        <v>279</v>
      </c>
      <c r="C5" s="5">
        <v>20374.111</v>
      </c>
      <c r="D5" s="5">
        <v>21333.49</v>
      </c>
      <c r="E5" s="5">
        <v>0</v>
      </c>
      <c r="F5" s="5">
        <v>0</v>
      </c>
      <c r="G5" s="5">
        <v>0</v>
      </c>
      <c r="H5" s="5">
        <v>1</v>
      </c>
      <c r="I5" s="7">
        <v>2.117</v>
      </c>
      <c r="J5" s="7">
        <v>6.519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-26.28</v>
      </c>
      <c r="Q5" s="12">
        <v>0</v>
      </c>
      <c r="R5" s="12">
        <v>0</v>
      </c>
    </row>
    <row r="6" ht="20.25" spans="1:18">
      <c r="A6" s="5" t="s">
        <v>280</v>
      </c>
      <c r="B6" s="5" t="s">
        <v>281</v>
      </c>
      <c r="C6" s="5">
        <v>768.616</v>
      </c>
      <c r="D6" s="5">
        <v>914.205</v>
      </c>
      <c r="E6" s="5">
        <v>0</v>
      </c>
      <c r="F6" s="5">
        <v>0</v>
      </c>
      <c r="G6" s="5">
        <v>0</v>
      </c>
      <c r="H6" s="5">
        <v>1</v>
      </c>
      <c r="I6" s="7">
        <v>2.209</v>
      </c>
      <c r="J6" s="7">
        <v>17.783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-1.486</v>
      </c>
      <c r="Q6" s="12">
        <v>0</v>
      </c>
      <c r="R6" s="12">
        <v>0</v>
      </c>
    </row>
    <row r="7" ht="20.25" spans="1:18">
      <c r="A7" s="5" t="s">
        <v>282</v>
      </c>
      <c r="B7" s="5" t="s">
        <v>283</v>
      </c>
      <c r="C7" s="5">
        <v>77942.633</v>
      </c>
      <c r="D7" s="5">
        <v>85148.344</v>
      </c>
      <c r="E7" s="5">
        <v>0</v>
      </c>
      <c r="F7" s="5">
        <v>0</v>
      </c>
      <c r="G7" s="5">
        <v>0</v>
      </c>
      <c r="H7" s="5">
        <v>1</v>
      </c>
      <c r="I7" s="7">
        <v>1.767</v>
      </c>
      <c r="J7" s="7">
        <v>10.08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-39.831</v>
      </c>
      <c r="Q7" s="12">
        <v>0</v>
      </c>
      <c r="R7" s="12">
        <v>0</v>
      </c>
    </row>
    <row r="8" ht="20.25" spans="1:18">
      <c r="A8" s="5" t="s">
        <v>284</v>
      </c>
      <c r="B8" s="5" t="s">
        <v>285</v>
      </c>
      <c r="C8" s="5">
        <v>16656.602</v>
      </c>
      <c r="D8" s="5">
        <v>17455.281</v>
      </c>
      <c r="E8" s="5">
        <v>0</v>
      </c>
      <c r="F8" s="5">
        <v>0</v>
      </c>
      <c r="G8" s="5">
        <v>0</v>
      </c>
      <c r="H8" s="5">
        <v>1</v>
      </c>
      <c r="I8" s="7">
        <v>0.056</v>
      </c>
      <c r="J8" s="7">
        <v>4.629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-20.697</v>
      </c>
      <c r="Q8" s="12">
        <v>0</v>
      </c>
      <c r="R8" s="12">
        <v>-1</v>
      </c>
    </row>
    <row r="9" ht="20.25" spans="1:18">
      <c r="A9" s="5" t="s">
        <v>286</v>
      </c>
      <c r="B9" s="5" t="s">
        <v>287</v>
      </c>
      <c r="C9" s="5">
        <v>263316.031</v>
      </c>
      <c r="D9" s="5">
        <v>285925.25</v>
      </c>
      <c r="E9" s="5">
        <v>0</v>
      </c>
      <c r="F9" s="5">
        <v>0</v>
      </c>
      <c r="G9" s="5">
        <v>0</v>
      </c>
      <c r="H9" s="5">
        <v>1</v>
      </c>
      <c r="I9" s="7">
        <v>1.724</v>
      </c>
      <c r="J9" s="7">
        <v>9.495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-222.614</v>
      </c>
      <c r="Q9" s="12">
        <v>0</v>
      </c>
      <c r="R9" s="12">
        <v>0</v>
      </c>
    </row>
    <row r="10" ht="20.25" spans="1:18">
      <c r="A10" s="5" t="s">
        <v>288</v>
      </c>
      <c r="B10" s="5" t="s">
        <v>289</v>
      </c>
      <c r="C10" s="5">
        <v>7739.909</v>
      </c>
      <c r="D10" s="5">
        <v>8789.676</v>
      </c>
      <c r="E10" s="5">
        <v>0</v>
      </c>
      <c r="F10" s="5">
        <v>0</v>
      </c>
      <c r="G10" s="5">
        <v>0</v>
      </c>
      <c r="H10" s="5">
        <v>1</v>
      </c>
      <c r="I10" s="8">
        <v>8.154</v>
      </c>
      <c r="J10" s="8">
        <v>19.123</v>
      </c>
      <c r="K10" s="12">
        <v>4</v>
      </c>
      <c r="L10" s="12">
        <v>2</v>
      </c>
      <c r="M10" s="12">
        <v>-1</v>
      </c>
      <c r="N10" s="12">
        <v>1</v>
      </c>
      <c r="O10" s="12">
        <v>0</v>
      </c>
      <c r="P10" s="12">
        <v>28.811</v>
      </c>
      <c r="Q10" s="12">
        <v>0</v>
      </c>
      <c r="R10" s="12">
        <v>0</v>
      </c>
    </row>
    <row r="11" ht="20.25" spans="1:18">
      <c r="A11" s="5" t="s">
        <v>290</v>
      </c>
      <c r="B11" s="5" t="s">
        <v>291</v>
      </c>
      <c r="C11" s="5">
        <v>68321.266</v>
      </c>
      <c r="D11" s="5">
        <v>75773.445</v>
      </c>
      <c r="E11" s="5">
        <v>0</v>
      </c>
      <c r="F11" s="5">
        <v>0</v>
      </c>
      <c r="G11" s="5">
        <v>0</v>
      </c>
      <c r="H11" s="5">
        <v>1</v>
      </c>
      <c r="I11" s="8">
        <v>1.822</v>
      </c>
      <c r="J11" s="8">
        <v>11.478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-46.395</v>
      </c>
      <c r="Q11" s="12">
        <v>0</v>
      </c>
      <c r="R11" s="12">
        <v>0</v>
      </c>
    </row>
    <row r="12" ht="20.25" spans="1:18">
      <c r="A12" s="6" t="s">
        <v>292</v>
      </c>
      <c r="B12" s="6" t="s">
        <v>293</v>
      </c>
      <c r="C12" s="6">
        <v>2826.445</v>
      </c>
      <c r="D12" s="6">
        <v>3514.415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2</v>
      </c>
      <c r="M12" s="12">
        <v>0</v>
      </c>
      <c r="N12" s="12">
        <v>0</v>
      </c>
      <c r="O12" s="12">
        <v>0</v>
      </c>
      <c r="P12" s="12">
        <v>-5.103</v>
      </c>
      <c r="Q12" s="12">
        <v>0</v>
      </c>
      <c r="R12" s="12">
        <v>0</v>
      </c>
    </row>
    <row r="13" ht="20.25" spans="1:18">
      <c r="A13" s="6" t="s">
        <v>294</v>
      </c>
      <c r="B13" s="6" t="s">
        <v>295</v>
      </c>
      <c r="C13" s="6">
        <v>10533.925</v>
      </c>
      <c r="D13" s="6">
        <v>12164.438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8.311</v>
      </c>
      <c r="Q13" s="12">
        <v>0</v>
      </c>
      <c r="R13" s="12">
        <v>0</v>
      </c>
    </row>
    <row r="14" ht="20.25" spans="1:18">
      <c r="A14" s="6" t="s">
        <v>296</v>
      </c>
      <c r="B14" s="6" t="s">
        <v>297</v>
      </c>
      <c r="C14" s="6">
        <v>3178.46</v>
      </c>
      <c r="D14" s="6">
        <v>3502.51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3.127</v>
      </c>
      <c r="Q14" s="12">
        <v>0</v>
      </c>
      <c r="R14" s="12">
        <v>0</v>
      </c>
    </row>
    <row r="15" ht="20.25" spans="1:18">
      <c r="A15" s="6" t="s">
        <v>298</v>
      </c>
      <c r="B15" s="6" t="s">
        <v>299</v>
      </c>
      <c r="C15" s="6">
        <v>2646.836</v>
      </c>
      <c r="D15" s="6">
        <v>3085.607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-1</v>
      </c>
      <c r="O15" s="12">
        <v>0</v>
      </c>
      <c r="P15" s="12">
        <v>-1.627</v>
      </c>
      <c r="Q15" s="12">
        <v>0</v>
      </c>
      <c r="R15" s="12">
        <v>0</v>
      </c>
    </row>
    <row r="16" ht="20.25" spans="1:18">
      <c r="A16" s="6" t="s">
        <v>300</v>
      </c>
      <c r="B16" s="6" t="s">
        <v>301</v>
      </c>
      <c r="C16" s="6">
        <v>118891.43</v>
      </c>
      <c r="D16" s="6">
        <v>125604.336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-57.498</v>
      </c>
      <c r="Q16" s="12">
        <v>0</v>
      </c>
      <c r="R16" s="12">
        <v>0</v>
      </c>
    </row>
    <row r="17" ht="20.25" spans="1:18">
      <c r="A17" s="6" t="s">
        <v>302</v>
      </c>
      <c r="B17" s="6" t="s">
        <v>303</v>
      </c>
      <c r="C17" s="6">
        <v>12600.094</v>
      </c>
      <c r="D17" s="6">
        <v>13412.471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0.704</v>
      </c>
      <c r="Q17" s="12">
        <v>0</v>
      </c>
      <c r="R17" s="12">
        <v>0</v>
      </c>
    </row>
    <row r="18" ht="20.25" spans="1:18">
      <c r="A18" s="6" t="s">
        <v>304</v>
      </c>
      <c r="B18" s="6" t="s">
        <v>305</v>
      </c>
      <c r="C18" s="6">
        <v>5652.909</v>
      </c>
      <c r="D18" s="6">
        <v>6383.709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1</v>
      </c>
      <c r="L18" s="12">
        <v>2</v>
      </c>
      <c r="M18" s="12">
        <v>0</v>
      </c>
      <c r="N18" s="12">
        <v>0</v>
      </c>
      <c r="O18" s="12">
        <v>0</v>
      </c>
      <c r="P18" s="12">
        <v>13.691</v>
      </c>
      <c r="Q18" s="12">
        <v>0</v>
      </c>
      <c r="R18" s="12">
        <v>0</v>
      </c>
    </row>
    <row r="19" ht="20.25" spans="1:18">
      <c r="A19" s="6" t="s">
        <v>306</v>
      </c>
      <c r="B19" s="6" t="s">
        <v>307</v>
      </c>
      <c r="C19" s="6">
        <v>6677.633</v>
      </c>
      <c r="D19" s="6">
        <v>7604.521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1</v>
      </c>
      <c r="L19" s="12">
        <v>2</v>
      </c>
      <c r="M19" s="12">
        <v>0</v>
      </c>
      <c r="N19" s="12">
        <v>0</v>
      </c>
      <c r="O19" s="12">
        <v>0</v>
      </c>
      <c r="P19" s="12">
        <v>18.385</v>
      </c>
      <c r="Q19" s="12">
        <v>0</v>
      </c>
      <c r="R19" s="12">
        <v>0</v>
      </c>
    </row>
    <row r="20" ht="20.25" spans="1:18">
      <c r="A20" s="6" t="s">
        <v>308</v>
      </c>
      <c r="B20" s="6" t="s">
        <v>309</v>
      </c>
      <c r="C20" s="6">
        <v>4101.043</v>
      </c>
      <c r="D20" s="6">
        <v>4593.443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5.124</v>
      </c>
      <c r="Q20" s="12">
        <v>0</v>
      </c>
      <c r="R20" s="12">
        <v>0</v>
      </c>
    </row>
    <row r="21" ht="20.25" spans="1:18">
      <c r="A21" s="6" t="s">
        <v>310</v>
      </c>
      <c r="B21" s="6" t="s">
        <v>311</v>
      </c>
      <c r="C21" s="6">
        <v>1261.682</v>
      </c>
      <c r="D21" s="6">
        <v>1365.969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1</v>
      </c>
      <c r="M21" s="12">
        <v>1</v>
      </c>
      <c r="N21" s="12">
        <v>-1</v>
      </c>
      <c r="O21" s="12">
        <v>0</v>
      </c>
      <c r="P21" s="12">
        <v>0.677</v>
      </c>
      <c r="Q21" s="12">
        <v>0</v>
      </c>
      <c r="R21" s="12">
        <v>0</v>
      </c>
    </row>
    <row r="22" ht="20.25" spans="1:18">
      <c r="A22" s="6" t="s">
        <v>312</v>
      </c>
      <c r="B22" s="6" t="s">
        <v>313</v>
      </c>
      <c r="C22" s="6">
        <v>6989.351</v>
      </c>
      <c r="D22" s="6">
        <v>7512.193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6.986</v>
      </c>
      <c r="Q22" s="12">
        <v>0</v>
      </c>
      <c r="R22" s="12">
        <v>1</v>
      </c>
    </row>
    <row r="23" ht="20.25" spans="1:18">
      <c r="A23" s="6" t="s">
        <v>314</v>
      </c>
      <c r="B23" s="6" t="s">
        <v>315</v>
      </c>
      <c r="C23" s="6">
        <v>800.1</v>
      </c>
      <c r="D23" s="6">
        <v>894.779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2.893</v>
      </c>
      <c r="Q23" s="12">
        <v>0</v>
      </c>
      <c r="R23" s="12">
        <v>1</v>
      </c>
    </row>
    <row r="24" ht="20.25" spans="1:18">
      <c r="A24" s="6" t="s">
        <v>316</v>
      </c>
      <c r="B24" s="6" t="s">
        <v>317</v>
      </c>
      <c r="C24" s="6">
        <v>12872.129</v>
      </c>
      <c r="D24" s="6">
        <v>15818.084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-4.384</v>
      </c>
      <c r="Q24" s="12">
        <v>0</v>
      </c>
      <c r="R24" s="12">
        <v>1</v>
      </c>
    </row>
    <row r="25" ht="20.25" spans="1:18">
      <c r="A25" s="6" t="s">
        <v>318</v>
      </c>
      <c r="B25" s="6" t="s">
        <v>319</v>
      </c>
      <c r="C25" s="6">
        <v>6703.961</v>
      </c>
      <c r="D25" s="6">
        <v>7237.613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4.881</v>
      </c>
      <c r="Q25" s="12">
        <v>0</v>
      </c>
      <c r="R25" s="12">
        <v>0</v>
      </c>
    </row>
    <row r="26" ht="20.25" spans="1:18">
      <c r="A26" s="6" t="s">
        <v>320</v>
      </c>
      <c r="B26" s="6" t="s">
        <v>321</v>
      </c>
      <c r="C26" s="6">
        <v>4735.854</v>
      </c>
      <c r="D26" s="6">
        <v>5420.516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2</v>
      </c>
      <c r="M26" s="12">
        <v>1</v>
      </c>
      <c r="N26" s="12">
        <v>0</v>
      </c>
      <c r="O26" s="12">
        <v>0</v>
      </c>
      <c r="P26" s="12">
        <v>-0.279</v>
      </c>
      <c r="Q26" s="12">
        <v>0</v>
      </c>
      <c r="R26" s="12">
        <v>0</v>
      </c>
    </row>
    <row r="27" ht="20.25" spans="1:18">
      <c r="A27" s="6" t="s">
        <v>322</v>
      </c>
      <c r="B27" s="6" t="s">
        <v>323</v>
      </c>
      <c r="C27" s="6">
        <v>10104.209</v>
      </c>
      <c r="D27" s="6">
        <v>11812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27.552</v>
      </c>
      <c r="Q27" s="12">
        <v>0</v>
      </c>
      <c r="R27" s="12">
        <v>0</v>
      </c>
    </row>
    <row r="28" ht="20.25" spans="1:18">
      <c r="A28" s="6" t="s">
        <v>324</v>
      </c>
      <c r="B28" s="6" t="s">
        <v>325</v>
      </c>
      <c r="C28" s="6">
        <v>1097.123</v>
      </c>
      <c r="D28" s="6">
        <v>1481.553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1</v>
      </c>
      <c r="M28" s="12">
        <v>1</v>
      </c>
      <c r="N28" s="12">
        <v>-1</v>
      </c>
      <c r="O28" s="12">
        <v>0</v>
      </c>
      <c r="P28" s="12">
        <v>-0.774</v>
      </c>
      <c r="Q28" s="12">
        <v>0</v>
      </c>
      <c r="R28" s="12">
        <v>0</v>
      </c>
    </row>
    <row r="29" ht="20.25" spans="1:18">
      <c r="A29" s="6" t="s">
        <v>326</v>
      </c>
      <c r="B29" s="6" t="s">
        <v>327</v>
      </c>
      <c r="C29" s="6">
        <v>2627.982</v>
      </c>
      <c r="D29" s="6">
        <v>3237.309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2</v>
      </c>
      <c r="L29" s="12">
        <v>0</v>
      </c>
      <c r="M29" s="12">
        <v>1</v>
      </c>
      <c r="N29" s="12">
        <v>-1</v>
      </c>
      <c r="O29" s="12">
        <v>0</v>
      </c>
      <c r="P29" s="12">
        <v>7.748</v>
      </c>
      <c r="Q29" s="12">
        <v>0</v>
      </c>
      <c r="R29" s="12">
        <v>0</v>
      </c>
    </row>
    <row r="30" ht="20.25" spans="1:18">
      <c r="A30" s="6" t="s">
        <v>328</v>
      </c>
      <c r="B30" s="6" t="s">
        <v>329</v>
      </c>
      <c r="C30" s="6">
        <v>2256.985</v>
      </c>
      <c r="D30" s="6">
        <v>2587.76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2</v>
      </c>
      <c r="M30" s="12">
        <v>1</v>
      </c>
      <c r="N30" s="12">
        <v>-1</v>
      </c>
      <c r="O30" s="12">
        <v>0</v>
      </c>
      <c r="P30" s="12">
        <v>-1.919</v>
      </c>
      <c r="Q30" s="12">
        <v>0</v>
      </c>
      <c r="R30" s="12">
        <v>0</v>
      </c>
    </row>
    <row r="31" ht="20.25" spans="1:18">
      <c r="A31" s="6" t="s">
        <v>330</v>
      </c>
      <c r="B31" s="6" t="s">
        <v>331</v>
      </c>
      <c r="C31" s="6">
        <v>6191.154</v>
      </c>
      <c r="D31" s="6">
        <v>6703.958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0</v>
      </c>
      <c r="M31" s="12">
        <v>1</v>
      </c>
      <c r="N31" s="12">
        <v>-1</v>
      </c>
      <c r="O31" s="12">
        <v>0</v>
      </c>
      <c r="P31" s="12">
        <v>2.364</v>
      </c>
      <c r="Q31" s="12">
        <v>0</v>
      </c>
      <c r="R31" s="12">
        <v>0</v>
      </c>
    </row>
    <row r="32" ht="20.25" spans="1:18">
      <c r="A32" s="6" t="s">
        <v>332</v>
      </c>
      <c r="B32" s="6" t="s">
        <v>333</v>
      </c>
      <c r="C32" s="6">
        <v>2544.073</v>
      </c>
      <c r="D32" s="6">
        <v>3003.527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2">
        <v>4</v>
      </c>
      <c r="L32" s="12">
        <v>0</v>
      </c>
      <c r="M32" s="12">
        <v>0</v>
      </c>
      <c r="N32" s="12">
        <v>1</v>
      </c>
      <c r="O32" s="12">
        <v>0</v>
      </c>
      <c r="P32" s="12">
        <v>3.728</v>
      </c>
      <c r="Q32" s="12">
        <v>0</v>
      </c>
      <c r="R32" s="12">
        <v>0</v>
      </c>
    </row>
    <row r="33" ht="20.25" spans="1:18">
      <c r="A33" s="6" t="s">
        <v>334</v>
      </c>
      <c r="B33" s="6" t="s">
        <v>335</v>
      </c>
      <c r="C33" s="6">
        <v>2347.97</v>
      </c>
      <c r="D33" s="6">
        <v>2811.62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2">
        <v>0</v>
      </c>
      <c r="L33" s="12">
        <v>2</v>
      </c>
      <c r="M33" s="12">
        <v>0</v>
      </c>
      <c r="N33" s="12">
        <v>0</v>
      </c>
      <c r="O33" s="12">
        <v>0</v>
      </c>
      <c r="P33" s="12">
        <v>-1.971</v>
      </c>
      <c r="Q33" s="12">
        <v>0</v>
      </c>
      <c r="R33" s="12">
        <v>0</v>
      </c>
    </row>
    <row r="34" ht="20.25" spans="1:18">
      <c r="A34" s="6" t="s">
        <v>336</v>
      </c>
      <c r="B34" s="6" t="s">
        <v>337</v>
      </c>
      <c r="C34" s="6">
        <v>967.581</v>
      </c>
      <c r="D34" s="6">
        <v>1188.864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2">
        <v>4</v>
      </c>
      <c r="L34" s="12">
        <v>0</v>
      </c>
      <c r="M34" s="12">
        <v>0</v>
      </c>
      <c r="N34" s="12">
        <v>0</v>
      </c>
      <c r="O34" s="12">
        <v>0</v>
      </c>
      <c r="P34" s="12">
        <v>3.163</v>
      </c>
      <c r="Q34" s="12">
        <v>0</v>
      </c>
      <c r="R34" s="12">
        <v>1</v>
      </c>
    </row>
    <row r="35" ht="20.25" spans="1:18">
      <c r="A35" s="7" t="s">
        <v>338</v>
      </c>
      <c r="B35" s="7" t="s">
        <v>339</v>
      </c>
      <c r="C35" s="7">
        <v>3158.098</v>
      </c>
      <c r="D35" s="7">
        <v>3510.424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2.888</v>
      </c>
      <c r="K35" s="12">
        <v>0</v>
      </c>
      <c r="L35" s="12">
        <v>1</v>
      </c>
      <c r="M35" s="12">
        <v>1</v>
      </c>
      <c r="N35" s="12">
        <v>-1</v>
      </c>
      <c r="O35" s="12">
        <v>0</v>
      </c>
      <c r="P35" s="12">
        <v>0.325</v>
      </c>
      <c r="Q35" s="12">
        <v>0</v>
      </c>
      <c r="R35" s="12">
        <v>0</v>
      </c>
    </row>
    <row r="36" ht="20.25" spans="1:18">
      <c r="A36" s="7" t="s">
        <v>340</v>
      </c>
      <c r="B36" s="7" t="s">
        <v>341</v>
      </c>
      <c r="C36" s="7">
        <v>3032.354</v>
      </c>
      <c r="D36" s="7">
        <v>3410.755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0.579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2.594</v>
      </c>
      <c r="Q36" s="12">
        <v>0</v>
      </c>
      <c r="R36" s="12">
        <v>0</v>
      </c>
    </row>
    <row r="37" ht="20.25" spans="1:18">
      <c r="A37" s="7" t="s">
        <v>342</v>
      </c>
      <c r="B37" s="7" t="s">
        <v>343</v>
      </c>
      <c r="C37" s="7">
        <v>14691.377</v>
      </c>
      <c r="D37" s="7">
        <v>16547.893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3.632</v>
      </c>
      <c r="K37" s="12">
        <v>1</v>
      </c>
      <c r="L37" s="12">
        <v>2</v>
      </c>
      <c r="M37" s="12">
        <v>0</v>
      </c>
      <c r="N37" s="12">
        <v>0</v>
      </c>
      <c r="O37" s="12">
        <v>0</v>
      </c>
      <c r="P37" s="12">
        <v>2.199</v>
      </c>
      <c r="Q37" s="12">
        <v>0</v>
      </c>
      <c r="R37" s="12">
        <v>0</v>
      </c>
    </row>
    <row r="38" ht="20.25" spans="1:18">
      <c r="A38" s="7" t="s">
        <v>344</v>
      </c>
      <c r="B38" s="7" t="s">
        <v>345</v>
      </c>
      <c r="C38" s="7">
        <v>5127.312</v>
      </c>
      <c r="D38" s="7">
        <v>5828.776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6.47</v>
      </c>
      <c r="K38" s="12">
        <v>2</v>
      </c>
      <c r="L38" s="12">
        <v>2</v>
      </c>
      <c r="M38" s="12">
        <v>-1</v>
      </c>
      <c r="N38" s="12">
        <v>1</v>
      </c>
      <c r="O38" s="12">
        <v>0</v>
      </c>
      <c r="P38" s="12">
        <v>-9.015</v>
      </c>
      <c r="Q38" s="12">
        <v>0</v>
      </c>
      <c r="R38" s="12">
        <v>0</v>
      </c>
    </row>
    <row r="39" ht="20.25" spans="1:18">
      <c r="A39" s="7" t="s">
        <v>346</v>
      </c>
      <c r="B39" s="7" t="s">
        <v>347</v>
      </c>
      <c r="C39" s="7">
        <v>3082.182</v>
      </c>
      <c r="D39" s="7">
        <v>3630.236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5.367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-8.999</v>
      </c>
      <c r="Q39" s="12">
        <v>-1</v>
      </c>
      <c r="R39" s="12">
        <v>0</v>
      </c>
    </row>
    <row r="40" ht="20.25" spans="1:18">
      <c r="A40" s="7" t="s">
        <v>348</v>
      </c>
      <c r="B40" s="7" t="s">
        <v>349</v>
      </c>
      <c r="C40" s="7">
        <v>21688.51</v>
      </c>
      <c r="D40" s="7">
        <v>22978.994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3.542</v>
      </c>
      <c r="K40" s="12">
        <v>2</v>
      </c>
      <c r="L40" s="12">
        <v>2</v>
      </c>
      <c r="M40" s="12">
        <v>0</v>
      </c>
      <c r="N40" s="12">
        <v>0</v>
      </c>
      <c r="O40" s="12">
        <v>0</v>
      </c>
      <c r="P40" s="12">
        <v>-24.831</v>
      </c>
      <c r="Q40" s="12">
        <v>0</v>
      </c>
      <c r="R40" s="12">
        <v>-1</v>
      </c>
    </row>
    <row r="41" ht="20.25" spans="1:18">
      <c r="A41" s="7" t="s">
        <v>350</v>
      </c>
      <c r="B41" s="7" t="s">
        <v>351</v>
      </c>
      <c r="C41" s="7">
        <v>3889.891</v>
      </c>
      <c r="D41" s="7">
        <v>4220.952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7.295</v>
      </c>
      <c r="K41" s="12">
        <v>4</v>
      </c>
      <c r="L41" s="12">
        <v>2</v>
      </c>
      <c r="M41" s="12">
        <v>-1</v>
      </c>
      <c r="N41" s="12">
        <v>1</v>
      </c>
      <c r="O41" s="12">
        <v>0</v>
      </c>
      <c r="P41" s="12">
        <v>3.026</v>
      </c>
      <c r="Q41" s="12">
        <v>0</v>
      </c>
      <c r="R41" s="12">
        <v>0</v>
      </c>
    </row>
    <row r="42" ht="20.25" spans="1:18">
      <c r="A42" s="7" t="s">
        <v>352</v>
      </c>
      <c r="B42" s="7" t="s">
        <v>353</v>
      </c>
      <c r="C42" s="7">
        <v>3603.605</v>
      </c>
      <c r="D42" s="7">
        <v>3963.648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5.068</v>
      </c>
      <c r="K42" s="12">
        <v>3</v>
      </c>
      <c r="L42" s="12">
        <v>2</v>
      </c>
      <c r="M42" s="12">
        <v>-1</v>
      </c>
      <c r="N42" s="12">
        <v>1</v>
      </c>
      <c r="O42" s="12">
        <v>0</v>
      </c>
      <c r="P42" s="12">
        <v>-2.418</v>
      </c>
      <c r="Q42" s="12">
        <v>0</v>
      </c>
      <c r="R42" s="12">
        <v>0</v>
      </c>
    </row>
    <row r="43" ht="20.25" spans="1:18">
      <c r="A43" s="7" t="s">
        <v>354</v>
      </c>
      <c r="B43" s="7" t="s">
        <v>355</v>
      </c>
      <c r="C43" s="7">
        <v>140.275</v>
      </c>
      <c r="D43" s="7">
        <v>178.699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4.477</v>
      </c>
      <c r="K43" s="12">
        <v>2</v>
      </c>
      <c r="L43" s="12">
        <v>2</v>
      </c>
      <c r="M43" s="12">
        <v>0</v>
      </c>
      <c r="N43" s="12">
        <v>-1</v>
      </c>
      <c r="O43" s="12">
        <v>0</v>
      </c>
      <c r="P43" s="12">
        <v>-0.171</v>
      </c>
      <c r="Q43" s="12">
        <v>0</v>
      </c>
      <c r="R43" s="12">
        <v>0</v>
      </c>
    </row>
    <row r="44" ht="20.25" spans="1:18">
      <c r="A44" s="7" t="s">
        <v>356</v>
      </c>
      <c r="B44" s="7" t="s">
        <v>357</v>
      </c>
      <c r="C44" s="7">
        <v>2136.625</v>
      </c>
      <c r="D44" s="7">
        <v>2297.097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1.99</v>
      </c>
      <c r="K44" s="12">
        <v>2</v>
      </c>
      <c r="L44" s="12">
        <v>0</v>
      </c>
      <c r="M44" s="12">
        <v>-1</v>
      </c>
      <c r="N44" s="12">
        <v>1</v>
      </c>
      <c r="O44" s="12">
        <v>0</v>
      </c>
      <c r="P44" s="12">
        <v>-2.366</v>
      </c>
      <c r="Q44" s="12">
        <v>0</v>
      </c>
      <c r="R44" s="12">
        <v>0</v>
      </c>
    </row>
    <row r="45" ht="20.25" spans="1:18">
      <c r="A45" s="7" t="s">
        <v>358</v>
      </c>
      <c r="B45" s="7" t="s">
        <v>359</v>
      </c>
      <c r="C45" s="7">
        <v>2432.553</v>
      </c>
      <c r="D45" s="7">
        <v>2651.423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2.189</v>
      </c>
      <c r="K45" s="12">
        <v>2</v>
      </c>
      <c r="L45" s="12">
        <v>2</v>
      </c>
      <c r="M45" s="12">
        <v>-1</v>
      </c>
      <c r="N45" s="12">
        <v>1</v>
      </c>
      <c r="O45" s="12">
        <v>0</v>
      </c>
      <c r="P45" s="12">
        <v>-3.282</v>
      </c>
      <c r="Q45" s="12">
        <v>0</v>
      </c>
      <c r="R45" s="12">
        <v>0</v>
      </c>
    </row>
    <row r="46" ht="20.25" spans="1:18">
      <c r="A46" s="7" t="s">
        <v>360</v>
      </c>
      <c r="B46" s="7" t="s">
        <v>361</v>
      </c>
      <c r="C46" s="7">
        <v>733.032</v>
      </c>
      <c r="D46" s="7">
        <v>824.315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5.78</v>
      </c>
      <c r="K46" s="12">
        <v>0</v>
      </c>
      <c r="L46" s="12">
        <v>1</v>
      </c>
      <c r="M46" s="12">
        <v>0</v>
      </c>
      <c r="N46" s="12">
        <v>0</v>
      </c>
      <c r="O46" s="12">
        <v>0</v>
      </c>
      <c r="P46" s="12">
        <v>1.806</v>
      </c>
      <c r="Q46" s="12">
        <v>0</v>
      </c>
      <c r="R46" s="12">
        <v>0</v>
      </c>
    </row>
    <row r="47" ht="20.25" spans="1:18">
      <c r="A47" s="7" t="s">
        <v>362</v>
      </c>
      <c r="B47" s="7" t="s">
        <v>363</v>
      </c>
      <c r="C47" s="7">
        <v>1501.809</v>
      </c>
      <c r="D47" s="7">
        <v>1875.413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11.84</v>
      </c>
      <c r="K47" s="12">
        <v>1</v>
      </c>
      <c r="L47" s="12">
        <v>2</v>
      </c>
      <c r="M47" s="12">
        <v>1</v>
      </c>
      <c r="N47" s="12">
        <v>-1</v>
      </c>
      <c r="O47" s="12">
        <v>0</v>
      </c>
      <c r="P47" s="12">
        <v>2.714</v>
      </c>
      <c r="Q47" s="12">
        <v>-1</v>
      </c>
      <c r="R47" s="12">
        <v>0</v>
      </c>
    </row>
    <row r="48" ht="20.25" spans="1:18">
      <c r="A48" s="7" t="s">
        <v>364</v>
      </c>
      <c r="B48" s="7" t="s">
        <v>365</v>
      </c>
      <c r="C48" s="7">
        <v>2994.866</v>
      </c>
      <c r="D48" s="7">
        <v>3702.215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1.257</v>
      </c>
      <c r="K48" s="12">
        <v>1</v>
      </c>
      <c r="L48" s="12">
        <v>1</v>
      </c>
      <c r="M48" s="12">
        <v>0</v>
      </c>
      <c r="N48" s="12">
        <v>-1</v>
      </c>
      <c r="O48" s="12">
        <v>0</v>
      </c>
      <c r="P48" s="12">
        <v>-12.134</v>
      </c>
      <c r="Q48" s="12">
        <v>0</v>
      </c>
      <c r="R48" s="12">
        <v>0</v>
      </c>
    </row>
    <row r="49" ht="20.25" spans="1:18">
      <c r="A49" s="7" t="s">
        <v>366</v>
      </c>
      <c r="B49" s="7" t="s">
        <v>367</v>
      </c>
      <c r="C49" s="7">
        <v>972.077</v>
      </c>
      <c r="D49" s="7">
        <v>1371.601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19.563</v>
      </c>
      <c r="K49" s="12">
        <v>1</v>
      </c>
      <c r="L49" s="12">
        <v>1</v>
      </c>
      <c r="M49" s="12">
        <v>1</v>
      </c>
      <c r="N49" s="12">
        <v>-1</v>
      </c>
      <c r="O49" s="12">
        <v>0</v>
      </c>
      <c r="P49" s="12">
        <v>-0.319</v>
      </c>
      <c r="Q49" s="12">
        <v>-1</v>
      </c>
      <c r="R49" s="12">
        <v>0</v>
      </c>
    </row>
    <row r="50" ht="20.25" spans="1:18">
      <c r="A50" s="8" t="s">
        <v>368</v>
      </c>
      <c r="B50" s="8" t="s">
        <v>369</v>
      </c>
      <c r="C50" s="8">
        <v>2908.029</v>
      </c>
      <c r="D50" s="8">
        <v>3186.036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5.706</v>
      </c>
      <c r="K50" s="12">
        <v>3</v>
      </c>
      <c r="L50" s="12">
        <v>2</v>
      </c>
      <c r="M50" s="12">
        <v>-1</v>
      </c>
      <c r="N50" s="12">
        <v>1</v>
      </c>
      <c r="O50" s="12">
        <v>0</v>
      </c>
      <c r="P50" s="12">
        <v>-2.276</v>
      </c>
      <c r="Q50" s="12">
        <v>0</v>
      </c>
      <c r="R50" s="12">
        <v>0</v>
      </c>
    </row>
    <row r="51" ht="20.25" spans="1:18">
      <c r="A51" s="8" t="s">
        <v>370</v>
      </c>
      <c r="B51" s="8" t="s">
        <v>371</v>
      </c>
      <c r="C51" s="8">
        <v>8547.183</v>
      </c>
      <c r="D51" s="8">
        <v>9732.509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1.892</v>
      </c>
      <c r="K51" s="12">
        <v>0</v>
      </c>
      <c r="L51" s="12">
        <v>2</v>
      </c>
      <c r="M51" s="12">
        <v>0</v>
      </c>
      <c r="N51" s="12">
        <v>0</v>
      </c>
      <c r="O51" s="12">
        <v>0</v>
      </c>
      <c r="P51" s="12">
        <v>5.988</v>
      </c>
      <c r="Q51" s="12">
        <v>0</v>
      </c>
      <c r="R51" s="12">
        <v>-1</v>
      </c>
    </row>
    <row r="52" ht="20.25" spans="1:18">
      <c r="A52" s="8" t="s">
        <v>372</v>
      </c>
      <c r="B52" s="8" t="s">
        <v>373</v>
      </c>
      <c r="C52" s="8">
        <v>3954.325</v>
      </c>
      <c r="D52" s="8">
        <v>4478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9.367</v>
      </c>
      <c r="K52" s="12">
        <v>4</v>
      </c>
      <c r="L52" s="12">
        <v>2</v>
      </c>
      <c r="M52" s="12">
        <v>-1</v>
      </c>
      <c r="N52" s="12">
        <v>0</v>
      </c>
      <c r="O52" s="12">
        <v>0</v>
      </c>
      <c r="P52" s="12">
        <v>-1.139</v>
      </c>
      <c r="Q52" s="12">
        <v>0</v>
      </c>
      <c r="R52" s="12">
        <v>0</v>
      </c>
    </row>
    <row r="53" ht="20.25" spans="1:18">
      <c r="A53" s="8" t="s">
        <v>374</v>
      </c>
      <c r="B53" s="8" t="s">
        <v>375</v>
      </c>
      <c r="C53" s="8">
        <v>3574.384</v>
      </c>
      <c r="D53" s="8">
        <v>3666.529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0.101</v>
      </c>
      <c r="K53" s="12">
        <v>1</v>
      </c>
      <c r="L53" s="12">
        <v>2</v>
      </c>
      <c r="M53" s="12">
        <v>0</v>
      </c>
      <c r="N53" s="12">
        <v>0</v>
      </c>
      <c r="O53" s="12">
        <v>0</v>
      </c>
      <c r="P53" s="12">
        <v>0.843</v>
      </c>
      <c r="Q53" s="12">
        <v>0</v>
      </c>
      <c r="R53" s="12">
        <v>0</v>
      </c>
    </row>
    <row r="54" ht="20.25" spans="1:18">
      <c r="A54" s="8" t="s">
        <v>376</v>
      </c>
      <c r="B54" s="8" t="s">
        <v>377</v>
      </c>
      <c r="C54" s="8">
        <v>7922.474</v>
      </c>
      <c r="D54" s="8">
        <v>8660.364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4.295</v>
      </c>
      <c r="K54" s="12">
        <v>2</v>
      </c>
      <c r="L54" s="12">
        <v>2</v>
      </c>
      <c r="M54" s="12">
        <v>0</v>
      </c>
      <c r="N54" s="12">
        <v>0</v>
      </c>
      <c r="O54" s="12">
        <v>0</v>
      </c>
      <c r="P54" s="12">
        <v>-4.558</v>
      </c>
      <c r="Q54" s="12">
        <v>1</v>
      </c>
      <c r="R54" s="12">
        <v>0</v>
      </c>
    </row>
    <row r="55" ht="20.25" spans="1:18">
      <c r="A55" s="8" t="s">
        <v>378</v>
      </c>
      <c r="B55" s="8" t="s">
        <v>379</v>
      </c>
      <c r="C55" s="8">
        <v>13373.096</v>
      </c>
      <c r="D55" s="8">
        <v>14496.503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0.535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-8.314</v>
      </c>
      <c r="Q55" s="12">
        <v>0</v>
      </c>
      <c r="R55" s="12">
        <v>-1</v>
      </c>
    </row>
    <row r="56" ht="20.25" spans="1:18">
      <c r="A56" s="8" t="s">
        <v>380</v>
      </c>
      <c r="B56" s="8" t="s">
        <v>381</v>
      </c>
      <c r="C56" s="8">
        <v>19238.668</v>
      </c>
      <c r="D56" s="8">
        <v>20256.398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2.391</v>
      </c>
      <c r="K56" s="12">
        <v>3</v>
      </c>
      <c r="L56" s="12">
        <v>2</v>
      </c>
      <c r="M56" s="12">
        <v>0</v>
      </c>
      <c r="N56" s="12">
        <v>-1</v>
      </c>
      <c r="O56" s="12">
        <v>0</v>
      </c>
      <c r="P56" s="12">
        <v>-8.799</v>
      </c>
      <c r="Q56" s="12">
        <v>0</v>
      </c>
      <c r="R56" s="12">
        <v>0</v>
      </c>
    </row>
    <row r="57" ht="20.25" spans="1:18">
      <c r="A57" s="8" t="s">
        <v>382</v>
      </c>
      <c r="B57" s="8" t="s">
        <v>383</v>
      </c>
      <c r="C57" s="8">
        <v>2395.6</v>
      </c>
      <c r="D57" s="8">
        <v>3103.491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8" t="s">
        <v>384</v>
      </c>
      <c r="B58" s="8" t="s">
        <v>385</v>
      </c>
      <c r="C58" s="8">
        <v>9332.348</v>
      </c>
      <c r="D58" s="8">
        <v>10323.255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5.724</v>
      </c>
      <c r="K58" s="12">
        <v>3</v>
      </c>
      <c r="L58" s="12">
        <v>2</v>
      </c>
      <c r="M58" s="12">
        <v>-1</v>
      </c>
      <c r="N58" s="12">
        <v>1</v>
      </c>
      <c r="O58" s="12">
        <v>0</v>
      </c>
      <c r="P58" s="12">
        <v>-1.664</v>
      </c>
      <c r="Q58" s="12">
        <v>0</v>
      </c>
      <c r="R58" s="12">
        <v>0</v>
      </c>
    </row>
    <row r="59" ht="20.25" spans="1:18">
      <c r="A59" s="8" t="s">
        <v>386</v>
      </c>
      <c r="B59" s="8" t="s">
        <v>387</v>
      </c>
      <c r="C59" s="8">
        <v>6193.214</v>
      </c>
      <c r="D59" s="8">
        <v>6723.226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0.622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-1.847</v>
      </c>
      <c r="Q59" s="12">
        <v>0</v>
      </c>
      <c r="R59" s="12">
        <v>0</v>
      </c>
    </row>
    <row r="60" ht="20.25" spans="1:18">
      <c r="A60" s="8" t="s">
        <v>388</v>
      </c>
      <c r="B60" s="8" t="s">
        <v>389</v>
      </c>
      <c r="C60" s="8">
        <v>7771.231</v>
      </c>
      <c r="D60" s="8">
        <v>8225.728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1.43</v>
      </c>
      <c r="K60" s="12">
        <v>2</v>
      </c>
      <c r="L60" s="12">
        <v>1</v>
      </c>
      <c r="M60" s="12">
        <v>0</v>
      </c>
      <c r="N60" s="12">
        <v>1</v>
      </c>
      <c r="O60" s="12">
        <v>0</v>
      </c>
      <c r="P60" s="12">
        <v>-4.821</v>
      </c>
      <c r="Q60" s="12">
        <v>0</v>
      </c>
      <c r="R60" s="12">
        <v>0</v>
      </c>
    </row>
    <row r="61" ht="20.25" spans="1:18">
      <c r="A61" s="8" t="s">
        <v>390</v>
      </c>
      <c r="B61" s="8" t="s">
        <v>391</v>
      </c>
      <c r="C61" s="8">
        <v>2242.509</v>
      </c>
      <c r="D61" s="8">
        <v>2821.127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19.91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8" t="s">
        <v>392</v>
      </c>
      <c r="B62" s="8" t="s">
        <v>393</v>
      </c>
      <c r="C62" s="8">
        <v>5609.604</v>
      </c>
      <c r="D62" s="8">
        <v>6114.657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2.543</v>
      </c>
      <c r="K62" s="12">
        <v>1</v>
      </c>
      <c r="L62" s="12">
        <v>2</v>
      </c>
      <c r="M62" s="12">
        <v>0</v>
      </c>
      <c r="N62" s="12">
        <v>1</v>
      </c>
      <c r="O62" s="12">
        <v>0</v>
      </c>
      <c r="P62" s="12">
        <v>-0.778</v>
      </c>
      <c r="Q62" s="12">
        <v>0</v>
      </c>
      <c r="R62" s="12">
        <v>0</v>
      </c>
    </row>
    <row r="63" ht="20.25" spans="1:18">
      <c r="A63" s="8" t="s">
        <v>394</v>
      </c>
      <c r="B63" s="8" t="s">
        <v>395</v>
      </c>
      <c r="C63" s="8">
        <v>6381.364</v>
      </c>
      <c r="D63" s="8">
        <v>7124.74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6.349</v>
      </c>
      <c r="K63" s="13">
        <v>4</v>
      </c>
      <c r="L63" s="12">
        <v>2</v>
      </c>
      <c r="M63" s="12">
        <v>0</v>
      </c>
      <c r="N63" s="12">
        <v>0</v>
      </c>
      <c r="O63" s="12">
        <v>0</v>
      </c>
      <c r="P63" s="12">
        <v>-9.978</v>
      </c>
      <c r="Q63" s="12">
        <v>0</v>
      </c>
      <c r="R63" s="12">
        <v>0</v>
      </c>
    </row>
    <row r="64" ht="20.25" spans="1:18">
      <c r="A64" s="8" t="s">
        <v>396</v>
      </c>
      <c r="B64" s="8" t="s">
        <v>397</v>
      </c>
      <c r="C64" s="8">
        <v>2365.879</v>
      </c>
      <c r="D64" s="8">
        <v>2721.495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4.37</v>
      </c>
      <c r="K64" s="13">
        <v>2</v>
      </c>
      <c r="L64" s="12">
        <v>2</v>
      </c>
      <c r="M64" s="12">
        <v>0</v>
      </c>
      <c r="N64" s="12">
        <v>0</v>
      </c>
      <c r="O64" s="12">
        <v>0</v>
      </c>
      <c r="P64" s="12">
        <v>-7.387</v>
      </c>
      <c r="Q64" s="12">
        <v>0</v>
      </c>
      <c r="R64" s="12">
        <v>0</v>
      </c>
    </row>
    <row r="65" ht="20.25" spans="1:18">
      <c r="A65" s="8" t="s">
        <v>398</v>
      </c>
      <c r="B65" s="8" t="s">
        <v>399</v>
      </c>
      <c r="C65" s="8">
        <v>4751.564</v>
      </c>
      <c r="D65" s="8">
        <v>5606.436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12.494</v>
      </c>
      <c r="K65" s="13">
        <v>3</v>
      </c>
      <c r="L65" s="12">
        <v>0</v>
      </c>
      <c r="M65" s="12">
        <v>0</v>
      </c>
      <c r="N65" s="12">
        <v>1</v>
      </c>
      <c r="O65" s="12">
        <v>0</v>
      </c>
      <c r="P65" s="12">
        <v>15.146</v>
      </c>
      <c r="Q65" s="12">
        <v>0</v>
      </c>
      <c r="R65" s="12">
        <v>1</v>
      </c>
    </row>
    <row r="66" ht="20.25" spans="1:18">
      <c r="A66" s="8" t="s">
        <v>400</v>
      </c>
      <c r="B66" s="8" t="s">
        <v>401</v>
      </c>
      <c r="C66" s="8">
        <v>1220.036</v>
      </c>
      <c r="D66" s="8">
        <v>1515.396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0.161</v>
      </c>
      <c r="K66" s="13">
        <v>1</v>
      </c>
      <c r="L66" s="12">
        <v>0</v>
      </c>
      <c r="M66" s="12">
        <v>0</v>
      </c>
      <c r="N66" s="12">
        <v>0</v>
      </c>
      <c r="O66" s="12">
        <v>0</v>
      </c>
      <c r="P66" s="12">
        <v>-0.283</v>
      </c>
      <c r="Q66" s="12">
        <v>0</v>
      </c>
      <c r="R66" s="12">
        <v>0</v>
      </c>
    </row>
    <row r="67" ht="20.25" spans="1:18">
      <c r="A67" s="8" t="s">
        <v>402</v>
      </c>
      <c r="B67" s="8" t="s">
        <v>403</v>
      </c>
      <c r="C67" s="8">
        <v>5340.959</v>
      </c>
      <c r="D67" s="8">
        <v>6327.702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2.715</v>
      </c>
      <c r="K67" s="13">
        <v>2</v>
      </c>
      <c r="L67" s="12">
        <v>0</v>
      </c>
      <c r="M67" s="12">
        <v>0</v>
      </c>
      <c r="N67" s="12">
        <v>0</v>
      </c>
      <c r="O67" s="12">
        <v>0</v>
      </c>
      <c r="P67" s="12">
        <v>-1.273</v>
      </c>
      <c r="Q67" s="12">
        <v>0</v>
      </c>
      <c r="R67" s="12">
        <v>0</v>
      </c>
    </row>
    <row r="68" ht="20.25" spans="1:18">
      <c r="A68" s="8" t="s">
        <v>404</v>
      </c>
      <c r="B68" s="8" t="s">
        <v>405</v>
      </c>
      <c r="C68" s="8">
        <v>5639.274</v>
      </c>
      <c r="D68" s="8">
        <v>6397.779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1.892</v>
      </c>
      <c r="K68" s="13">
        <v>1</v>
      </c>
      <c r="L68" s="12">
        <v>0</v>
      </c>
      <c r="M68" s="12">
        <v>0</v>
      </c>
      <c r="N68" s="12">
        <v>0</v>
      </c>
      <c r="O68" s="12">
        <v>0</v>
      </c>
      <c r="P68" s="12">
        <v>-2.378</v>
      </c>
      <c r="Q68" s="12">
        <v>0</v>
      </c>
      <c r="R68" s="12">
        <v>0</v>
      </c>
    </row>
    <row r="69" ht="20.25" spans="1:18">
      <c r="A69" s="8" t="s">
        <v>406</v>
      </c>
      <c r="B69" s="8" t="s">
        <v>407</v>
      </c>
      <c r="C69" s="8">
        <v>5437.966</v>
      </c>
      <c r="D69" s="8">
        <v>5773.425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0.458</v>
      </c>
      <c r="K69" s="13">
        <v>4</v>
      </c>
      <c r="L69" s="12">
        <v>2</v>
      </c>
      <c r="M69" s="12">
        <v>0</v>
      </c>
      <c r="N69" s="12">
        <v>0</v>
      </c>
      <c r="O69" s="12">
        <v>0</v>
      </c>
      <c r="P69" s="12">
        <v>-5.836</v>
      </c>
      <c r="Q69" s="12">
        <v>0</v>
      </c>
      <c r="R69" s="12">
        <v>-1</v>
      </c>
    </row>
    <row r="70" ht="20.25" spans="1:18">
      <c r="A70" s="8" t="s">
        <v>408</v>
      </c>
      <c r="B70" s="8" t="s">
        <v>409</v>
      </c>
      <c r="C70" s="8">
        <v>4497.173</v>
      </c>
      <c r="D70" s="8">
        <v>4981.802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4.397</v>
      </c>
      <c r="K70" s="13">
        <v>2</v>
      </c>
      <c r="L70" s="12">
        <v>2</v>
      </c>
      <c r="M70" s="12">
        <v>-1</v>
      </c>
      <c r="N70" s="12">
        <v>1</v>
      </c>
      <c r="O70" s="12">
        <v>0</v>
      </c>
      <c r="P70" s="12">
        <v>-4.738</v>
      </c>
      <c r="Q70" s="12">
        <v>0</v>
      </c>
      <c r="R70" s="12">
        <v>0</v>
      </c>
    </row>
    <row r="71" ht="20.25" spans="1:18">
      <c r="A71" s="8" t="s">
        <v>410</v>
      </c>
      <c r="B71" s="8" t="s">
        <v>411</v>
      </c>
      <c r="C71" s="8">
        <v>1623.974</v>
      </c>
      <c r="D71" s="8">
        <v>1838.837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1.696</v>
      </c>
      <c r="K71" s="13">
        <v>1</v>
      </c>
      <c r="L71" s="12">
        <v>0</v>
      </c>
      <c r="M71" s="12">
        <v>0</v>
      </c>
      <c r="N71" s="12">
        <v>0</v>
      </c>
      <c r="O71" s="12">
        <v>0</v>
      </c>
      <c r="P71" s="12">
        <v>-0.258</v>
      </c>
      <c r="Q71" s="12">
        <v>0</v>
      </c>
      <c r="R71" s="12">
        <v>1</v>
      </c>
    </row>
    <row r="72" ht="20.25" spans="1:18">
      <c r="A72" s="8" t="s">
        <v>412</v>
      </c>
      <c r="B72" s="8" t="s">
        <v>413</v>
      </c>
      <c r="C72" s="8">
        <v>2972.018</v>
      </c>
      <c r="D72" s="8">
        <v>3698.927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2.557</v>
      </c>
      <c r="K72" s="13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8" t="s">
        <v>414</v>
      </c>
      <c r="B73" s="8" t="s">
        <v>415</v>
      </c>
      <c r="C73" s="8">
        <v>5763.048</v>
      </c>
      <c r="D73" s="8">
        <v>7225.367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19.256</v>
      </c>
      <c r="K73" s="13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-2.016</v>
      </c>
      <c r="Q73" s="12">
        <v>0</v>
      </c>
      <c r="R73" s="12">
        <v>1</v>
      </c>
    </row>
    <row r="74" ht="20.25" spans="1:18">
      <c r="A74" s="8" t="s">
        <v>416</v>
      </c>
      <c r="B74" s="8" t="s">
        <v>417</v>
      </c>
      <c r="C74" s="8">
        <v>3925.672</v>
      </c>
      <c r="D74" s="8">
        <v>4618.977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14.667</v>
      </c>
      <c r="K74" s="13">
        <v>4</v>
      </c>
      <c r="L74" s="12">
        <v>0</v>
      </c>
      <c r="M74" s="12">
        <v>0</v>
      </c>
      <c r="N74" s="12">
        <v>1</v>
      </c>
      <c r="O74" s="12">
        <v>0</v>
      </c>
      <c r="P74" s="12">
        <v>-3.638</v>
      </c>
      <c r="Q74" s="12">
        <v>0</v>
      </c>
      <c r="R74" s="12">
        <v>0</v>
      </c>
    </row>
    <row r="75" ht="20.25" spans="1:18">
      <c r="A75" s="8" t="s">
        <v>418</v>
      </c>
      <c r="B75" s="8" t="s">
        <v>419</v>
      </c>
      <c r="C75" s="8">
        <v>2718.24</v>
      </c>
      <c r="D75" s="8">
        <v>3032.353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10.301</v>
      </c>
      <c r="K75" s="13">
        <v>4</v>
      </c>
      <c r="L75" s="12">
        <v>2</v>
      </c>
      <c r="M75" s="12">
        <v>0</v>
      </c>
      <c r="N75" s="12">
        <v>1</v>
      </c>
      <c r="O75" s="12">
        <v>0</v>
      </c>
      <c r="P75" s="12">
        <v>-1.444</v>
      </c>
      <c r="Q75" s="12">
        <v>0</v>
      </c>
      <c r="R75" s="12">
        <v>0</v>
      </c>
    </row>
    <row r="76" ht="20.25" spans="1:18">
      <c r="A76" s="8" t="s">
        <v>420</v>
      </c>
      <c r="B76" s="8" t="s">
        <v>421</v>
      </c>
      <c r="C76" s="8">
        <v>6103.338</v>
      </c>
      <c r="D76" s="8">
        <v>7412.83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17.209</v>
      </c>
      <c r="K76" s="13">
        <v>4</v>
      </c>
      <c r="L76" s="12">
        <v>2</v>
      </c>
      <c r="M76" s="12">
        <v>0</v>
      </c>
      <c r="N76" s="12">
        <v>1</v>
      </c>
      <c r="O76" s="12">
        <v>0</v>
      </c>
      <c r="P76" s="12">
        <v>-3.436</v>
      </c>
      <c r="Q76" s="12">
        <v>0</v>
      </c>
      <c r="R76" s="12">
        <v>0</v>
      </c>
    </row>
    <row r="77" ht="20.25" spans="1:18">
      <c r="A77" s="8" t="s">
        <v>422</v>
      </c>
      <c r="B77" s="8" t="s">
        <v>423</v>
      </c>
      <c r="C77" s="8">
        <v>107.408</v>
      </c>
      <c r="D77" s="8">
        <v>108.845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0.929</v>
      </c>
      <c r="K77" s="13">
        <v>2</v>
      </c>
      <c r="L77" s="12">
        <v>2</v>
      </c>
      <c r="M77" s="12">
        <v>0</v>
      </c>
      <c r="N77" s="12">
        <v>-1</v>
      </c>
      <c r="O77" s="12">
        <v>0</v>
      </c>
      <c r="P77" s="12">
        <v>-0.019</v>
      </c>
      <c r="Q77" s="12">
        <v>0</v>
      </c>
      <c r="R77" s="12">
        <v>0</v>
      </c>
    </row>
    <row r="78" ht="20.25" spans="1:18">
      <c r="A78" s="8" t="s">
        <v>424</v>
      </c>
      <c r="B78" s="8" t="s">
        <v>425</v>
      </c>
      <c r="C78" s="8">
        <v>105.3</v>
      </c>
      <c r="D78" s="8">
        <v>106.113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0.543</v>
      </c>
      <c r="K78" s="13">
        <v>2</v>
      </c>
      <c r="L78" s="12">
        <v>2</v>
      </c>
      <c r="M78" s="12">
        <v>0</v>
      </c>
      <c r="N78" s="12">
        <v>-1</v>
      </c>
      <c r="O78" s="12">
        <v>0</v>
      </c>
      <c r="P78" s="12">
        <v>-0.014</v>
      </c>
      <c r="Q78" s="12">
        <v>0</v>
      </c>
      <c r="R78" s="12">
        <v>0</v>
      </c>
    </row>
    <row r="79" ht="20.25" spans="1:18">
      <c r="A79" s="8" t="s">
        <v>426</v>
      </c>
      <c r="B79" s="8" t="s">
        <v>427</v>
      </c>
      <c r="C79" s="8">
        <v>114.004</v>
      </c>
      <c r="D79" s="8">
        <v>119.817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1.856</v>
      </c>
      <c r="K79" s="13">
        <v>1</v>
      </c>
      <c r="L79" s="12">
        <v>0</v>
      </c>
      <c r="M79" s="12">
        <v>0</v>
      </c>
      <c r="N79" s="12">
        <v>-1</v>
      </c>
      <c r="O79" s="12">
        <v>0</v>
      </c>
      <c r="P79" s="12">
        <v>-0.043</v>
      </c>
      <c r="Q79" s="12">
        <v>0</v>
      </c>
      <c r="R79" s="12">
        <v>0</v>
      </c>
    </row>
    <row r="80" ht="20.25" spans="1:18">
      <c r="A80" s="8" t="s">
        <v>428</v>
      </c>
      <c r="B80" s="8" t="s">
        <v>429</v>
      </c>
      <c r="C80" s="8">
        <v>102.259</v>
      </c>
      <c r="D80" s="8">
        <v>102.557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0.19</v>
      </c>
      <c r="K80" s="13">
        <v>3</v>
      </c>
      <c r="L80" s="12">
        <v>0</v>
      </c>
      <c r="M80" s="12">
        <v>0</v>
      </c>
      <c r="N80" s="12">
        <v>-1</v>
      </c>
      <c r="O80" s="12">
        <v>0</v>
      </c>
      <c r="P80" s="12">
        <v>-0.002</v>
      </c>
      <c r="Q80" s="12">
        <v>0</v>
      </c>
      <c r="R80" s="12">
        <v>0</v>
      </c>
    </row>
    <row r="81" ht="20.25" spans="1:18">
      <c r="A81" s="8" t="s">
        <v>430</v>
      </c>
      <c r="B81" s="8" t="s">
        <v>431</v>
      </c>
      <c r="C81" s="8">
        <v>1526.542</v>
      </c>
      <c r="D81" s="8">
        <v>2281.948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4.888</v>
      </c>
      <c r="K81" s="13">
        <v>0</v>
      </c>
      <c r="L81" s="12">
        <v>1</v>
      </c>
      <c r="M81" s="12">
        <v>0</v>
      </c>
      <c r="N81" s="12">
        <v>0</v>
      </c>
      <c r="O81" s="12">
        <v>0</v>
      </c>
      <c r="P81" s="12">
        <v>-1.542</v>
      </c>
      <c r="Q81" s="12">
        <v>0</v>
      </c>
      <c r="R81" s="12">
        <v>0</v>
      </c>
    </row>
    <row r="82" ht="20.25" spans="1:18">
      <c r="A82" s="8" t="s">
        <v>432</v>
      </c>
      <c r="B82" s="8" t="s">
        <v>433</v>
      </c>
      <c r="C82" s="8">
        <v>3194.61</v>
      </c>
      <c r="D82" s="8">
        <v>3730.691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1.735</v>
      </c>
      <c r="K82" s="13">
        <v>1</v>
      </c>
      <c r="L82" s="12">
        <v>2</v>
      </c>
      <c r="M82" s="12">
        <v>0</v>
      </c>
      <c r="N82" s="12">
        <v>0</v>
      </c>
      <c r="O82" s="12">
        <v>0</v>
      </c>
      <c r="P82" s="12">
        <v>-1.637</v>
      </c>
      <c r="Q82" s="12">
        <v>0</v>
      </c>
      <c r="R82" s="12">
        <v>0</v>
      </c>
    </row>
    <row r="83" ht="20.25" spans="1:18">
      <c r="A83" s="8" t="s">
        <v>434</v>
      </c>
      <c r="B83" s="8" t="s">
        <v>435</v>
      </c>
      <c r="C83" s="8">
        <v>11901.168</v>
      </c>
      <c r="D83" s="8">
        <v>13373.72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3.006</v>
      </c>
      <c r="K83" s="13">
        <v>0</v>
      </c>
      <c r="L83" s="12">
        <v>1</v>
      </c>
      <c r="M83" s="12">
        <v>0</v>
      </c>
      <c r="N83" s="12">
        <v>0</v>
      </c>
      <c r="O83" s="12">
        <v>0</v>
      </c>
      <c r="P83" s="12">
        <v>12.952</v>
      </c>
      <c r="Q83" s="12">
        <v>0</v>
      </c>
      <c r="R83" s="12">
        <v>0</v>
      </c>
    </row>
    <row r="84" ht="20.25" spans="1:18">
      <c r="A84" s="8" t="s">
        <v>436</v>
      </c>
      <c r="B84" s="8" t="s">
        <v>437</v>
      </c>
      <c r="C84" s="8">
        <v>454.016</v>
      </c>
      <c r="D84" s="8">
        <v>538.647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1.664</v>
      </c>
      <c r="K84" s="13">
        <v>0</v>
      </c>
      <c r="L84" s="12">
        <v>1</v>
      </c>
      <c r="M84" s="12">
        <v>0</v>
      </c>
      <c r="N84" s="12">
        <v>0</v>
      </c>
      <c r="O84" s="12">
        <v>0</v>
      </c>
      <c r="P84" s="12">
        <v>0.251</v>
      </c>
      <c r="Q84" s="12">
        <v>0</v>
      </c>
      <c r="R84" s="12">
        <v>0</v>
      </c>
    </row>
    <row r="85" ht="20.25" spans="1:18">
      <c r="A85" s="8" t="s">
        <v>438</v>
      </c>
      <c r="B85" s="8" t="s">
        <v>439</v>
      </c>
      <c r="C85" s="8">
        <v>64469.297</v>
      </c>
      <c r="D85" s="8">
        <v>90318.047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26.203</v>
      </c>
      <c r="K85" s="13">
        <v>4</v>
      </c>
      <c r="L85" s="12">
        <v>2</v>
      </c>
      <c r="M85" s="12">
        <v>0</v>
      </c>
      <c r="N85" s="12">
        <v>1</v>
      </c>
      <c r="O85" s="12">
        <v>0</v>
      </c>
      <c r="P85" s="12">
        <v>-15.942</v>
      </c>
      <c r="Q85" s="12">
        <v>0</v>
      </c>
      <c r="R85" s="12">
        <v>0</v>
      </c>
    </row>
    <row r="86" ht="20.25" spans="1:18">
      <c r="A86" s="8" t="s">
        <v>440</v>
      </c>
      <c r="B86" s="8" t="s">
        <v>441</v>
      </c>
      <c r="C86" s="8">
        <v>41982.816</v>
      </c>
      <c r="D86" s="8">
        <v>59214.629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22.319</v>
      </c>
      <c r="K86" s="13">
        <v>3</v>
      </c>
      <c r="L86" s="12">
        <v>1</v>
      </c>
      <c r="M86" s="12">
        <v>0</v>
      </c>
      <c r="N86" s="12">
        <v>0</v>
      </c>
      <c r="O86" s="12">
        <v>0</v>
      </c>
      <c r="P86" s="12">
        <v>61.294</v>
      </c>
      <c r="Q86" s="12">
        <v>0</v>
      </c>
      <c r="R86" s="12">
        <v>0</v>
      </c>
    </row>
    <row r="87" ht="20.25" spans="1:18">
      <c r="A87" s="8" t="s">
        <v>442</v>
      </c>
      <c r="B87" s="8" t="s">
        <v>443</v>
      </c>
      <c r="C87" s="8">
        <v>8235.378</v>
      </c>
      <c r="D87" s="8">
        <v>10235.924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8.699</v>
      </c>
      <c r="K87" s="13">
        <v>3</v>
      </c>
      <c r="L87" s="12">
        <v>0</v>
      </c>
      <c r="M87" s="12">
        <v>0</v>
      </c>
      <c r="N87" s="12">
        <v>0</v>
      </c>
      <c r="O87" s="12">
        <v>0</v>
      </c>
      <c r="P87" s="12">
        <v>-19.73</v>
      </c>
      <c r="Q87" s="12">
        <v>0</v>
      </c>
      <c r="R87" s="12">
        <v>0</v>
      </c>
    </row>
    <row r="88" ht="20.25" spans="1:18">
      <c r="A88" s="8" t="s">
        <v>436</v>
      </c>
      <c r="B88" s="8" t="s">
        <v>437</v>
      </c>
      <c r="C88" s="8">
        <v>455.887</v>
      </c>
      <c r="D88" s="8">
        <v>554.155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1.875</v>
      </c>
      <c r="K88" s="12">
        <v>1</v>
      </c>
      <c r="L88" s="12">
        <v>2</v>
      </c>
      <c r="M88" s="12">
        <v>0</v>
      </c>
      <c r="N88" s="12">
        <v>1</v>
      </c>
      <c r="O88" s="12">
        <v>0</v>
      </c>
      <c r="P88" s="12">
        <v>0.674</v>
      </c>
      <c r="Q88" s="12">
        <v>0</v>
      </c>
      <c r="R88" s="12">
        <v>0</v>
      </c>
    </row>
    <row r="89" ht="20.25" spans="1:18">
      <c r="A89" s="8" t="s">
        <v>438</v>
      </c>
      <c r="B89" s="8" t="s">
        <v>439</v>
      </c>
      <c r="C89" s="8">
        <v>62249.254</v>
      </c>
      <c r="D89" s="8">
        <v>89611.219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24.91</v>
      </c>
      <c r="K89" s="12">
        <v>4</v>
      </c>
      <c r="L89" s="12">
        <v>2</v>
      </c>
      <c r="M89" s="12">
        <v>-1</v>
      </c>
      <c r="N89" s="12">
        <v>1</v>
      </c>
      <c r="O89" s="12">
        <v>0</v>
      </c>
      <c r="P89" s="12">
        <v>53.56</v>
      </c>
      <c r="Q89" s="12">
        <v>0</v>
      </c>
      <c r="R89" s="12">
        <v>0</v>
      </c>
    </row>
    <row r="90" ht="20.25" spans="1:18">
      <c r="A90" s="8" t="s">
        <v>440</v>
      </c>
      <c r="B90" s="8" t="s">
        <v>441</v>
      </c>
      <c r="C90" s="8">
        <v>38007.176</v>
      </c>
      <c r="D90" s="8">
        <v>59011.969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30.883</v>
      </c>
      <c r="K90" s="12">
        <v>3</v>
      </c>
      <c r="L90" s="12">
        <v>2</v>
      </c>
      <c r="M90" s="12">
        <v>0</v>
      </c>
      <c r="N90" s="12">
        <v>1</v>
      </c>
      <c r="O90" s="12">
        <v>0</v>
      </c>
      <c r="P90" s="12">
        <v>105.882</v>
      </c>
      <c r="Q90" s="12">
        <v>0</v>
      </c>
      <c r="R90" s="12">
        <v>0</v>
      </c>
    </row>
    <row r="91" ht="20.25" spans="1:18">
      <c r="A91" s="8" t="s">
        <v>442</v>
      </c>
      <c r="B91" s="8" t="s">
        <v>443</v>
      </c>
      <c r="C91" s="8">
        <v>7963.448</v>
      </c>
      <c r="D91" s="8">
        <v>10413.642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13.158</v>
      </c>
      <c r="K91" s="12">
        <v>2</v>
      </c>
      <c r="L91" s="12">
        <v>2</v>
      </c>
      <c r="M91" s="12">
        <v>0</v>
      </c>
      <c r="N91" s="12">
        <v>0</v>
      </c>
      <c r="O91" s="12">
        <v>0</v>
      </c>
      <c r="P91" s="12">
        <v>23.114</v>
      </c>
      <c r="Q91" s="12">
        <v>0</v>
      </c>
      <c r="R91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2025-11-15T08:15:15Z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3F8563F7863A4AE893FA78466C80A648_13</vt:lpwstr>
  </property>
  <property fmtid="{D5CDD505-2E9C-101B-9397-08002B2CF9AE}" pid="3" name="KSOProductBuildVer">
    <vt:lpwstr>2052-12.1.0.15712</vt:lpwstr>
  </property>
</Properties>
</file>