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<sst xmlns="http://schemas.openxmlformats.org/spreadsheetml/2006/main" count="647" uniqueCount="605">
  <si>
    <t>京沪深强转弱</t>
  </si>
  <si>
    <t>京沪深弱转强</t>
  </si>
  <si>
    <t>代码</t>
  </si>
  <si>
    <t>简称</t>
  </si>
  <si>
    <t>总市值</t>
  </si>
  <si>
    <t>酿酒</t>
  </si>
  <si>
    <t>32558.50亿</t>
  </si>
  <si>
    <t>红利指数</t>
  </si>
  <si>
    <t>112468.88亿</t>
  </si>
  <si>
    <t>电信运营</t>
  </si>
  <si>
    <t>8908.70亿</t>
  </si>
  <si>
    <t>私募新进</t>
  </si>
  <si>
    <t>35905.64亿</t>
  </si>
  <si>
    <t>融资增加</t>
  </si>
  <si>
    <t>6234.03亿</t>
  </si>
  <si>
    <t>白酒概念</t>
  </si>
  <si>
    <t>33194.98亿</t>
  </si>
  <si>
    <t>Ｂ股指数</t>
  </si>
  <si>
    <t>672.29亿</t>
  </si>
  <si>
    <t>户数增加</t>
  </si>
  <si>
    <t>32637.59亿</t>
  </si>
  <si>
    <t>酒店餐饮</t>
  </si>
  <si>
    <t>638.42亿</t>
  </si>
  <si>
    <t>医疗保健</t>
  </si>
  <si>
    <t>20285.54亿</t>
  </si>
  <si>
    <t>配股预案</t>
  </si>
  <si>
    <t>26.88亿</t>
  </si>
  <si>
    <t>次新股</t>
  </si>
  <si>
    <t>17441.84亿</t>
  </si>
  <si>
    <t>--</t>
  </si>
  <si>
    <t>食品饮料</t>
  </si>
  <si>
    <t>16897.41亿</t>
  </si>
  <si>
    <t>含B股</t>
  </si>
  <si>
    <t>11603.20亿</t>
  </si>
  <si>
    <t>交通设施</t>
  </si>
  <si>
    <t>10236.38亿</t>
  </si>
  <si>
    <t>商业连锁</t>
  </si>
  <si>
    <t>9863.02亿</t>
  </si>
  <si>
    <t>文教休闲</t>
  </si>
  <si>
    <t>3000.95亿</t>
  </si>
  <si>
    <t>知识付费</t>
  </si>
  <si>
    <t>2772.03亿</t>
  </si>
  <si>
    <t>拟增持</t>
  </si>
  <si>
    <t>2130.74亿</t>
  </si>
  <si>
    <t>种业</t>
  </si>
  <si>
    <t>816.11亿</t>
  </si>
  <si>
    <t>成份Ｂ指</t>
  </si>
  <si>
    <t>441.04亿</t>
  </si>
  <si>
    <t>次新预增</t>
  </si>
  <si>
    <t>306.85亿</t>
  </si>
  <si>
    <t>国证红利</t>
  </si>
  <si>
    <t>国证服务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</si>
  <si>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</si>
  <si>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</si>
  <si>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</si>
  <si>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</si>
  <si>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</si>
  <si>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</si>
  <si>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</si>
  <si>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</si>
  <si>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</si>
  <si>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</si>
  <si>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</si>
  <si>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</si>
  <si>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</si>
  <si>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</si>
  <si>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</si>
  <si>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</si>
  <si>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</si>
  <si>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</si>
  <si>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</si>
  <si>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</si>
  <si>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</si>
  <si>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上证380</t>
  </si>
  <si>
    <t>180治理</t>
  </si>
  <si>
    <t>180R成长</t>
  </si>
  <si>
    <t>上证信息</t>
  </si>
  <si>
    <t>上证央企</t>
  </si>
  <si>
    <t>超大盘</t>
  </si>
  <si>
    <t>上证小盘</t>
  </si>
  <si>
    <t>上证民企</t>
  </si>
  <si>
    <t>180基本</t>
  </si>
  <si>
    <t>全R成长</t>
  </si>
  <si>
    <t>上证周期</t>
  </si>
  <si>
    <t>非周期</t>
  </si>
  <si>
    <t>上证龙头</t>
  </si>
  <si>
    <t>信息等权</t>
  </si>
  <si>
    <t>180分层</t>
  </si>
  <si>
    <t>380能源</t>
  </si>
  <si>
    <t>380材料</t>
  </si>
  <si>
    <t>380等权</t>
  </si>
  <si>
    <t>180动态</t>
  </si>
  <si>
    <t>180稳定</t>
  </si>
  <si>
    <t>180波动</t>
  </si>
  <si>
    <t>180高贝</t>
  </si>
  <si>
    <t>新兴成指</t>
  </si>
  <si>
    <t>科创成长</t>
  </si>
  <si>
    <t>500沪市</t>
  </si>
  <si>
    <t>细分化工</t>
  </si>
  <si>
    <t>腾讯济安</t>
  </si>
  <si>
    <t>500原料</t>
  </si>
  <si>
    <t>结构调整</t>
  </si>
  <si>
    <t>央企创新</t>
  </si>
  <si>
    <t>新兴综指</t>
  </si>
  <si>
    <t>小康指数</t>
  </si>
  <si>
    <t>中证500</t>
  </si>
  <si>
    <t>300信息</t>
  </si>
  <si>
    <t>中证央企</t>
  </si>
  <si>
    <t>中证信息</t>
  </si>
  <si>
    <t>中证新兴</t>
  </si>
  <si>
    <t>基本200</t>
  </si>
  <si>
    <t>300非周</t>
  </si>
  <si>
    <t>全指信息</t>
  </si>
  <si>
    <t>中小100</t>
  </si>
  <si>
    <t>中小300</t>
  </si>
  <si>
    <t>深证200</t>
  </si>
  <si>
    <t>深证1000</t>
  </si>
  <si>
    <t>深市精选</t>
  </si>
  <si>
    <t>深证创新</t>
  </si>
  <si>
    <t>创业创新</t>
  </si>
  <si>
    <t>中小综指</t>
  </si>
  <si>
    <t>创业板综</t>
  </si>
  <si>
    <t>乐富指数</t>
  </si>
  <si>
    <t>深新基建</t>
  </si>
  <si>
    <t>电子50</t>
  </si>
  <si>
    <t>创精选88</t>
  </si>
  <si>
    <t>民企发展</t>
  </si>
  <si>
    <t>创成长</t>
  </si>
  <si>
    <t>深证ETF</t>
  </si>
  <si>
    <t>巨潮中盘</t>
  </si>
  <si>
    <t>巨潮小盘</t>
  </si>
  <si>
    <t>中小100R</t>
  </si>
  <si>
    <t>深证科技</t>
  </si>
  <si>
    <t>创新示范</t>
  </si>
  <si>
    <t>深企综指</t>
  </si>
  <si>
    <t>国证算力</t>
  </si>
  <si>
    <t>小盘成长</t>
  </si>
  <si>
    <t>国证基金</t>
  </si>
  <si>
    <t>国证ETF</t>
  </si>
  <si>
    <t>国证新兴</t>
  </si>
  <si>
    <t>中小盘</t>
  </si>
  <si>
    <t>中盘高贝</t>
  </si>
  <si>
    <t>I300</t>
  </si>
  <si>
    <t>智能汽车</t>
  </si>
  <si>
    <t>央视50</t>
  </si>
  <si>
    <t>央视创新</t>
  </si>
  <si>
    <t>央视回报</t>
  </si>
  <si>
    <t>中小成长</t>
  </si>
  <si>
    <t>TMT50</t>
  </si>
  <si>
    <t>中小基础</t>
  </si>
  <si>
    <t>中创价值</t>
  </si>
  <si>
    <t>700价值</t>
  </si>
  <si>
    <t>深100EW</t>
  </si>
  <si>
    <t>深300EW</t>
  </si>
  <si>
    <t>创业板EW</t>
  </si>
  <si>
    <t>中小新兴</t>
  </si>
  <si>
    <t>中小治理</t>
  </si>
  <si>
    <t>300绩效</t>
  </si>
  <si>
    <t>深证低波</t>
  </si>
  <si>
    <t>中小低波</t>
  </si>
  <si>
    <t>中创高贝</t>
  </si>
  <si>
    <t>深证200R</t>
  </si>
  <si>
    <t>深成电信</t>
  </si>
  <si>
    <t>深证F120</t>
  </si>
  <si>
    <t>500深市</t>
  </si>
  <si>
    <t>CSSW电子</t>
  </si>
  <si>
    <t>中证 500</t>
  </si>
  <si>
    <t>国企改革</t>
  </si>
  <si>
    <t>湾创100</t>
  </si>
  <si>
    <t>龙头家电</t>
  </si>
  <si>
    <t>湾创100R</t>
  </si>
  <si>
    <t>上证指数</t>
  </si>
  <si>
    <t>Ａ股指数</t>
  </si>
  <si>
    <t>工业指数</t>
  </si>
  <si>
    <t>公用指数</t>
  </si>
  <si>
    <t>上证180</t>
  </si>
  <si>
    <t>企债指数</t>
  </si>
  <si>
    <t>上证50</t>
  </si>
  <si>
    <t>新综指</t>
  </si>
  <si>
    <t>治理指数</t>
  </si>
  <si>
    <t>沪公司债</t>
  </si>
  <si>
    <t>180资源</t>
  </si>
  <si>
    <t>上证能源</t>
  </si>
  <si>
    <t>上证材料</t>
  </si>
  <si>
    <t>上证工业</t>
  </si>
  <si>
    <t>上证公用</t>
  </si>
  <si>
    <t>上证中盘</t>
  </si>
  <si>
    <t>上证中小</t>
  </si>
  <si>
    <t>上证全指</t>
  </si>
  <si>
    <t>50等权</t>
  </si>
  <si>
    <t>180等权</t>
  </si>
  <si>
    <t>上证海外</t>
  </si>
  <si>
    <t>上证国企</t>
  </si>
  <si>
    <t>全R价值</t>
  </si>
  <si>
    <t>上证商品</t>
  </si>
  <si>
    <t>上证新兴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</si>
  <si>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</si>
  <si>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</si>
  <si>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</si>
  <si>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</si>
  <si>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</si>
  <si>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</si>
  <si>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</si>
  <si>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</si>
  <si>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</si>
  <si>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</si>
  <si>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</si>
  <si>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</si>
  <si>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</si>
  <si>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</si>
  <si>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</si>
  <si>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380工业</t>
  </si>
  <si>
    <t>380公用</t>
  </si>
  <si>
    <t>持续产业</t>
  </si>
  <si>
    <t>信用100</t>
  </si>
  <si>
    <t>380价值</t>
  </si>
  <si>
    <t>380R价值</t>
  </si>
  <si>
    <t>380基本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</si>
  <si>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</si>
  <si>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</si>
  <si>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</si>
  <si>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</si>
  <si>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</si>
  <si>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</si>
  <si>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</si>
  <si>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</si>
  <si>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</si>
  <si>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</si>
  <si>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</si>
  <si>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</si>
  <si>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</si>
  <si>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</si>
  <si>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</si>
  <si>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沪深300</t>
  </si>
  <si>
    <t>中证A500</t>
  </si>
  <si>
    <t>科创新能</t>
  </si>
  <si>
    <t>A股资源</t>
  </si>
  <si>
    <t>细分有色</t>
  </si>
  <si>
    <t>细分机械</t>
  </si>
  <si>
    <t>有色金属</t>
  </si>
  <si>
    <t>煤炭指数</t>
  </si>
  <si>
    <t>800有色</t>
  </si>
  <si>
    <t>国企红利</t>
  </si>
  <si>
    <t>央企红利</t>
  </si>
  <si>
    <t>中证环保</t>
  </si>
  <si>
    <t>300高贝</t>
  </si>
  <si>
    <t>ESG 100</t>
  </si>
  <si>
    <t>百发100</t>
  </si>
  <si>
    <t>CSSW丝路</t>
  </si>
  <si>
    <t>央视500</t>
  </si>
  <si>
    <t>500工业</t>
  </si>
  <si>
    <t>国企一带一路</t>
  </si>
  <si>
    <t>HK银行</t>
  </si>
  <si>
    <t>上证收益</t>
  </si>
  <si>
    <t>中证流通</t>
  </si>
  <si>
    <t>中证A100</t>
  </si>
  <si>
    <t>中证200</t>
  </si>
  <si>
    <t>中证800</t>
  </si>
  <si>
    <t>中证700</t>
  </si>
  <si>
    <t>300能源</t>
  </si>
  <si>
    <t>300材料</t>
  </si>
  <si>
    <t>300工业</t>
  </si>
  <si>
    <t>300成长</t>
  </si>
  <si>
    <t>中证红利</t>
  </si>
  <si>
    <t>公司债指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</si>
  <si>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</si>
  <si>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</si>
  <si>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</si>
  <si>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</si>
  <si>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</si>
  <si>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</si>
  <si>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</si>
  <si>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</si>
  <si>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</si>
  <si>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基本400</t>
  </si>
  <si>
    <t>基本600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</si>
  <si>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</si>
  <si>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</si>
  <si>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</si>
  <si>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</si>
  <si>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</si>
  <si>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</si>
  <si>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</si>
  <si>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</si>
  <si>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</si>
  <si>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</si>
  <si>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</si>
  <si>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全指公用</t>
  </si>
  <si>
    <t>深证成指</t>
  </si>
  <si>
    <t>深成指R</t>
  </si>
  <si>
    <t>深证100R</t>
  </si>
  <si>
    <t>创业板指</t>
  </si>
  <si>
    <t>深证300</t>
  </si>
  <si>
    <t>创业300</t>
  </si>
  <si>
    <t>碳科技30</t>
  </si>
  <si>
    <t>碳科技60</t>
  </si>
  <si>
    <t>深创100</t>
  </si>
  <si>
    <t>新指数</t>
  </si>
  <si>
    <t>深证综指</t>
  </si>
  <si>
    <t>深证Ａ指</t>
  </si>
  <si>
    <t>采矿指数</t>
  </si>
  <si>
    <t>制造指数</t>
  </si>
  <si>
    <t>水电指数</t>
  </si>
  <si>
    <t>建筑指数</t>
  </si>
  <si>
    <t>批零指数</t>
  </si>
  <si>
    <t>公共指数</t>
  </si>
  <si>
    <t>综企指数</t>
  </si>
  <si>
    <t>绿色低碳</t>
  </si>
  <si>
    <t>创业低碳</t>
  </si>
  <si>
    <t>先进制造</t>
  </si>
  <si>
    <t>创业制造</t>
  </si>
  <si>
    <t>创新能源</t>
  </si>
  <si>
    <t>创质量</t>
  </si>
  <si>
    <t>创科技</t>
  </si>
  <si>
    <t>长江100</t>
  </si>
  <si>
    <t>碳中和债</t>
  </si>
  <si>
    <t>深转交债</t>
  </si>
  <si>
    <t>创业大盘</t>
  </si>
  <si>
    <t>中小创Q</t>
  </si>
  <si>
    <t>新浪100</t>
  </si>
  <si>
    <t>深信中高</t>
  </si>
  <si>
    <t>深信中低</t>
  </si>
  <si>
    <t>深信用债</t>
  </si>
  <si>
    <t>深公司债</t>
  </si>
  <si>
    <t>国证A50</t>
  </si>
  <si>
    <t>国证1000</t>
  </si>
  <si>
    <t>国证300</t>
  </si>
  <si>
    <t>巨潮100</t>
  </si>
  <si>
    <t>巨潮大盘</t>
  </si>
  <si>
    <t>国证Ａ指</t>
  </si>
  <si>
    <t>资源优势</t>
  </si>
  <si>
    <t>国证治理</t>
  </si>
  <si>
    <t>成长40</t>
  </si>
  <si>
    <t>深证治理</t>
  </si>
  <si>
    <t>深证100</t>
  </si>
  <si>
    <t>深证民营</t>
  </si>
  <si>
    <t>深证责任</t>
  </si>
  <si>
    <t>深证300R</t>
  </si>
  <si>
    <t>深证成长</t>
  </si>
  <si>
    <t>皖江30</t>
  </si>
  <si>
    <t>分析师指数</t>
  </si>
  <si>
    <t>环渤海</t>
  </si>
  <si>
    <t>国证环保</t>
  </si>
  <si>
    <t>民企100</t>
  </si>
  <si>
    <t>国证粮食</t>
  </si>
  <si>
    <t>能源金属</t>
  </si>
  <si>
    <t>国证成长</t>
  </si>
  <si>
    <t>国证价值</t>
  </si>
  <si>
    <t>大盘成长</t>
  </si>
  <si>
    <t>中盘成长</t>
  </si>
  <si>
    <t>中盘价值</t>
  </si>
  <si>
    <t>小盘价值</t>
  </si>
  <si>
    <t>ESG 300</t>
  </si>
  <si>
    <t>1000能源</t>
  </si>
  <si>
    <t>1000材料</t>
  </si>
  <si>
    <t>1000工业</t>
  </si>
  <si>
    <t>1000公用</t>
  </si>
  <si>
    <t>国证有色</t>
  </si>
  <si>
    <t>中经GDP</t>
  </si>
  <si>
    <t>大中盘</t>
  </si>
  <si>
    <t>周期100</t>
  </si>
  <si>
    <t>大盘低波</t>
  </si>
  <si>
    <t>大盘高贝</t>
  </si>
  <si>
    <t>中盘低波</t>
  </si>
  <si>
    <t>小盘低波</t>
  </si>
  <si>
    <t>红利100</t>
  </si>
  <si>
    <t>国证新能</t>
  </si>
  <si>
    <t>新能源车</t>
  </si>
  <si>
    <t>专利领先</t>
  </si>
  <si>
    <t>新丝路</t>
  </si>
  <si>
    <t>绿色煤炭</t>
  </si>
  <si>
    <t>绿色电力</t>
  </si>
  <si>
    <t>国证油气</t>
  </si>
  <si>
    <t>国证钢铁</t>
  </si>
  <si>
    <t>央视生态</t>
  </si>
  <si>
    <t>创业板R</t>
  </si>
  <si>
    <t>科技100</t>
  </si>
  <si>
    <t>中创100R</t>
  </si>
  <si>
    <t>中创100</t>
  </si>
  <si>
    <t>深证能源</t>
  </si>
  <si>
    <t>深证材料</t>
  </si>
  <si>
    <t>深证工业</t>
  </si>
  <si>
    <t>深证公用</t>
  </si>
  <si>
    <t>中创500</t>
  </si>
  <si>
    <t>中创成长</t>
  </si>
  <si>
    <t>1000成长</t>
  </si>
  <si>
    <t>中小等权</t>
  </si>
  <si>
    <t>深证装备</t>
  </si>
  <si>
    <t>深证环保</t>
  </si>
  <si>
    <t>深证大宗</t>
  </si>
  <si>
    <t>创业基础</t>
  </si>
  <si>
    <t>深证新兴</t>
  </si>
  <si>
    <t>创业新兴</t>
  </si>
  <si>
    <t>深证GDP</t>
  </si>
  <si>
    <t>中小红利</t>
  </si>
  <si>
    <t>深证龙头</t>
  </si>
  <si>
    <t>中小绩效</t>
  </si>
  <si>
    <t>深成指EW</t>
  </si>
  <si>
    <t>中创EW</t>
  </si>
  <si>
    <t>深证高贝</t>
  </si>
  <si>
    <t>中创低波</t>
  </si>
  <si>
    <t>创业成长</t>
  </si>
  <si>
    <t>创业板V</t>
  </si>
  <si>
    <t>深周期50</t>
  </si>
  <si>
    <t>深红利50</t>
  </si>
  <si>
    <t>创业板50</t>
  </si>
  <si>
    <t>深成能源</t>
  </si>
  <si>
    <t>深成材料</t>
  </si>
  <si>
    <t>深成工业</t>
  </si>
  <si>
    <t>深成公用</t>
  </si>
  <si>
    <t>深证节能</t>
  </si>
  <si>
    <t>深证创投</t>
  </si>
  <si>
    <t>深证F200</t>
  </si>
  <si>
    <t>深证上游</t>
  </si>
  <si>
    <t>深证中游</t>
  </si>
  <si>
    <t>环境治理</t>
  </si>
  <si>
    <t>中证新能</t>
  </si>
  <si>
    <t>深证50</t>
  </si>
  <si>
    <t>中证100</t>
  </si>
  <si>
    <t>300深市</t>
  </si>
  <si>
    <t>CS新能车</t>
  </si>
  <si>
    <t>煤炭等权</t>
  </si>
  <si>
    <t>一带一路</t>
  </si>
  <si>
    <t>CSWD并购</t>
  </si>
  <si>
    <t>中证煤炭</t>
  </si>
  <si>
    <t>新能源电池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</si>
  <si>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</si>
  <si>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</si>
  <si>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</si>
  <si>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</si>
  <si>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</si>
  <si>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</si>
  <si>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</si>
  <si>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</si>
  <si>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</si>
  <si>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IC00</t>
  </si>
  <si>
    <t>500股指连续</t>
  </si>
  <si>
    <t>IH00</t>
  </si>
  <si>
    <t>50股指连续</t>
  </si>
  <si>
    <t>IM00</t>
  </si>
  <si>
    <t>1000股指连续</t>
  </si>
  <si>
    <t>UR00</t>
  </si>
  <si>
    <t>尿素连续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</si>
  <si>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</si>
  <si>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</si>
  <si>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</si>
  <si>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</si>
  <si>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</si>
  <si>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</si>
  <si>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</si>
  <si>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</si>
  <si>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</si>
  <si>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</si>
  <si>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</si>
  <si>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</si>
  <si>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AP00</t>
  </si>
  <si>
    <t>苹果连续</t>
  </si>
  <si>
    <t>IF00</t>
  </si>
  <si>
    <t>300股指连续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</si>
  <si>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</si>
  <si>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</si>
  <si>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</si>
  <si>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</si>
  <si>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</si>
  <si>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</si>
  <si>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</si>
  <si>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</si>
  <si>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</si>
  <si>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</si>
  <si>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</si>
  <si>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</si>
  <si>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</si>
  <si>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</si>
  <si>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</si>
  <si>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</si>
  <si>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</si>
  <si>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</si>
  <si>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</si>
  <si>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</si>
  <si>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</si>
  <si>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</si>
  <si>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</si>
  <si>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</si>
  <si>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</si>
  <si>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</si>
  <si>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</si>
  <si>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</si>
  <si>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</si>
  <si>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</si>
  <si>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</si>
  <si>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</si>
  <si>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</si>
  <si>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</si>
  <si>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</si>
  <si>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</si>
  <si>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</si>
  <si>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</si>
  <si>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</si>
  <si>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</si>
  <si>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</si>
  <si>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</si>
  <si>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</si>
  <si>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</si>
  <si>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</si>
  <si>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</si>
  <si>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</si>
  <si>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</si>
  <si>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</si>
  <si>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</si>
  <si>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LU00</t>
  </si>
  <si>
    <t>低硫燃油连续</t>
  </si>
  <si>
    <t>SC0000</t>
  </si>
  <si>
    <t>原油连续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</si>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</sst>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workbookViewId="0">
      <selection activeCell="E5" sqref="E5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"880380"</f>
        <v>880380</v>
      </c>
      <c r="B3" s="36" t="s">
        <v>5</v>
      </c>
      <c r="C3" s="35" t="s">
        <v>6</v>
      </c>
      <c r="D3" s="35" t="str">
        <f>"000015"</f>
        <v>000015</v>
      </c>
      <c r="E3" s="35" t="s">
        <v>7</v>
      </c>
      <c r="F3" s="35" t="s">
        <v>8</v>
      </c>
    </row>
    <row r="4" ht="13.5" spans="1:6">
      <c r="A4" s="35" t="str">
        <f>"880452"</f>
        <v>880452</v>
      </c>
      <c r="B4" s="35" t="s">
        <v>9</v>
      </c>
      <c r="C4" s="35" t="s">
        <v>10</v>
      </c>
      <c r="D4" s="35" t="str">
        <f>"880648"</f>
        <v>880648</v>
      </c>
      <c r="E4" s="35" t="s">
        <v>11</v>
      </c>
      <c r="F4" s="35" t="s">
        <v>12</v>
      </c>
    </row>
    <row r="5" ht="13.5" spans="1:6">
      <c r="A5" s="35" t="str">
        <f>"880780"</f>
        <v>880780</v>
      </c>
      <c r="B5" s="35" t="s">
        <v>13</v>
      </c>
      <c r="C5" s="35" t="s">
        <v>14</v>
      </c>
      <c r="D5" s="35" t="str">
        <f>"880564"</f>
        <v>880564</v>
      </c>
      <c r="E5" s="36" t="s">
        <v>15</v>
      </c>
      <c r="F5" s="35" t="s">
        <v>16</v>
      </c>
    </row>
    <row r="6" ht="13.5" spans="1:6">
      <c r="A6" s="35" t="str">
        <f>"000003"</f>
        <v>000003</v>
      </c>
      <c r="B6" s="35" t="s">
        <v>17</v>
      </c>
      <c r="C6" s="35" t="s">
        <v>18</v>
      </c>
      <c r="D6" s="35" t="str">
        <f>"880876"</f>
        <v>880876</v>
      </c>
      <c r="E6" s="35" t="s">
        <v>19</v>
      </c>
      <c r="F6" s="35" t="s">
        <v>20</v>
      </c>
    </row>
    <row r="7" ht="13.5" spans="1:6">
      <c r="A7" s="35" t="str">
        <f>"880423"</f>
        <v>880423</v>
      </c>
      <c r="B7" s="35" t="s">
        <v>21</v>
      </c>
      <c r="C7" s="35" t="s">
        <v>22</v>
      </c>
      <c r="D7" s="35" t="str">
        <f>"880398"</f>
        <v>880398</v>
      </c>
      <c r="E7" s="35" t="s">
        <v>23</v>
      </c>
      <c r="F7" s="35" t="s">
        <v>24</v>
      </c>
    </row>
    <row r="8" ht="13.5" spans="1:6">
      <c r="A8" s="35" t="str">
        <f>"880890"</f>
        <v>880890</v>
      </c>
      <c r="B8" s="35" t="s">
        <v>25</v>
      </c>
      <c r="C8" s="35" t="s">
        <v>26</v>
      </c>
      <c r="D8" s="35" t="str">
        <f>"880529"</f>
        <v>880529</v>
      </c>
      <c r="E8" s="35" t="s">
        <v>27</v>
      </c>
      <c r="F8" s="35" t="s">
        <v>28</v>
      </c>
    </row>
    <row r="9" ht="13.5" spans="1:6">
      <c r="A9" s="35" t="str">
        <f>"999997"</f>
        <v>999997</v>
      </c>
      <c r="B9" s="35" t="s">
        <v>17</v>
      </c>
      <c r="C9" s="35" t="s">
        <v>29</v>
      </c>
      <c r="D9" s="35" t="str">
        <f>"880372"</f>
        <v>880372</v>
      </c>
      <c r="E9" s="35" t="s">
        <v>30</v>
      </c>
      <c r="F9" s="35" t="s">
        <v>31</v>
      </c>
    </row>
    <row r="10" ht="13.5" spans="1:6">
      <c r="A10" s="37"/>
      <c r="B10" s="37"/>
      <c r="C10" s="37"/>
      <c r="D10" s="35" t="str">
        <f>"880502"</f>
        <v>880502</v>
      </c>
      <c r="E10" s="35" t="s">
        <v>32</v>
      </c>
      <c r="F10" s="35" t="s">
        <v>33</v>
      </c>
    </row>
    <row r="11" ht="13.5" spans="1:6">
      <c r="A11" s="37"/>
      <c r="B11" s="37"/>
      <c r="C11" s="37"/>
      <c r="D11" s="35" t="str">
        <f>"880465"</f>
        <v>880465</v>
      </c>
      <c r="E11" s="35" t="s">
        <v>34</v>
      </c>
      <c r="F11" s="35" t="s">
        <v>35</v>
      </c>
    </row>
    <row r="12" ht="13.5" spans="1:6">
      <c r="A12" s="37"/>
      <c r="B12" s="37"/>
      <c r="C12" s="37"/>
      <c r="D12" s="35" t="str">
        <f>"880406"</f>
        <v>880406</v>
      </c>
      <c r="E12" s="35" t="s">
        <v>36</v>
      </c>
      <c r="F12" s="35" t="s">
        <v>37</v>
      </c>
    </row>
    <row r="13" ht="13.5" spans="1:6">
      <c r="A13" s="37"/>
      <c r="B13" s="37"/>
      <c r="C13" s="37"/>
      <c r="D13" s="35" t="str">
        <f>"880422"</f>
        <v>880422</v>
      </c>
      <c r="E13" s="35" t="s">
        <v>38</v>
      </c>
      <c r="F13" s="35" t="s">
        <v>39</v>
      </c>
    </row>
    <row r="14" ht="13.5" spans="1:6">
      <c r="A14" s="37"/>
      <c r="B14" s="37"/>
      <c r="C14" s="37"/>
      <c r="D14" s="35" t="str">
        <f>"880668"</f>
        <v>880668</v>
      </c>
      <c r="E14" s="35" t="s">
        <v>40</v>
      </c>
      <c r="F14" s="35" t="s">
        <v>41</v>
      </c>
    </row>
    <row r="15" ht="16.5" spans="1:6">
      <c r="A15" s="24"/>
      <c r="B15" s="24"/>
      <c r="C15" s="24"/>
      <c r="D15" s="35" t="str">
        <f>"880814"</f>
        <v>880814</v>
      </c>
      <c r="E15" s="35" t="s">
        <v>42</v>
      </c>
      <c r="F15" s="35" t="s">
        <v>43</v>
      </c>
    </row>
    <row r="16" ht="16.5" spans="1:6">
      <c r="A16" s="24"/>
      <c r="B16" s="24"/>
      <c r="C16" s="24"/>
      <c r="D16" s="35" t="str">
        <f>"880710"</f>
        <v>880710</v>
      </c>
      <c r="E16" s="35" t="s">
        <v>44</v>
      </c>
      <c r="F16" s="35" t="s">
        <v>45</v>
      </c>
    </row>
    <row r="17" ht="16.5" spans="1:6">
      <c r="A17" s="24"/>
      <c r="B17" s="24"/>
      <c r="C17" s="24"/>
      <c r="D17" s="35" t="str">
        <f>"399003"</f>
        <v>399003</v>
      </c>
      <c r="E17" s="35" t="s">
        <v>46</v>
      </c>
      <c r="F17" s="35" t="s">
        <v>47</v>
      </c>
    </row>
    <row r="18" ht="16.5" spans="1:6">
      <c r="A18" s="24"/>
      <c r="B18" s="24"/>
      <c r="C18" s="24"/>
      <c r="D18" s="35" t="str">
        <f>"880778"</f>
        <v>880778</v>
      </c>
      <c r="E18" s="35" t="s">
        <v>48</v>
      </c>
      <c r="F18" s="35" t="s">
        <v>49</v>
      </c>
    </row>
    <row r="19" ht="16.5" spans="1:6">
      <c r="A19" s="24"/>
      <c r="B19" s="24"/>
      <c r="C19" s="24"/>
      <c r="D19" s="35" t="str">
        <f>"399321"</f>
        <v>399321</v>
      </c>
      <c r="E19" s="35" t="s">
        <v>50</v>
      </c>
      <c r="F19" s="35" t="s">
        <v>29</v>
      </c>
    </row>
    <row r="20" ht="16.5" spans="1:6">
      <c r="A20" s="24"/>
      <c r="B20" s="24"/>
      <c r="C20" s="24"/>
      <c r="D20" s="35" t="str">
        <f>"399320"</f>
        <v>399320</v>
      </c>
      <c r="E20" s="35" t="s">
        <v>51</v>
      </c>
      <c r="F20" s="35" t="s">
        <v>29</v>
      </c>
    </row>
    <row r="21" ht="16.5" spans="1:6">
      <c r="A21" s="24"/>
      <c r="B21" s="24"/>
      <c r="C21" s="24"/>
      <c r="D21" s="35" t="str">
        <f>"000011"</f>
        <v>000011</v>
      </c>
      <c r="E21" s="35" t="s">
        <v>52</v>
      </c>
      <c r="F21" s="35" t="s">
        <v>29</v>
      </c>
    </row>
    <row r="22" ht="16.5" spans="1:6">
      <c r="A22" s="24"/>
      <c r="B22" s="24"/>
      <c r="C22" s="24"/>
      <c r="D22" s="37"/>
      <c r="E22" s="37"/>
      <c r="F22" s="37"/>
    </row>
    <row r="23" ht="16.5" spans="1:6">
      <c r="A23" s="24"/>
      <c r="B23" s="24"/>
      <c r="C23" s="24"/>
      <c r="D23" s="37"/>
      <c r="E23" s="37"/>
      <c r="F23" s="37"/>
    </row>
    <row r="24" ht="16.5" spans="1:6">
      <c r="A24" s="24"/>
      <c r="B24" s="24"/>
      <c r="C24" s="24"/>
      <c r="D24" s="37"/>
      <c r="E24" s="37"/>
      <c r="F24" s="37"/>
    </row>
    <row r="25" ht="16.5" spans="1:6">
      <c r="A25" s="24"/>
      <c r="B25" s="24"/>
      <c r="C25" s="24"/>
      <c r="D25" s="37"/>
      <c r="E25" s="37"/>
      <c r="F25" s="37"/>
    </row>
    <row r="26" ht="16.5" spans="1:6">
      <c r="A26" s="24"/>
      <c r="B26" s="24"/>
      <c r="C26" s="24"/>
      <c r="D26" s="24"/>
      <c r="E26" s="24"/>
      <c r="F26" s="24"/>
    </row>
    <row r="27" ht="16.5" spans="1:6">
      <c r="A27" s="24"/>
      <c r="B27" s="24"/>
      <c r="C27" s="24"/>
      <c r="D27" s="24"/>
      <c r="E27" s="24"/>
      <c r="F27" s="24"/>
    </row>
    <row r="28" ht="16.5" spans="1:6">
      <c r="A28" s="24"/>
      <c r="B28" s="24"/>
      <c r="C28" s="24"/>
      <c r="D28" s="24"/>
      <c r="E28" s="24"/>
      <c r="F28" s="24"/>
    </row>
    <row r="29" ht="16.5" spans="1:6">
      <c r="A29" s="24"/>
      <c r="B29" s="24"/>
      <c r="C29" s="24"/>
      <c r="D29" s="24"/>
      <c r="E29" s="24"/>
      <c r="F29" s="24"/>
    </row>
    <row r="30" ht="16.5" spans="1:6">
      <c r="A30" s="24"/>
      <c r="B30" s="24"/>
      <c r="C30" s="24"/>
      <c r="D30" s="24"/>
      <c r="E30" s="24"/>
      <c r="F30" s="24"/>
    </row>
    <row r="31" ht="16.5" spans="1:6">
      <c r="A31" s="24"/>
      <c r="B31" s="24"/>
      <c r="C31" s="24"/>
      <c r="D31" s="24"/>
      <c r="E31" s="24"/>
      <c r="F31" s="24"/>
    </row>
    <row r="32" ht="16.5" spans="1:6">
      <c r="A32" s="24"/>
      <c r="B32" s="24"/>
      <c r="C32" s="24"/>
      <c r="D32" s="24"/>
      <c r="E32" s="24"/>
      <c r="F32" s="24"/>
    </row>
    <row r="33" ht="16.5" spans="1:6">
      <c r="A33" s="24"/>
      <c r="B33" s="24"/>
      <c r="C33" s="24"/>
      <c r="D33" s="37"/>
      <c r="E33" s="37"/>
      <c r="F33" s="37"/>
    </row>
    <row r="34" ht="16.5" spans="1:6">
      <c r="A34" s="24"/>
      <c r="B34" s="24"/>
      <c r="C34" s="24"/>
      <c r="D34" s="37"/>
      <c r="E34" s="37"/>
      <c r="F34" s="37"/>
    </row>
    <row r="35" ht="16.5" spans="1:6">
      <c r="A35" s="24"/>
      <c r="B35" s="24"/>
      <c r="C35" s="24"/>
      <c r="D35" s="37"/>
      <c r="E35" s="37"/>
      <c r="F35" s="37"/>
    </row>
    <row r="36" ht="16.5" spans="1:6">
      <c r="A36" s="24"/>
      <c r="B36" s="24"/>
      <c r="C36" s="24"/>
      <c r="D36" s="37"/>
      <c r="E36" s="37"/>
      <c r="F36" s="37"/>
    </row>
    <row r="37" ht="16.5" spans="1:6">
      <c r="A37" s="24"/>
      <c r="B37" s="24"/>
      <c r="C37" s="24"/>
      <c r="D37" s="37"/>
      <c r="E37" s="37"/>
      <c r="F37" s="37"/>
    </row>
    <row r="38" ht="16.5" spans="1:6">
      <c r="A38" s="24"/>
      <c r="B38" s="24"/>
      <c r="C38" s="24"/>
      <c r="D38" s="37"/>
      <c r="E38" s="37"/>
      <c r="F38" s="37"/>
    </row>
    <row r="39" ht="16.5" spans="1:6">
      <c r="A39" s="24"/>
      <c r="B39" s="24"/>
      <c r="C39" s="24"/>
      <c r="D39" s="37"/>
      <c r="E39" s="37"/>
      <c r="F39" s="37"/>
    </row>
    <row r="40" ht="16.5" spans="1:6">
      <c r="A40" s="24"/>
      <c r="B40" s="24"/>
      <c r="C40" s="24"/>
      <c r="D40" s="37"/>
      <c r="E40" s="37"/>
      <c r="F40" s="37"/>
    </row>
    <row r="41" ht="16.5" spans="1:6">
      <c r="A41" s="24"/>
      <c r="B41" s="24"/>
      <c r="C41" s="24"/>
      <c r="D41" s="37"/>
      <c r="E41" s="37"/>
      <c r="F41" s="37"/>
    </row>
    <row r="42" ht="16.5" spans="1:6">
      <c r="A42" s="24"/>
      <c r="B42" s="24"/>
      <c r="C42" s="24"/>
      <c r="D42" s="37"/>
      <c r="E42" s="37"/>
      <c r="F42" s="37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7"/>
      <c r="E48" s="37"/>
      <c r="F48" s="37"/>
    </row>
    <row r="49" ht="16.5" spans="1:6">
      <c r="A49" s="24"/>
      <c r="B49" s="24"/>
      <c r="C49" s="24"/>
      <c r="D49" s="37"/>
      <c r="E49" s="37"/>
      <c r="F49" s="37"/>
    </row>
    <row r="50" ht="16.5" spans="1:6">
      <c r="A50" s="24"/>
      <c r="B50" s="24"/>
      <c r="C50" s="24"/>
      <c r="D50" s="37"/>
      <c r="E50" s="37"/>
      <c r="F50" s="37"/>
    </row>
    <row r="51" ht="16.5" spans="1:6">
      <c r="A51" s="24"/>
      <c r="B51" s="24"/>
      <c r="C51" s="24"/>
      <c r="D51" s="37"/>
      <c r="E51" s="37"/>
      <c r="F51" s="37"/>
    </row>
    <row r="52" ht="16.5" spans="1:6">
      <c r="A52" s="24"/>
      <c r="B52" s="24"/>
      <c r="C52" s="24"/>
      <c r="D52" s="37"/>
      <c r="E52" s="37"/>
      <c r="F52" s="37"/>
    </row>
    <row r="53" ht="16.5" spans="1:6">
      <c r="A53" s="24"/>
      <c r="B53" s="24"/>
      <c r="C53" s="24"/>
      <c r="D53" s="37"/>
      <c r="E53" s="37"/>
      <c r="F53" s="37"/>
    </row>
    <row r="54" ht="16.5" spans="1:6">
      <c r="A54" s="24"/>
      <c r="B54" s="24"/>
      <c r="C54" s="24"/>
      <c r="D54" s="37"/>
      <c r="E54" s="37"/>
      <c r="F54" s="37"/>
    </row>
    <row r="55" ht="16.5" spans="1:6">
      <c r="A55" s="24"/>
      <c r="B55" s="24"/>
      <c r="C55" s="24"/>
      <c r="D55" s="37"/>
      <c r="E55" s="37"/>
      <c r="F55" s="37"/>
    </row>
    <row r="56" ht="16.5" spans="1:6">
      <c r="A56" s="24"/>
      <c r="B56" s="24"/>
      <c r="C56" s="24"/>
      <c r="D56" s="37"/>
      <c r="E56" s="37"/>
      <c r="F56" s="37"/>
    </row>
    <row r="57" ht="16.5" spans="1:6">
      <c r="A57" s="24"/>
      <c r="B57" s="24"/>
      <c r="C57" s="24"/>
      <c r="D57" s="37"/>
      <c r="E57" s="37"/>
      <c r="F57" s="37"/>
    </row>
    <row r="58" ht="16.5" spans="1:6">
      <c r="A58" s="24"/>
      <c r="B58" s="24"/>
      <c r="C58" s="24"/>
      <c r="D58" s="37"/>
      <c r="E58" s="37"/>
      <c r="F58" s="37"/>
    </row>
    <row r="59" ht="16.5" spans="1:6">
      <c r="A59" s="24"/>
      <c r="B59" s="24"/>
      <c r="C59" s="24"/>
      <c r="D59" s="37"/>
      <c r="E59" s="37"/>
      <c r="F59" s="37"/>
    </row>
    <row r="60" ht="16.5" spans="1:6">
      <c r="A60" s="24"/>
      <c r="B60" s="24"/>
      <c r="C60" s="24"/>
      <c r="D60" s="37"/>
      <c r="E60" s="37"/>
      <c r="F60" s="37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" t="s">
        <v>54</v>
      </c>
      <c r="L1" s="1"/>
      <c r="M1" s="1"/>
      <c r="N1" s="1"/>
      <c r="O1" s="1"/>
      <c r="P1" s="1"/>
      <c r="Q1" s="1"/>
      <c r="R1" s="1"/>
    </row>
    <row r="2" ht="22.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3" t="s">
        <v>65</v>
      </c>
      <c r="L2" s="13" t="s">
        <v>66</v>
      </c>
      <c r="M2" s="13" t="s">
        <v>67</v>
      </c>
      <c r="N2" s="13" t="s">
        <v>68</v>
      </c>
      <c r="O2" s="13" t="s">
        <v>69</v>
      </c>
      <c r="P2" s="13" t="s">
        <v>70</v>
      </c>
      <c r="Q2" s="13" t="s">
        <v>71</v>
      </c>
      <c r="R2" s="13" t="s">
        <v>72</v>
      </c>
    </row>
    <row r="3" ht="16.5" spans="1:23">
      <c r="A3" s="17">
        <v>9</v>
      </c>
      <c r="B3" s="17" t="s">
        <v>73</v>
      </c>
      <c r="C3" s="17">
        <v>5559.486</v>
      </c>
      <c r="D3" s="17">
        <v>6547.49</v>
      </c>
      <c r="E3" s="17">
        <v>1</v>
      </c>
      <c r="F3" s="18">
        <v>0</v>
      </c>
      <c r="G3" s="18">
        <v>0</v>
      </c>
      <c r="H3" s="18">
        <v>1</v>
      </c>
      <c r="I3" s="18">
        <v>0.355</v>
      </c>
      <c r="J3" s="18">
        <v>15.391</v>
      </c>
      <c r="K3" s="19">
        <v>4</v>
      </c>
      <c r="L3" s="19">
        <v>0</v>
      </c>
      <c r="M3" s="19">
        <v>-1</v>
      </c>
      <c r="N3" s="19">
        <v>1</v>
      </c>
      <c r="O3" s="19">
        <v>0</v>
      </c>
      <c r="P3" s="19">
        <v>4.592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21</v>
      </c>
      <c r="B4" s="17" t="s">
        <v>74</v>
      </c>
      <c r="C4" s="17">
        <v>1005.247</v>
      </c>
      <c r="D4" s="17">
        <v>1070.629</v>
      </c>
      <c r="E4" s="17">
        <v>1</v>
      </c>
      <c r="F4" s="18">
        <v>0</v>
      </c>
      <c r="G4" s="18">
        <v>0</v>
      </c>
      <c r="H4" s="18">
        <v>1</v>
      </c>
      <c r="I4" s="18">
        <v>0.416</v>
      </c>
      <c r="J4" s="18">
        <v>6.498</v>
      </c>
      <c r="K4" s="19">
        <v>4</v>
      </c>
      <c r="L4" s="19">
        <v>0</v>
      </c>
      <c r="M4" s="19">
        <v>-1</v>
      </c>
      <c r="N4" s="19">
        <v>1</v>
      </c>
      <c r="O4" s="19">
        <v>0</v>
      </c>
      <c r="P4" s="19">
        <v>4.82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30</v>
      </c>
      <c r="B5" s="17" t="s">
        <v>75</v>
      </c>
      <c r="C5" s="17">
        <v>2099.777</v>
      </c>
      <c r="D5" s="17">
        <v>2587.159</v>
      </c>
      <c r="E5" s="17">
        <v>1</v>
      </c>
      <c r="F5" s="18">
        <v>0</v>
      </c>
      <c r="G5" s="18">
        <v>0</v>
      </c>
      <c r="H5" s="18">
        <v>1</v>
      </c>
      <c r="I5" s="18">
        <v>1.456</v>
      </c>
      <c r="J5" s="18">
        <v>20.02</v>
      </c>
      <c r="K5" s="19">
        <v>2</v>
      </c>
      <c r="L5" s="19">
        <v>2</v>
      </c>
      <c r="M5" s="19">
        <v>0</v>
      </c>
      <c r="N5" s="19">
        <v>0</v>
      </c>
      <c r="O5" s="19">
        <v>0</v>
      </c>
      <c r="P5" s="19">
        <v>-0.001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7">
        <v>39</v>
      </c>
      <c r="B6" s="17" t="s">
        <v>76</v>
      </c>
      <c r="C6" s="17">
        <v>3775.33</v>
      </c>
      <c r="D6" s="17">
        <v>5774.304</v>
      </c>
      <c r="E6" s="17">
        <v>1</v>
      </c>
      <c r="F6" s="18">
        <v>0</v>
      </c>
      <c r="G6" s="18">
        <v>0</v>
      </c>
      <c r="H6" s="18">
        <v>1</v>
      </c>
      <c r="I6" s="18">
        <v>1.97</v>
      </c>
      <c r="J6" s="18">
        <v>35.907</v>
      </c>
      <c r="K6" s="19">
        <v>4</v>
      </c>
      <c r="L6" s="19">
        <v>0</v>
      </c>
      <c r="M6" s="19">
        <v>-1</v>
      </c>
      <c r="N6" s="19">
        <v>1</v>
      </c>
      <c r="O6" s="19">
        <v>0</v>
      </c>
      <c r="P6" s="19">
        <v>7.328</v>
      </c>
      <c r="Q6" s="19">
        <v>0</v>
      </c>
      <c r="R6" s="19">
        <v>1</v>
      </c>
      <c r="S6" s="20"/>
      <c r="T6" s="20"/>
      <c r="U6" s="20"/>
      <c r="V6" s="20"/>
      <c r="W6" s="20"/>
    </row>
    <row r="7" ht="16.5" spans="1:23">
      <c r="A7" s="17">
        <v>42</v>
      </c>
      <c r="B7" s="17" t="s">
        <v>77</v>
      </c>
      <c r="C7" s="17">
        <v>1741.444</v>
      </c>
      <c r="D7" s="17">
        <v>1846.431</v>
      </c>
      <c r="E7" s="17">
        <v>1</v>
      </c>
      <c r="F7" s="18">
        <v>0</v>
      </c>
      <c r="G7" s="18">
        <v>0</v>
      </c>
      <c r="H7" s="18">
        <v>1</v>
      </c>
      <c r="I7" s="18">
        <v>0.292</v>
      </c>
      <c r="J7" s="18">
        <v>5.961</v>
      </c>
      <c r="K7" s="19">
        <v>4</v>
      </c>
      <c r="L7" s="19">
        <v>0</v>
      </c>
      <c r="M7" s="19">
        <v>0</v>
      </c>
      <c r="N7" s="19">
        <v>1</v>
      </c>
      <c r="O7" s="19">
        <v>0</v>
      </c>
      <c r="P7" s="19">
        <v>0.937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43</v>
      </c>
      <c r="B8" s="17" t="s">
        <v>78</v>
      </c>
      <c r="C8" s="17">
        <v>2199.17</v>
      </c>
      <c r="D8" s="17">
        <v>2613.653</v>
      </c>
      <c r="E8" s="17">
        <v>1</v>
      </c>
      <c r="F8" s="18">
        <v>0</v>
      </c>
      <c r="G8" s="18">
        <v>0</v>
      </c>
      <c r="H8" s="18">
        <v>1</v>
      </c>
      <c r="I8" s="18">
        <v>1.741</v>
      </c>
      <c r="J8" s="18">
        <v>17.323</v>
      </c>
      <c r="K8" s="19">
        <v>3</v>
      </c>
      <c r="L8" s="19">
        <v>0</v>
      </c>
      <c r="M8" s="19">
        <v>1</v>
      </c>
      <c r="N8" s="19">
        <v>-1</v>
      </c>
      <c r="O8" s="19">
        <v>0</v>
      </c>
      <c r="P8" s="19">
        <v>2.934</v>
      </c>
      <c r="Q8" s="19">
        <v>-1</v>
      </c>
      <c r="R8" s="19">
        <v>0</v>
      </c>
      <c r="S8" s="20"/>
      <c r="T8" s="20"/>
      <c r="U8" s="20"/>
      <c r="V8" s="20"/>
      <c r="W8" s="20"/>
    </row>
    <row r="9" ht="16.5" spans="1:23">
      <c r="A9" s="17">
        <v>45</v>
      </c>
      <c r="B9" s="17" t="s">
        <v>79</v>
      </c>
      <c r="C9" s="17">
        <v>4734.434</v>
      </c>
      <c r="D9" s="17">
        <v>5721.505</v>
      </c>
      <c r="E9" s="17">
        <v>1</v>
      </c>
      <c r="F9" s="18">
        <v>0</v>
      </c>
      <c r="G9" s="18">
        <v>0</v>
      </c>
      <c r="H9" s="18">
        <v>1</v>
      </c>
      <c r="I9" s="18">
        <v>0.939</v>
      </c>
      <c r="J9" s="18">
        <v>18.029</v>
      </c>
      <c r="K9" s="19">
        <v>4</v>
      </c>
      <c r="L9" s="19">
        <v>1</v>
      </c>
      <c r="M9" s="19">
        <v>0</v>
      </c>
      <c r="N9" s="19">
        <v>1</v>
      </c>
      <c r="O9" s="19">
        <v>0</v>
      </c>
      <c r="P9" s="19">
        <v>3.158</v>
      </c>
      <c r="Q9" s="19">
        <v>0</v>
      </c>
      <c r="R9" s="19">
        <v>1</v>
      </c>
      <c r="S9" s="20"/>
      <c r="T9" s="20"/>
      <c r="U9" s="20"/>
      <c r="V9" s="20"/>
      <c r="W9" s="20"/>
    </row>
    <row r="10" ht="16.5" spans="1:23">
      <c r="A10" s="17">
        <v>49</v>
      </c>
      <c r="B10" s="17" t="s">
        <v>80</v>
      </c>
      <c r="C10" s="17">
        <v>1585.972</v>
      </c>
      <c r="D10" s="17">
        <v>2055.621</v>
      </c>
      <c r="E10" s="17">
        <v>1</v>
      </c>
      <c r="F10" s="18">
        <v>0</v>
      </c>
      <c r="G10" s="18">
        <v>0</v>
      </c>
      <c r="H10" s="18">
        <v>1</v>
      </c>
      <c r="I10" s="18">
        <v>1.953</v>
      </c>
      <c r="J10" s="18">
        <v>24.354</v>
      </c>
      <c r="K10" s="19">
        <v>4</v>
      </c>
      <c r="L10" s="19">
        <v>0</v>
      </c>
      <c r="M10" s="19">
        <v>-1</v>
      </c>
      <c r="N10" s="19">
        <v>1</v>
      </c>
      <c r="O10" s="19">
        <v>0</v>
      </c>
      <c r="P10" s="19">
        <v>-1.603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53</v>
      </c>
      <c r="B11" s="17" t="s">
        <v>81</v>
      </c>
      <c r="C11" s="17">
        <v>11852.426</v>
      </c>
      <c r="D11" s="17">
        <v>12675.84</v>
      </c>
      <c r="E11" s="17">
        <v>1</v>
      </c>
      <c r="F11" s="18">
        <v>0</v>
      </c>
      <c r="G11" s="18">
        <v>0</v>
      </c>
      <c r="H11" s="18">
        <v>1</v>
      </c>
      <c r="I11" s="18">
        <v>0.515</v>
      </c>
      <c r="J11" s="18">
        <v>6.978</v>
      </c>
      <c r="K11" s="19">
        <v>4</v>
      </c>
      <c r="L11" s="19">
        <v>0</v>
      </c>
      <c r="M11" s="19">
        <v>0</v>
      </c>
      <c r="N11" s="19">
        <v>0</v>
      </c>
      <c r="O11" s="19">
        <v>0</v>
      </c>
      <c r="P11" s="19">
        <v>15.429</v>
      </c>
      <c r="Q11" s="19">
        <v>0</v>
      </c>
      <c r="R11" s="19">
        <v>1</v>
      </c>
      <c r="S11" s="20"/>
      <c r="T11" s="20"/>
      <c r="U11" s="20"/>
      <c r="V11" s="20"/>
      <c r="W11" s="20"/>
    </row>
    <row r="12" ht="16.5" spans="1:23">
      <c r="A12" s="17">
        <v>59</v>
      </c>
      <c r="B12" s="17" t="s">
        <v>82</v>
      </c>
      <c r="C12" s="17">
        <v>2741.019</v>
      </c>
      <c r="D12" s="17">
        <v>3365.068</v>
      </c>
      <c r="E12" s="17">
        <v>1</v>
      </c>
      <c r="F12" s="18">
        <v>0</v>
      </c>
      <c r="G12" s="18">
        <v>0</v>
      </c>
      <c r="H12" s="18">
        <v>1</v>
      </c>
      <c r="I12" s="18">
        <v>0.468</v>
      </c>
      <c r="J12" s="18">
        <v>18.926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19.323</v>
      </c>
      <c r="Q12" s="19">
        <v>0</v>
      </c>
      <c r="R12" s="19">
        <v>1</v>
      </c>
      <c r="S12" s="20"/>
      <c r="T12" s="20"/>
      <c r="U12" s="20"/>
      <c r="V12" s="20"/>
      <c r="W12" s="20"/>
    </row>
    <row r="13" ht="16.5" spans="1:23">
      <c r="A13" s="17">
        <v>63</v>
      </c>
      <c r="B13" s="17" t="s">
        <v>83</v>
      </c>
      <c r="C13" s="17">
        <v>3622.573</v>
      </c>
      <c r="D13" s="17">
        <v>3921.299</v>
      </c>
      <c r="E13" s="17">
        <v>1</v>
      </c>
      <c r="F13" s="18">
        <v>0</v>
      </c>
      <c r="G13" s="18">
        <v>0</v>
      </c>
      <c r="H13" s="18">
        <v>1</v>
      </c>
      <c r="I13" s="18">
        <v>0.466</v>
      </c>
      <c r="J13" s="18">
        <v>8.048</v>
      </c>
      <c r="K13" s="19">
        <v>4</v>
      </c>
      <c r="L13" s="19">
        <v>1</v>
      </c>
      <c r="M13" s="19">
        <v>0</v>
      </c>
      <c r="N13" s="19">
        <v>0</v>
      </c>
      <c r="O13" s="19">
        <v>0</v>
      </c>
      <c r="P13" s="19">
        <v>2.542</v>
      </c>
      <c r="Q13" s="19">
        <v>0</v>
      </c>
      <c r="R13" s="19">
        <v>1</v>
      </c>
      <c r="S13" s="20"/>
      <c r="T13" s="20"/>
      <c r="U13" s="20"/>
      <c r="V13" s="20"/>
      <c r="W13" s="20"/>
    </row>
    <row r="14" ht="16.5" spans="1:23">
      <c r="A14" s="17">
        <v>64</v>
      </c>
      <c r="B14" s="17" t="s">
        <v>84</v>
      </c>
      <c r="C14" s="17">
        <v>3099.296</v>
      </c>
      <c r="D14" s="17">
        <v>3702.015</v>
      </c>
      <c r="E14" s="17">
        <v>1</v>
      </c>
      <c r="F14" s="18">
        <v>0</v>
      </c>
      <c r="G14" s="18">
        <v>0</v>
      </c>
      <c r="H14" s="18">
        <v>1</v>
      </c>
      <c r="I14" s="18">
        <v>0.79</v>
      </c>
      <c r="J14" s="18">
        <v>16.942</v>
      </c>
      <c r="K14" s="19">
        <v>1</v>
      </c>
      <c r="L14" s="19">
        <v>2</v>
      </c>
      <c r="M14" s="19">
        <v>-1</v>
      </c>
      <c r="N14" s="19">
        <v>1</v>
      </c>
      <c r="O14" s="19">
        <v>0</v>
      </c>
      <c r="P14" s="19">
        <v>-0.029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65</v>
      </c>
      <c r="B15" s="17" t="s">
        <v>85</v>
      </c>
      <c r="C15" s="17">
        <v>3218.349</v>
      </c>
      <c r="D15" s="17">
        <v>3632.461</v>
      </c>
      <c r="E15" s="17">
        <v>1</v>
      </c>
      <c r="F15" s="18">
        <v>0</v>
      </c>
      <c r="G15" s="18">
        <v>0</v>
      </c>
      <c r="H15" s="18">
        <v>1</v>
      </c>
      <c r="I15" s="18">
        <v>1.154</v>
      </c>
      <c r="J15" s="18">
        <v>12.423</v>
      </c>
      <c r="K15" s="19">
        <v>2</v>
      </c>
      <c r="L15" s="19">
        <v>0</v>
      </c>
      <c r="M15" s="19">
        <v>0</v>
      </c>
      <c r="N15" s="19">
        <v>1</v>
      </c>
      <c r="O15" s="19">
        <v>0</v>
      </c>
      <c r="P15" s="19">
        <v>-0.001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77</v>
      </c>
      <c r="B16" s="17" t="s">
        <v>86</v>
      </c>
      <c r="C16" s="17">
        <v>4338.403</v>
      </c>
      <c r="D16" s="17">
        <v>6201.26</v>
      </c>
      <c r="E16" s="17">
        <v>1</v>
      </c>
      <c r="F16" s="18">
        <v>0</v>
      </c>
      <c r="G16" s="18">
        <v>0</v>
      </c>
      <c r="H16" s="18">
        <v>1</v>
      </c>
      <c r="I16" s="18">
        <v>0.264</v>
      </c>
      <c r="J16" s="18">
        <v>30.225</v>
      </c>
      <c r="K16" s="19">
        <v>4</v>
      </c>
      <c r="L16" s="19">
        <v>0</v>
      </c>
      <c r="M16" s="19">
        <v>-1</v>
      </c>
      <c r="N16" s="19">
        <v>1</v>
      </c>
      <c r="O16" s="19">
        <v>0</v>
      </c>
      <c r="P16" s="19">
        <v>0.869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93</v>
      </c>
      <c r="B17" s="17" t="s">
        <v>87</v>
      </c>
      <c r="C17" s="17">
        <v>11041.726</v>
      </c>
      <c r="D17" s="17">
        <v>12296.236</v>
      </c>
      <c r="E17" s="17">
        <v>1</v>
      </c>
      <c r="F17" s="18">
        <v>0</v>
      </c>
      <c r="G17" s="18">
        <v>0</v>
      </c>
      <c r="H17" s="18">
        <v>1</v>
      </c>
      <c r="I17" s="18">
        <v>0.886</v>
      </c>
      <c r="J17" s="18">
        <v>10.998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3.693</v>
      </c>
      <c r="Q17" s="19">
        <v>0</v>
      </c>
      <c r="R17" s="19">
        <v>1</v>
      </c>
      <c r="S17" s="20"/>
      <c r="T17" s="20"/>
      <c r="U17" s="20"/>
      <c r="V17" s="20"/>
      <c r="W17" s="20"/>
    </row>
    <row r="18" ht="16.5" spans="1:23">
      <c r="A18" s="17">
        <v>104</v>
      </c>
      <c r="B18" s="17" t="s">
        <v>88</v>
      </c>
      <c r="C18" s="17">
        <v>1242.194</v>
      </c>
      <c r="D18" s="17">
        <v>1392.843</v>
      </c>
      <c r="E18" s="17">
        <v>1</v>
      </c>
      <c r="F18" s="18">
        <v>0</v>
      </c>
      <c r="G18" s="18">
        <v>0</v>
      </c>
      <c r="H18" s="18">
        <v>1</v>
      </c>
      <c r="I18" s="18">
        <v>0.321</v>
      </c>
      <c r="J18" s="18">
        <v>11.102</v>
      </c>
      <c r="K18" s="19">
        <v>4</v>
      </c>
      <c r="L18" s="19">
        <v>0</v>
      </c>
      <c r="M18" s="19">
        <v>-1</v>
      </c>
      <c r="N18" s="19">
        <v>1</v>
      </c>
      <c r="O18" s="19">
        <v>0</v>
      </c>
      <c r="P18" s="19">
        <v>3.885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105</v>
      </c>
      <c r="B19" s="17" t="s">
        <v>89</v>
      </c>
      <c r="C19" s="17">
        <v>4062.516</v>
      </c>
      <c r="D19" s="17">
        <v>5039.011</v>
      </c>
      <c r="E19" s="17">
        <v>1</v>
      </c>
      <c r="F19" s="18">
        <v>0</v>
      </c>
      <c r="G19" s="18">
        <v>0</v>
      </c>
      <c r="H19" s="18">
        <v>1</v>
      </c>
      <c r="I19" s="18">
        <v>2.09</v>
      </c>
      <c r="J19" s="18">
        <v>21.064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0.59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115</v>
      </c>
      <c r="B20" s="17" t="s">
        <v>90</v>
      </c>
      <c r="C20" s="17">
        <v>7391.288</v>
      </c>
      <c r="D20" s="17">
        <v>8647.112</v>
      </c>
      <c r="E20" s="17">
        <v>1</v>
      </c>
      <c r="F20" s="18">
        <v>0</v>
      </c>
      <c r="G20" s="18">
        <v>0</v>
      </c>
      <c r="H20" s="18">
        <v>1</v>
      </c>
      <c r="I20" s="18">
        <v>1.012</v>
      </c>
      <c r="J20" s="18">
        <v>15.388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1.137</v>
      </c>
      <c r="Q20" s="19">
        <v>0</v>
      </c>
      <c r="R20" s="19">
        <v>1</v>
      </c>
      <c r="S20" s="20"/>
      <c r="T20" s="20"/>
      <c r="U20" s="20"/>
      <c r="V20" s="20"/>
      <c r="W20" s="20"/>
    </row>
    <row r="21" ht="16.5" spans="1:23">
      <c r="A21" s="17">
        <v>123</v>
      </c>
      <c r="B21" s="17" t="s">
        <v>91</v>
      </c>
      <c r="C21" s="17">
        <v>5751.985</v>
      </c>
      <c r="D21" s="17">
        <v>7091.313</v>
      </c>
      <c r="E21" s="17">
        <v>1</v>
      </c>
      <c r="F21" s="18">
        <v>0</v>
      </c>
      <c r="G21" s="18">
        <v>0</v>
      </c>
      <c r="H21" s="18">
        <v>1</v>
      </c>
      <c r="I21" s="18">
        <v>1.532</v>
      </c>
      <c r="J21" s="18">
        <v>20.13</v>
      </c>
      <c r="K21" s="19">
        <v>4</v>
      </c>
      <c r="L21" s="19">
        <v>0</v>
      </c>
      <c r="M21" s="19">
        <v>0</v>
      </c>
      <c r="N21" s="19">
        <v>0</v>
      </c>
      <c r="O21" s="19">
        <v>0</v>
      </c>
      <c r="P21" s="19">
        <v>4.513</v>
      </c>
      <c r="Q21" s="19">
        <v>0</v>
      </c>
      <c r="R21" s="19">
        <v>1</v>
      </c>
      <c r="S21" s="20"/>
      <c r="T21" s="20"/>
      <c r="U21" s="20"/>
      <c r="V21" s="20"/>
      <c r="W21" s="20"/>
    </row>
    <row r="22" ht="16.5" spans="1:23">
      <c r="A22" s="17">
        <v>125</v>
      </c>
      <c r="B22" s="17" t="s">
        <v>92</v>
      </c>
      <c r="C22" s="17">
        <v>11439.08</v>
      </c>
      <c r="D22" s="17">
        <v>12004.385</v>
      </c>
      <c r="E22" s="17">
        <v>1</v>
      </c>
      <c r="F22" s="18">
        <v>0</v>
      </c>
      <c r="G22" s="18">
        <v>0</v>
      </c>
      <c r="H22" s="18">
        <v>1</v>
      </c>
      <c r="I22" s="18">
        <v>0.427</v>
      </c>
      <c r="J22" s="18">
        <v>5.116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0.771</v>
      </c>
      <c r="Q22" s="19">
        <v>0</v>
      </c>
      <c r="R22" s="19">
        <v>1</v>
      </c>
      <c r="S22" s="20"/>
      <c r="T22" s="20"/>
      <c r="U22" s="20"/>
      <c r="V22" s="20"/>
      <c r="W22" s="20"/>
    </row>
    <row r="23" ht="16.5" spans="1:23">
      <c r="A23" s="17">
        <v>129</v>
      </c>
      <c r="B23" s="17" t="s">
        <v>93</v>
      </c>
      <c r="C23" s="17">
        <v>14731.327</v>
      </c>
      <c r="D23" s="17">
        <v>15581.348</v>
      </c>
      <c r="E23" s="17">
        <v>1</v>
      </c>
      <c r="F23" s="18">
        <v>0</v>
      </c>
      <c r="G23" s="18">
        <v>0</v>
      </c>
      <c r="H23" s="18">
        <v>1</v>
      </c>
      <c r="I23" s="18">
        <v>0.783</v>
      </c>
      <c r="J23" s="18">
        <v>6.196</v>
      </c>
      <c r="K23" s="19">
        <v>1</v>
      </c>
      <c r="L23" s="19">
        <v>0</v>
      </c>
      <c r="M23" s="19">
        <v>0</v>
      </c>
      <c r="N23" s="19">
        <v>1</v>
      </c>
      <c r="O23" s="19">
        <v>0</v>
      </c>
      <c r="P23" s="19">
        <v>0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135</v>
      </c>
      <c r="B24" s="17" t="s">
        <v>94</v>
      </c>
      <c r="C24" s="17">
        <v>5322.726</v>
      </c>
      <c r="D24" s="17">
        <v>6284.712</v>
      </c>
      <c r="E24" s="17">
        <v>1</v>
      </c>
      <c r="F24" s="18">
        <v>0</v>
      </c>
      <c r="G24" s="18">
        <v>0</v>
      </c>
      <c r="H24" s="18">
        <v>1</v>
      </c>
      <c r="I24" s="18">
        <v>0.36</v>
      </c>
      <c r="J24" s="18">
        <v>15.611</v>
      </c>
      <c r="K24" s="19">
        <v>4</v>
      </c>
      <c r="L24" s="19">
        <v>0</v>
      </c>
      <c r="M24" s="19">
        <v>0</v>
      </c>
      <c r="N24" s="19">
        <v>0</v>
      </c>
      <c r="O24" s="19">
        <v>0</v>
      </c>
      <c r="P24" s="19">
        <v>0.925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171</v>
      </c>
      <c r="B25" s="17" t="s">
        <v>95</v>
      </c>
      <c r="C25" s="17">
        <v>1247.843</v>
      </c>
      <c r="D25" s="17">
        <v>1804.692</v>
      </c>
      <c r="E25" s="17">
        <v>1</v>
      </c>
      <c r="F25" s="18">
        <v>0</v>
      </c>
      <c r="G25" s="18">
        <v>0</v>
      </c>
      <c r="H25" s="18">
        <v>1</v>
      </c>
      <c r="I25" s="18">
        <v>1.236</v>
      </c>
      <c r="J25" s="18">
        <v>31.71</v>
      </c>
      <c r="K25" s="19">
        <v>4</v>
      </c>
      <c r="L25" s="19">
        <v>0</v>
      </c>
      <c r="M25" s="19">
        <v>0</v>
      </c>
      <c r="N25" s="19">
        <v>0</v>
      </c>
      <c r="O25" s="19">
        <v>0</v>
      </c>
      <c r="P25" s="19">
        <v>11.832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690</v>
      </c>
      <c r="B26" s="17" t="s">
        <v>96</v>
      </c>
      <c r="C26" s="17">
        <v>1167.632</v>
      </c>
      <c r="D26" s="17">
        <v>1783.129</v>
      </c>
      <c r="E26" s="17">
        <v>1</v>
      </c>
      <c r="F26" s="18">
        <v>0</v>
      </c>
      <c r="G26" s="18">
        <v>0</v>
      </c>
      <c r="H26" s="18">
        <v>1</v>
      </c>
      <c r="I26" s="18">
        <v>2.014</v>
      </c>
      <c r="J26" s="18">
        <v>35.837</v>
      </c>
      <c r="K26" s="19">
        <v>4</v>
      </c>
      <c r="L26" s="19">
        <v>0</v>
      </c>
      <c r="M26" s="19">
        <v>0</v>
      </c>
      <c r="N26" s="19">
        <v>0</v>
      </c>
      <c r="O26" s="19">
        <v>0</v>
      </c>
      <c r="P26" s="19">
        <v>0.255</v>
      </c>
      <c r="Q26" s="19">
        <v>0</v>
      </c>
      <c r="R26" s="19">
        <v>1</v>
      </c>
      <c r="S26" s="20"/>
      <c r="T26" s="20"/>
      <c r="U26" s="20"/>
      <c r="V26" s="20"/>
      <c r="W26" s="20"/>
    </row>
    <row r="27" ht="16.5" spans="1:23">
      <c r="A27" s="17">
        <v>802</v>
      </c>
      <c r="B27" s="17" t="s">
        <v>97</v>
      </c>
      <c r="C27" s="17">
        <v>6274.109</v>
      </c>
      <c r="D27" s="17">
        <v>7485.674</v>
      </c>
      <c r="E27" s="17">
        <v>1</v>
      </c>
      <c r="F27" s="18">
        <v>0</v>
      </c>
      <c r="G27" s="18">
        <v>0</v>
      </c>
      <c r="H27" s="18">
        <v>1</v>
      </c>
      <c r="I27" s="18">
        <v>0.913</v>
      </c>
      <c r="J27" s="18">
        <v>16.951</v>
      </c>
      <c r="K27" s="19">
        <v>4</v>
      </c>
      <c r="L27" s="19">
        <v>0</v>
      </c>
      <c r="M27" s="19">
        <v>0</v>
      </c>
      <c r="N27" s="19">
        <v>0</v>
      </c>
      <c r="O27" s="19">
        <v>0</v>
      </c>
      <c r="P27" s="19">
        <v>9.245</v>
      </c>
      <c r="Q27" s="19">
        <v>0</v>
      </c>
      <c r="R27" s="19">
        <v>1</v>
      </c>
      <c r="S27" s="20"/>
      <c r="T27" s="20"/>
      <c r="U27" s="20"/>
      <c r="V27" s="20"/>
      <c r="W27" s="20"/>
    </row>
    <row r="28" ht="16.5" spans="1:23">
      <c r="A28" s="17">
        <v>813</v>
      </c>
      <c r="B28" s="17" t="s">
        <v>98</v>
      </c>
      <c r="C28" s="17">
        <v>2676.913</v>
      </c>
      <c r="D28" s="17">
        <v>3306.501</v>
      </c>
      <c r="E28" s="17">
        <v>1</v>
      </c>
      <c r="F28" s="18">
        <v>0</v>
      </c>
      <c r="G28" s="18">
        <v>0</v>
      </c>
      <c r="H28" s="18">
        <v>1</v>
      </c>
      <c r="I28" s="18">
        <v>2.104</v>
      </c>
      <c r="J28" s="18">
        <v>20.744</v>
      </c>
      <c r="K28" s="19">
        <v>4</v>
      </c>
      <c r="L28" s="19">
        <v>0</v>
      </c>
      <c r="M28" s="19">
        <v>0</v>
      </c>
      <c r="N28" s="19">
        <v>1</v>
      </c>
      <c r="O28" s="19">
        <v>0</v>
      </c>
      <c r="P28" s="19">
        <v>1.021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847</v>
      </c>
      <c r="B29" s="17" t="s">
        <v>99</v>
      </c>
      <c r="C29" s="17">
        <v>3027.407</v>
      </c>
      <c r="D29" s="17">
        <v>3527.98</v>
      </c>
      <c r="E29" s="17">
        <v>1</v>
      </c>
      <c r="F29" s="18">
        <v>0</v>
      </c>
      <c r="G29" s="18">
        <v>0</v>
      </c>
      <c r="H29" s="18">
        <v>1</v>
      </c>
      <c r="I29" s="18">
        <v>0.039</v>
      </c>
      <c r="J29" s="18">
        <v>14.222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6.482</v>
      </c>
      <c r="Q29" s="19">
        <v>0</v>
      </c>
      <c r="R29" s="19">
        <v>1</v>
      </c>
      <c r="S29" s="20"/>
      <c r="T29" s="20"/>
      <c r="U29" s="20"/>
      <c r="V29" s="20"/>
      <c r="W29" s="20"/>
    </row>
    <row r="30" ht="16.5" spans="1:23">
      <c r="A30" s="17">
        <v>854</v>
      </c>
      <c r="B30" s="17" t="s">
        <v>100</v>
      </c>
      <c r="C30" s="17">
        <v>4146.966</v>
      </c>
      <c r="D30" s="17">
        <v>5302.256</v>
      </c>
      <c r="E30" s="17">
        <v>1</v>
      </c>
      <c r="F30" s="18">
        <v>0</v>
      </c>
      <c r="G30" s="18">
        <v>0</v>
      </c>
      <c r="H30" s="18">
        <v>1</v>
      </c>
      <c r="I30" s="18">
        <v>2.443</v>
      </c>
      <c r="J30" s="18">
        <v>23.699</v>
      </c>
      <c r="K30" s="19">
        <v>4</v>
      </c>
      <c r="L30" s="19">
        <v>0</v>
      </c>
      <c r="M30" s="19">
        <v>0</v>
      </c>
      <c r="N30" s="19">
        <v>1</v>
      </c>
      <c r="O30" s="19">
        <v>0</v>
      </c>
      <c r="P30" s="19">
        <v>1.814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860</v>
      </c>
      <c r="B31" s="17" t="s">
        <v>101</v>
      </c>
      <c r="C31" s="17">
        <v>1126.03</v>
      </c>
      <c r="D31" s="17">
        <v>1236.152</v>
      </c>
      <c r="E31" s="17">
        <v>1</v>
      </c>
      <c r="F31" s="18">
        <v>0</v>
      </c>
      <c r="G31" s="18">
        <v>0</v>
      </c>
      <c r="H31" s="18">
        <v>1</v>
      </c>
      <c r="I31" s="18">
        <v>0.747</v>
      </c>
      <c r="J31" s="18">
        <v>9.589</v>
      </c>
      <c r="K31" s="19">
        <v>4</v>
      </c>
      <c r="L31" s="19">
        <v>2</v>
      </c>
      <c r="M31" s="19">
        <v>-1</v>
      </c>
      <c r="N31" s="19">
        <v>1</v>
      </c>
      <c r="O31" s="19">
        <v>0</v>
      </c>
      <c r="P31" s="19">
        <v>0.946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861</v>
      </c>
      <c r="B32" s="17" t="s">
        <v>102</v>
      </c>
      <c r="C32" s="17">
        <v>2357.763</v>
      </c>
      <c r="D32" s="17">
        <v>2576.977</v>
      </c>
      <c r="E32" s="17">
        <v>1</v>
      </c>
      <c r="F32" s="18">
        <v>0</v>
      </c>
      <c r="G32" s="18">
        <v>0</v>
      </c>
      <c r="H32" s="18">
        <v>1</v>
      </c>
      <c r="I32" s="18">
        <v>1.001</v>
      </c>
      <c r="J32" s="18">
        <v>9.423</v>
      </c>
      <c r="K32" s="19">
        <v>4</v>
      </c>
      <c r="L32" s="19">
        <v>0</v>
      </c>
      <c r="M32" s="19">
        <v>0</v>
      </c>
      <c r="N32" s="19">
        <v>0</v>
      </c>
      <c r="O32" s="19">
        <v>0</v>
      </c>
      <c r="P32" s="19">
        <v>12.096</v>
      </c>
      <c r="Q32" s="19">
        <v>0</v>
      </c>
      <c r="R32" s="19">
        <v>1</v>
      </c>
      <c r="S32" s="20"/>
      <c r="T32" s="20"/>
      <c r="U32" s="20"/>
      <c r="V32" s="20"/>
      <c r="W32" s="20"/>
    </row>
    <row r="33" ht="16.5" spans="1:23">
      <c r="A33" s="17">
        <v>891</v>
      </c>
      <c r="B33" s="17" t="s">
        <v>103</v>
      </c>
      <c r="C33" s="17">
        <v>1456.383</v>
      </c>
      <c r="D33" s="17">
        <v>1868.984</v>
      </c>
      <c r="E33" s="17">
        <v>1</v>
      </c>
      <c r="F33" s="18">
        <v>0</v>
      </c>
      <c r="G33" s="18">
        <v>0</v>
      </c>
      <c r="H33" s="18">
        <v>1</v>
      </c>
      <c r="I33" s="18">
        <v>0.63</v>
      </c>
      <c r="J33" s="18">
        <v>22.567</v>
      </c>
      <c r="K33" s="19">
        <v>4</v>
      </c>
      <c r="L33" s="19">
        <v>0</v>
      </c>
      <c r="M33" s="19">
        <v>0</v>
      </c>
      <c r="N33" s="19">
        <v>1</v>
      </c>
      <c r="O33" s="19">
        <v>0</v>
      </c>
      <c r="P33" s="19">
        <v>4.819</v>
      </c>
      <c r="Q33" s="19">
        <v>0</v>
      </c>
      <c r="R33" s="19">
        <v>1</v>
      </c>
      <c r="S33" s="20"/>
      <c r="T33" s="20"/>
      <c r="U33" s="20"/>
      <c r="V33" s="20"/>
      <c r="W33" s="20"/>
    </row>
    <row r="34" ht="16.5" spans="1:23">
      <c r="A34" s="17">
        <v>901</v>
      </c>
      <c r="B34" s="17" t="s">
        <v>104</v>
      </c>
      <c r="C34" s="17">
        <v>5878.815</v>
      </c>
      <c r="D34" s="17">
        <v>6385.693</v>
      </c>
      <c r="E34" s="17">
        <v>1</v>
      </c>
      <c r="F34" s="18">
        <v>0</v>
      </c>
      <c r="G34" s="18">
        <v>0</v>
      </c>
      <c r="H34" s="18">
        <v>1</v>
      </c>
      <c r="I34" s="18">
        <v>0.911</v>
      </c>
      <c r="J34" s="18">
        <v>8.776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2.365</v>
      </c>
      <c r="Q34" s="19">
        <v>0</v>
      </c>
      <c r="R34" s="19">
        <v>1</v>
      </c>
      <c r="S34" s="20"/>
      <c r="T34" s="20"/>
      <c r="U34" s="20"/>
      <c r="V34" s="20"/>
      <c r="W34" s="20"/>
    </row>
    <row r="35" ht="16.5" spans="1:23">
      <c r="A35" s="17">
        <v>905</v>
      </c>
      <c r="B35" s="17" t="s">
        <v>105</v>
      </c>
      <c r="C35" s="17">
        <v>5930.722</v>
      </c>
      <c r="D35" s="17">
        <v>7272.193</v>
      </c>
      <c r="E35" s="17">
        <v>1</v>
      </c>
      <c r="F35" s="18">
        <v>0</v>
      </c>
      <c r="G35" s="18">
        <v>0</v>
      </c>
      <c r="H35" s="18">
        <v>1</v>
      </c>
      <c r="I35" s="18">
        <v>1.001</v>
      </c>
      <c r="J35" s="18">
        <v>19.263</v>
      </c>
      <c r="K35" s="19">
        <v>3</v>
      </c>
      <c r="L35" s="19">
        <v>0</v>
      </c>
      <c r="M35" s="19">
        <v>0</v>
      </c>
      <c r="N35" s="19">
        <v>0</v>
      </c>
      <c r="O35" s="19">
        <v>0</v>
      </c>
      <c r="P35" s="19">
        <v>3.36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7">
        <v>915</v>
      </c>
      <c r="B36" s="17" t="s">
        <v>106</v>
      </c>
      <c r="C36" s="17">
        <v>2353.534</v>
      </c>
      <c r="D36" s="17">
        <v>3432.073</v>
      </c>
      <c r="E36" s="17">
        <v>1</v>
      </c>
      <c r="F36" s="18">
        <v>0</v>
      </c>
      <c r="G36" s="18">
        <v>0</v>
      </c>
      <c r="H36" s="18">
        <v>1</v>
      </c>
      <c r="I36" s="18">
        <v>1.089</v>
      </c>
      <c r="J36" s="18">
        <v>32.172</v>
      </c>
      <c r="K36" s="19">
        <v>2</v>
      </c>
      <c r="L36" s="19">
        <v>0</v>
      </c>
      <c r="M36" s="19">
        <v>0</v>
      </c>
      <c r="N36" s="19">
        <v>0</v>
      </c>
      <c r="O36" s="19">
        <v>0</v>
      </c>
      <c r="P36" s="19">
        <v>9.874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926</v>
      </c>
      <c r="B37" s="17" t="s">
        <v>107</v>
      </c>
      <c r="C37" s="17">
        <v>2166.187</v>
      </c>
      <c r="D37" s="17">
        <v>2351.812</v>
      </c>
      <c r="E37" s="17">
        <v>1</v>
      </c>
      <c r="F37" s="18">
        <v>0</v>
      </c>
      <c r="G37" s="18">
        <v>0</v>
      </c>
      <c r="H37" s="18">
        <v>1</v>
      </c>
      <c r="I37" s="18">
        <v>0.706</v>
      </c>
      <c r="J37" s="18">
        <v>8.543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0.691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935</v>
      </c>
      <c r="B38" s="17" t="s">
        <v>108</v>
      </c>
      <c r="C38" s="17">
        <v>4628.991</v>
      </c>
      <c r="D38" s="17">
        <v>6628.07</v>
      </c>
      <c r="E38" s="17">
        <v>1</v>
      </c>
      <c r="F38" s="18">
        <v>0</v>
      </c>
      <c r="G38" s="18">
        <v>0</v>
      </c>
      <c r="H38" s="18">
        <v>1</v>
      </c>
      <c r="I38" s="18">
        <v>0.642</v>
      </c>
      <c r="J38" s="18">
        <v>30.609</v>
      </c>
      <c r="K38" s="19">
        <v>4</v>
      </c>
      <c r="L38" s="19">
        <v>0</v>
      </c>
      <c r="M38" s="19">
        <v>0</v>
      </c>
      <c r="N38" s="19">
        <v>0</v>
      </c>
      <c r="O38" s="19">
        <v>0</v>
      </c>
      <c r="P38" s="19">
        <v>23.675</v>
      </c>
      <c r="Q38" s="19">
        <v>0</v>
      </c>
      <c r="R38" s="19">
        <v>1</v>
      </c>
      <c r="S38" s="20"/>
      <c r="T38" s="20"/>
      <c r="U38" s="20"/>
      <c r="V38" s="20"/>
      <c r="W38" s="20"/>
    </row>
    <row r="39" ht="16.5" spans="1:23">
      <c r="A39" s="17">
        <v>964</v>
      </c>
      <c r="B39" s="17" t="s">
        <v>109</v>
      </c>
      <c r="C39" s="17">
        <v>8161.376</v>
      </c>
      <c r="D39" s="17">
        <v>11075.979</v>
      </c>
      <c r="E39" s="17">
        <v>1</v>
      </c>
      <c r="F39" s="18">
        <v>0</v>
      </c>
      <c r="G39" s="18">
        <v>0</v>
      </c>
      <c r="H39" s="18">
        <v>1</v>
      </c>
      <c r="I39" s="18">
        <v>2.322</v>
      </c>
      <c r="J39" s="18">
        <v>28.026</v>
      </c>
      <c r="K39" s="19">
        <v>4</v>
      </c>
      <c r="L39" s="19">
        <v>0</v>
      </c>
      <c r="M39" s="19">
        <v>0</v>
      </c>
      <c r="N39" s="19">
        <v>1</v>
      </c>
      <c r="O39" s="19">
        <v>0</v>
      </c>
      <c r="P39" s="19">
        <v>4.55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965</v>
      </c>
      <c r="B40" s="17" t="s">
        <v>110</v>
      </c>
      <c r="C40" s="17">
        <v>5261.282</v>
      </c>
      <c r="D40" s="17">
        <v>5635.192</v>
      </c>
      <c r="E40" s="17">
        <v>1</v>
      </c>
      <c r="F40" s="18">
        <v>0</v>
      </c>
      <c r="G40" s="18">
        <v>0</v>
      </c>
      <c r="H40" s="18">
        <v>1</v>
      </c>
      <c r="I40" s="18">
        <v>0.356</v>
      </c>
      <c r="J40" s="18">
        <v>6.968</v>
      </c>
      <c r="K40" s="19">
        <v>4</v>
      </c>
      <c r="L40" s="19">
        <v>1</v>
      </c>
      <c r="M40" s="19">
        <v>0</v>
      </c>
      <c r="N40" s="19">
        <v>0</v>
      </c>
      <c r="O40" s="19">
        <v>0</v>
      </c>
      <c r="P40" s="19">
        <v>1.424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969</v>
      </c>
      <c r="B41" s="17" t="s">
        <v>111</v>
      </c>
      <c r="C41" s="17">
        <v>4389.717</v>
      </c>
      <c r="D41" s="17">
        <v>5397.222</v>
      </c>
      <c r="E41" s="17">
        <v>1</v>
      </c>
      <c r="F41" s="18">
        <v>0</v>
      </c>
      <c r="G41" s="18">
        <v>0</v>
      </c>
      <c r="H41" s="18">
        <v>1</v>
      </c>
      <c r="I41" s="18">
        <v>1.7</v>
      </c>
      <c r="J41" s="18">
        <v>20.05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0.88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993</v>
      </c>
      <c r="B42" s="17" t="s">
        <v>112</v>
      </c>
      <c r="C42" s="17">
        <v>6158.691</v>
      </c>
      <c r="D42" s="17">
        <v>8759.364</v>
      </c>
      <c r="E42" s="17">
        <v>1</v>
      </c>
      <c r="F42" s="18">
        <v>0</v>
      </c>
      <c r="G42" s="18">
        <v>0</v>
      </c>
      <c r="H42" s="18">
        <v>1</v>
      </c>
      <c r="I42" s="18">
        <v>0.35</v>
      </c>
      <c r="J42" s="18">
        <v>29.936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4.471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399005</v>
      </c>
      <c r="B43" s="17" t="s">
        <v>113</v>
      </c>
      <c r="C43" s="17">
        <v>6559.092</v>
      </c>
      <c r="D43" s="17">
        <v>8119.203</v>
      </c>
      <c r="E43" s="17">
        <v>1</v>
      </c>
      <c r="F43" s="18">
        <v>0</v>
      </c>
      <c r="G43" s="18">
        <v>0</v>
      </c>
      <c r="H43" s="18">
        <v>1</v>
      </c>
      <c r="I43" s="18">
        <v>1.145</v>
      </c>
      <c r="J43" s="18">
        <v>20.14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8.736</v>
      </c>
      <c r="Q43" s="19">
        <v>0</v>
      </c>
      <c r="R43" s="19">
        <v>1</v>
      </c>
      <c r="S43" s="20"/>
      <c r="T43" s="20"/>
      <c r="U43" s="20"/>
      <c r="V43" s="20"/>
      <c r="W43" s="20"/>
    </row>
    <row r="44" ht="16.5" spans="1:23">
      <c r="A44" s="17">
        <v>399008</v>
      </c>
      <c r="B44" s="17" t="s">
        <v>114</v>
      </c>
      <c r="C44" s="17">
        <v>1326.566</v>
      </c>
      <c r="D44" s="17">
        <v>1630.808</v>
      </c>
      <c r="E44" s="17">
        <v>1</v>
      </c>
      <c r="F44" s="18">
        <v>0</v>
      </c>
      <c r="G44" s="18">
        <v>0</v>
      </c>
      <c r="H44" s="18">
        <v>1</v>
      </c>
      <c r="I44" s="18">
        <v>0.692</v>
      </c>
      <c r="J44" s="18">
        <v>19.219</v>
      </c>
      <c r="K44" s="19">
        <v>4</v>
      </c>
      <c r="L44" s="19">
        <v>0</v>
      </c>
      <c r="M44" s="19">
        <v>0</v>
      </c>
      <c r="N44" s="19">
        <v>1</v>
      </c>
      <c r="O44" s="19">
        <v>0</v>
      </c>
      <c r="P44" s="19">
        <v>12.03</v>
      </c>
      <c r="Q44" s="19">
        <v>0</v>
      </c>
      <c r="R44" s="19">
        <v>1</v>
      </c>
      <c r="S44" s="20"/>
      <c r="T44" s="20"/>
      <c r="U44" s="20"/>
      <c r="V44" s="20"/>
      <c r="W44" s="20"/>
    </row>
    <row r="45" ht="16.5" spans="1:23">
      <c r="A45" s="17">
        <v>399009</v>
      </c>
      <c r="B45" s="17" t="s">
        <v>115</v>
      </c>
      <c r="C45" s="17">
        <v>3959.57</v>
      </c>
      <c r="D45" s="17">
        <v>5052.062</v>
      </c>
      <c r="E45" s="17">
        <v>1</v>
      </c>
      <c r="F45" s="18">
        <v>0</v>
      </c>
      <c r="G45" s="18">
        <v>0</v>
      </c>
      <c r="H45" s="18">
        <v>1</v>
      </c>
      <c r="I45" s="18">
        <v>1.617</v>
      </c>
      <c r="J45" s="18">
        <v>22.892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10.233</v>
      </c>
      <c r="Q45" s="19">
        <v>0</v>
      </c>
      <c r="R45" s="19">
        <v>1</v>
      </c>
      <c r="S45" s="20"/>
      <c r="T45" s="20"/>
      <c r="U45" s="20"/>
      <c r="V45" s="20"/>
      <c r="W45" s="20"/>
    </row>
    <row r="46" ht="16.5" spans="1:23">
      <c r="A46" s="17">
        <v>399011</v>
      </c>
      <c r="B46" s="17" t="s">
        <v>116</v>
      </c>
      <c r="C46" s="17">
        <v>5190.774</v>
      </c>
      <c r="D46" s="17">
        <v>6425.79</v>
      </c>
      <c r="E46" s="17">
        <v>1</v>
      </c>
      <c r="F46" s="18">
        <v>0</v>
      </c>
      <c r="G46" s="18">
        <v>0</v>
      </c>
      <c r="H46" s="18">
        <v>1</v>
      </c>
      <c r="I46" s="18">
        <v>1.37</v>
      </c>
      <c r="J46" s="18">
        <v>20.326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6.49</v>
      </c>
      <c r="Q46" s="19">
        <v>0</v>
      </c>
      <c r="R46" s="19">
        <v>1</v>
      </c>
      <c r="S46" s="20"/>
      <c r="T46" s="20"/>
      <c r="U46" s="20"/>
      <c r="V46" s="20"/>
      <c r="W46" s="20"/>
    </row>
    <row r="47" ht="16.5" spans="1:23">
      <c r="A47" s="17">
        <v>399013</v>
      </c>
      <c r="B47" s="17" t="s">
        <v>117</v>
      </c>
      <c r="C47" s="17">
        <v>4630.843</v>
      </c>
      <c r="D47" s="17">
        <v>5455.466</v>
      </c>
      <c r="E47" s="17">
        <v>1</v>
      </c>
      <c r="F47" s="18">
        <v>0</v>
      </c>
      <c r="G47" s="18">
        <v>0</v>
      </c>
      <c r="H47" s="18">
        <v>1</v>
      </c>
      <c r="I47" s="18">
        <v>0.801</v>
      </c>
      <c r="J47" s="18">
        <v>15.796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1.203</v>
      </c>
      <c r="Q47" s="19">
        <v>0</v>
      </c>
      <c r="R47" s="19">
        <v>1</v>
      </c>
      <c r="S47" s="20"/>
      <c r="T47" s="20"/>
      <c r="U47" s="20"/>
      <c r="V47" s="20"/>
      <c r="W47" s="20"/>
    </row>
    <row r="48" ht="16.5" spans="1:23">
      <c r="A48" s="17">
        <v>399016</v>
      </c>
      <c r="B48" s="17" t="s">
        <v>118</v>
      </c>
      <c r="C48" s="17">
        <v>4344.346</v>
      </c>
      <c r="D48" s="17">
        <v>5700.502</v>
      </c>
      <c r="E48" s="17">
        <v>1</v>
      </c>
      <c r="F48" s="18">
        <v>0</v>
      </c>
      <c r="G48" s="18">
        <v>0</v>
      </c>
      <c r="H48" s="18">
        <v>1</v>
      </c>
      <c r="I48" s="18">
        <v>0.414</v>
      </c>
      <c r="J48" s="18">
        <v>24.106</v>
      </c>
      <c r="K48" s="19">
        <v>4</v>
      </c>
      <c r="L48" s="19">
        <v>2</v>
      </c>
      <c r="M48" s="19">
        <v>0</v>
      </c>
      <c r="N48" s="19">
        <v>0</v>
      </c>
      <c r="O48" s="19">
        <v>0</v>
      </c>
      <c r="P48" s="19">
        <v>5.2</v>
      </c>
      <c r="Q48" s="19">
        <v>0</v>
      </c>
      <c r="R48" s="19">
        <v>1</v>
      </c>
      <c r="S48" s="20"/>
      <c r="T48" s="20"/>
      <c r="U48" s="20"/>
      <c r="V48" s="20"/>
      <c r="W48" s="20"/>
    </row>
    <row r="49" ht="16.5" spans="1:23">
      <c r="A49" s="17">
        <v>399018</v>
      </c>
      <c r="B49" s="17" t="s">
        <v>119</v>
      </c>
      <c r="C49" s="17">
        <v>4475.305</v>
      </c>
      <c r="D49" s="17">
        <v>5837.571</v>
      </c>
      <c r="E49" s="17">
        <v>1</v>
      </c>
      <c r="F49" s="18">
        <v>0</v>
      </c>
      <c r="G49" s="18">
        <v>0</v>
      </c>
      <c r="H49" s="18">
        <v>1</v>
      </c>
      <c r="I49" s="18">
        <v>1.281</v>
      </c>
      <c r="J49" s="18">
        <v>24.318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3.976</v>
      </c>
      <c r="Q49" s="19">
        <v>0</v>
      </c>
      <c r="R49" s="19">
        <v>1</v>
      </c>
      <c r="S49" s="20"/>
      <c r="T49" s="20"/>
      <c r="U49" s="20"/>
      <c r="V49" s="20"/>
      <c r="W49" s="20"/>
    </row>
    <row r="50" ht="16.5" spans="1:23">
      <c r="A50" s="17">
        <v>399101</v>
      </c>
      <c r="B50" s="17" t="s">
        <v>120</v>
      </c>
      <c r="C50" s="17">
        <v>11940.133</v>
      </c>
      <c r="D50" s="17">
        <v>14309.979</v>
      </c>
      <c r="E50" s="17">
        <v>1</v>
      </c>
      <c r="F50" s="18">
        <v>0</v>
      </c>
      <c r="G50" s="18">
        <v>0</v>
      </c>
      <c r="H50" s="18">
        <v>1</v>
      </c>
      <c r="I50" s="18">
        <v>0.945</v>
      </c>
      <c r="J50" s="18">
        <v>17.349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16.278</v>
      </c>
      <c r="Q50" s="19">
        <v>0</v>
      </c>
      <c r="R50" s="19">
        <v>1</v>
      </c>
      <c r="S50" s="20"/>
      <c r="T50" s="20"/>
      <c r="U50" s="20"/>
      <c r="V50" s="20"/>
      <c r="W50" s="20"/>
    </row>
    <row r="51" ht="16.5" spans="1:23">
      <c r="A51" s="17">
        <v>399102</v>
      </c>
      <c r="B51" s="17" t="s">
        <v>121</v>
      </c>
      <c r="C51" s="17">
        <v>3016.999</v>
      </c>
      <c r="D51" s="17">
        <v>3875.705</v>
      </c>
      <c r="E51" s="17">
        <v>1</v>
      </c>
      <c r="F51" s="18">
        <v>0</v>
      </c>
      <c r="G51" s="18">
        <v>0</v>
      </c>
      <c r="H51" s="18">
        <v>1</v>
      </c>
      <c r="I51" s="18">
        <v>1.155</v>
      </c>
      <c r="J51" s="18">
        <v>23.055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1.128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399103</v>
      </c>
      <c r="B52" s="17" t="s">
        <v>122</v>
      </c>
      <c r="C52" s="17">
        <v>7582.746</v>
      </c>
      <c r="D52" s="17">
        <v>9085.635</v>
      </c>
      <c r="E52" s="17">
        <v>1</v>
      </c>
      <c r="F52" s="18">
        <v>0</v>
      </c>
      <c r="G52" s="18">
        <v>0</v>
      </c>
      <c r="H52" s="18">
        <v>1</v>
      </c>
      <c r="I52" s="18">
        <v>1.114</v>
      </c>
      <c r="J52" s="18">
        <v>17.471</v>
      </c>
      <c r="K52" s="19">
        <v>4</v>
      </c>
      <c r="L52" s="19">
        <v>0</v>
      </c>
      <c r="M52" s="19">
        <v>0</v>
      </c>
      <c r="N52" s="19">
        <v>1</v>
      </c>
      <c r="O52" s="19">
        <v>0</v>
      </c>
      <c r="P52" s="19">
        <v>11.383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399274</v>
      </c>
      <c r="B53" s="17" t="s">
        <v>123</v>
      </c>
      <c r="C53" s="17">
        <v>3997.134</v>
      </c>
      <c r="D53" s="17">
        <v>5761.74</v>
      </c>
      <c r="E53" s="17">
        <v>1</v>
      </c>
      <c r="F53" s="18">
        <v>0</v>
      </c>
      <c r="G53" s="18">
        <v>0</v>
      </c>
      <c r="H53" s="18">
        <v>1</v>
      </c>
      <c r="I53" s="18">
        <v>0.583</v>
      </c>
      <c r="J53" s="18">
        <v>31.031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1.567</v>
      </c>
      <c r="Q53" s="19">
        <v>0</v>
      </c>
      <c r="R53" s="19">
        <v>1</v>
      </c>
      <c r="S53" s="20"/>
      <c r="T53" s="20"/>
      <c r="U53" s="20"/>
      <c r="V53" s="20"/>
      <c r="W53" s="20"/>
    </row>
    <row r="54" ht="16.5" spans="1:23">
      <c r="A54" s="17">
        <v>399281</v>
      </c>
      <c r="B54" s="17" t="s">
        <v>124</v>
      </c>
      <c r="C54" s="17">
        <v>3302.338</v>
      </c>
      <c r="D54" s="17">
        <v>4622.624</v>
      </c>
      <c r="E54" s="17">
        <v>1</v>
      </c>
      <c r="F54" s="18">
        <v>0</v>
      </c>
      <c r="G54" s="18">
        <v>0</v>
      </c>
      <c r="H54" s="18">
        <v>1</v>
      </c>
      <c r="I54" s="18">
        <v>0.655</v>
      </c>
      <c r="J54" s="18">
        <v>29.03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1.993</v>
      </c>
      <c r="Q54" s="19">
        <v>0</v>
      </c>
      <c r="R54" s="19">
        <v>1</v>
      </c>
      <c r="S54" s="20"/>
      <c r="T54" s="20"/>
      <c r="U54" s="20"/>
      <c r="V54" s="20"/>
      <c r="W54" s="20"/>
    </row>
    <row r="55" ht="16.5" spans="1:23">
      <c r="A55" s="17">
        <v>399291</v>
      </c>
      <c r="B55" s="17" t="s">
        <v>125</v>
      </c>
      <c r="C55" s="17">
        <v>3715.222</v>
      </c>
      <c r="D55" s="17">
        <v>4424.183</v>
      </c>
      <c r="E55" s="17">
        <v>1</v>
      </c>
      <c r="F55" s="18">
        <v>0</v>
      </c>
      <c r="G55" s="18">
        <v>0</v>
      </c>
      <c r="H55" s="18">
        <v>1</v>
      </c>
      <c r="I55" s="18">
        <v>0.553</v>
      </c>
      <c r="J55" s="18">
        <v>16.489</v>
      </c>
      <c r="K55" s="19">
        <v>4</v>
      </c>
      <c r="L55" s="19">
        <v>0</v>
      </c>
      <c r="M55" s="19">
        <v>0</v>
      </c>
      <c r="N55" s="19">
        <v>0</v>
      </c>
      <c r="O55" s="19">
        <v>0</v>
      </c>
      <c r="P55" s="19">
        <v>1.252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399292</v>
      </c>
      <c r="B56" s="17" t="s">
        <v>126</v>
      </c>
      <c r="C56" s="17">
        <v>1158.224</v>
      </c>
      <c r="D56" s="17">
        <v>1444.289</v>
      </c>
      <c r="E56" s="17">
        <v>1</v>
      </c>
      <c r="F56" s="18">
        <v>0</v>
      </c>
      <c r="G56" s="18">
        <v>0</v>
      </c>
      <c r="H56" s="18">
        <v>1</v>
      </c>
      <c r="I56" s="18">
        <v>0.412</v>
      </c>
      <c r="J56" s="18">
        <v>20.137</v>
      </c>
      <c r="K56" s="19">
        <v>4</v>
      </c>
      <c r="L56" s="19">
        <v>0</v>
      </c>
      <c r="M56" s="19">
        <v>0</v>
      </c>
      <c r="N56" s="19">
        <v>0</v>
      </c>
      <c r="O56" s="19">
        <v>0</v>
      </c>
      <c r="P56" s="19">
        <v>8.493</v>
      </c>
      <c r="Q56" s="19">
        <v>0</v>
      </c>
      <c r="R56" s="19">
        <v>1</v>
      </c>
      <c r="S56" s="20"/>
      <c r="T56" s="20"/>
      <c r="U56" s="20"/>
      <c r="V56" s="20"/>
      <c r="W56" s="20"/>
    </row>
    <row r="57" ht="16.5" spans="1:23">
      <c r="A57" s="17">
        <v>399296</v>
      </c>
      <c r="B57" s="17" t="s">
        <v>127</v>
      </c>
      <c r="C57" s="17">
        <v>4376.408</v>
      </c>
      <c r="D57" s="17">
        <v>5951.347</v>
      </c>
      <c r="E57" s="17">
        <v>1</v>
      </c>
      <c r="F57" s="18">
        <v>0</v>
      </c>
      <c r="G57" s="18">
        <v>0</v>
      </c>
      <c r="H57" s="18">
        <v>1</v>
      </c>
      <c r="I57" s="18">
        <v>0.565</v>
      </c>
      <c r="J57" s="18">
        <v>26.879</v>
      </c>
      <c r="K57" s="19">
        <v>4</v>
      </c>
      <c r="L57" s="19">
        <v>0</v>
      </c>
      <c r="M57" s="19">
        <v>0</v>
      </c>
      <c r="N57" s="19">
        <v>1</v>
      </c>
      <c r="O57" s="19">
        <v>0</v>
      </c>
      <c r="P57" s="19">
        <v>3.974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399306</v>
      </c>
      <c r="B58" s="17" t="s">
        <v>128</v>
      </c>
      <c r="C58" s="17">
        <v>1515.364</v>
      </c>
      <c r="D58" s="17">
        <v>1828.754</v>
      </c>
      <c r="E58" s="17">
        <v>1</v>
      </c>
      <c r="F58" s="18">
        <v>0</v>
      </c>
      <c r="G58" s="18">
        <v>0</v>
      </c>
      <c r="H58" s="18">
        <v>1</v>
      </c>
      <c r="I58" s="18">
        <v>1.188</v>
      </c>
      <c r="J58" s="18">
        <v>18.121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7.83</v>
      </c>
      <c r="Q58" s="19">
        <v>0</v>
      </c>
      <c r="R58" s="19">
        <v>1</v>
      </c>
      <c r="S58" s="20"/>
      <c r="T58" s="20"/>
      <c r="U58" s="20"/>
      <c r="V58" s="20"/>
      <c r="W58" s="20"/>
    </row>
    <row r="59" ht="16.5" spans="1:23">
      <c r="A59" s="17">
        <v>399315</v>
      </c>
      <c r="B59" s="17" t="s">
        <v>129</v>
      </c>
      <c r="C59" s="17">
        <v>3803.469</v>
      </c>
      <c r="D59" s="17">
        <v>4648.599</v>
      </c>
      <c r="E59" s="17">
        <v>1</v>
      </c>
      <c r="F59" s="18">
        <v>0</v>
      </c>
      <c r="G59" s="18">
        <v>0</v>
      </c>
      <c r="H59" s="18">
        <v>1</v>
      </c>
      <c r="I59" s="18">
        <v>1.446</v>
      </c>
      <c r="J59" s="18">
        <v>19.363</v>
      </c>
      <c r="K59" s="19">
        <v>4</v>
      </c>
      <c r="L59" s="19">
        <v>0</v>
      </c>
      <c r="M59" s="19">
        <v>0</v>
      </c>
      <c r="N59" s="19">
        <v>1</v>
      </c>
      <c r="O59" s="19">
        <v>0</v>
      </c>
      <c r="P59" s="19">
        <v>4.51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399316</v>
      </c>
      <c r="B60" s="17" t="s">
        <v>130</v>
      </c>
      <c r="C60" s="17">
        <v>4874.418</v>
      </c>
      <c r="D60" s="17">
        <v>5898.676</v>
      </c>
      <c r="E60" s="17">
        <v>1</v>
      </c>
      <c r="F60" s="18">
        <v>0</v>
      </c>
      <c r="G60" s="18">
        <v>0</v>
      </c>
      <c r="H60" s="18">
        <v>1</v>
      </c>
      <c r="I60" s="18">
        <v>0.368</v>
      </c>
      <c r="J60" s="18">
        <v>17.668</v>
      </c>
      <c r="K60" s="19">
        <v>1</v>
      </c>
      <c r="L60" s="19">
        <v>2</v>
      </c>
      <c r="M60" s="19">
        <v>-1</v>
      </c>
      <c r="N60" s="19">
        <v>1</v>
      </c>
      <c r="O60" s="19">
        <v>0</v>
      </c>
      <c r="P60" s="19">
        <v>-0.005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399333</v>
      </c>
      <c r="B61" s="17" t="s">
        <v>131</v>
      </c>
      <c r="C61" s="17">
        <v>7946.178</v>
      </c>
      <c r="D61" s="17">
        <v>9876.757</v>
      </c>
      <c r="E61" s="17">
        <v>1</v>
      </c>
      <c r="F61" s="18">
        <v>0</v>
      </c>
      <c r="G61" s="18">
        <v>0</v>
      </c>
      <c r="H61" s="18">
        <v>1</v>
      </c>
      <c r="I61" s="18">
        <v>1.371</v>
      </c>
      <c r="J61" s="18">
        <v>20.65</v>
      </c>
      <c r="K61" s="19">
        <v>3</v>
      </c>
      <c r="L61" s="19">
        <v>0</v>
      </c>
      <c r="M61" s="19">
        <v>0</v>
      </c>
      <c r="N61" s="19">
        <v>0</v>
      </c>
      <c r="O61" s="19">
        <v>0</v>
      </c>
      <c r="P61" s="19">
        <v>3.842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399339</v>
      </c>
      <c r="B62" s="17" t="s">
        <v>132</v>
      </c>
      <c r="C62" s="17">
        <v>6814.038</v>
      </c>
      <c r="D62" s="17">
        <v>9092.507</v>
      </c>
      <c r="E62" s="17">
        <v>1</v>
      </c>
      <c r="F62" s="18">
        <v>0</v>
      </c>
      <c r="G62" s="18">
        <v>0</v>
      </c>
      <c r="H62" s="18">
        <v>1</v>
      </c>
      <c r="I62" s="18">
        <v>0.12</v>
      </c>
      <c r="J62" s="18">
        <v>25.148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2.735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399351</v>
      </c>
      <c r="B63" s="17" t="s">
        <v>133</v>
      </c>
      <c r="C63" s="17">
        <v>9063.44</v>
      </c>
      <c r="D63" s="17">
        <v>10940.139</v>
      </c>
      <c r="E63" s="17">
        <v>1</v>
      </c>
      <c r="F63" s="18">
        <v>0</v>
      </c>
      <c r="G63" s="18">
        <v>0</v>
      </c>
      <c r="H63" s="18">
        <v>1</v>
      </c>
      <c r="I63" s="18">
        <v>0.103</v>
      </c>
      <c r="J63" s="18">
        <v>17.24</v>
      </c>
      <c r="K63" s="19">
        <v>4</v>
      </c>
      <c r="L63" s="19">
        <v>0</v>
      </c>
      <c r="M63" s="19">
        <v>0</v>
      </c>
      <c r="N63" s="19">
        <v>0</v>
      </c>
      <c r="O63" s="19">
        <v>0</v>
      </c>
      <c r="P63" s="19">
        <v>8.266</v>
      </c>
      <c r="Q63" s="19">
        <v>0</v>
      </c>
      <c r="R63" s="19">
        <v>1</v>
      </c>
      <c r="S63" s="20"/>
      <c r="T63" s="20"/>
      <c r="U63" s="20"/>
      <c r="V63" s="20"/>
      <c r="W63" s="20"/>
    </row>
    <row r="64" ht="16.5" spans="1:23">
      <c r="A64" s="17">
        <v>399352</v>
      </c>
      <c r="B64" s="17" t="s">
        <v>134</v>
      </c>
      <c r="C64" s="17">
        <v>9237.721</v>
      </c>
      <c r="D64" s="17">
        <v>10987.553</v>
      </c>
      <c r="E64" s="17">
        <v>1</v>
      </c>
      <c r="F64" s="18">
        <v>0</v>
      </c>
      <c r="G64" s="18">
        <v>0</v>
      </c>
      <c r="H64" s="18">
        <v>1</v>
      </c>
      <c r="I64" s="18">
        <v>0.109</v>
      </c>
      <c r="J64" s="18">
        <v>16.017</v>
      </c>
      <c r="K64" s="19">
        <v>4</v>
      </c>
      <c r="L64" s="19">
        <v>0</v>
      </c>
      <c r="M64" s="19">
        <v>0</v>
      </c>
      <c r="N64" s="19">
        <v>1</v>
      </c>
      <c r="O64" s="19">
        <v>0</v>
      </c>
      <c r="P64" s="19">
        <v>6.045</v>
      </c>
      <c r="Q64" s="19">
        <v>0</v>
      </c>
      <c r="R64" s="19">
        <v>1</v>
      </c>
      <c r="S64" s="20"/>
      <c r="T64" s="20"/>
      <c r="U64" s="20"/>
      <c r="V64" s="20"/>
      <c r="W64" s="20"/>
    </row>
    <row r="65" ht="16.5" spans="1:23">
      <c r="A65" s="17">
        <v>399363</v>
      </c>
      <c r="B65" s="17" t="s">
        <v>135</v>
      </c>
      <c r="C65" s="17">
        <v>5399.334</v>
      </c>
      <c r="D65" s="17">
        <v>9124.412</v>
      </c>
      <c r="E65" s="17">
        <v>1</v>
      </c>
      <c r="F65" s="18">
        <v>0</v>
      </c>
      <c r="G65" s="18">
        <v>0</v>
      </c>
      <c r="H65" s="18">
        <v>1</v>
      </c>
      <c r="I65" s="18">
        <v>2.158</v>
      </c>
      <c r="J65" s="18">
        <v>42.103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10.017</v>
      </c>
      <c r="Q65" s="19">
        <v>0</v>
      </c>
      <c r="R65" s="19">
        <v>1</v>
      </c>
      <c r="S65" s="20"/>
      <c r="T65" s="20"/>
      <c r="U65" s="20"/>
      <c r="V65" s="20"/>
      <c r="W65" s="20"/>
    </row>
    <row r="66" ht="16.5" spans="1:23">
      <c r="A66" s="17">
        <v>399376</v>
      </c>
      <c r="B66" s="17" t="s">
        <v>136</v>
      </c>
      <c r="C66" s="17">
        <v>4724.05</v>
      </c>
      <c r="D66" s="17">
        <v>6071</v>
      </c>
      <c r="E66" s="17">
        <v>1</v>
      </c>
      <c r="F66" s="18">
        <v>0</v>
      </c>
      <c r="G66" s="18">
        <v>0</v>
      </c>
      <c r="H66" s="18">
        <v>1</v>
      </c>
      <c r="I66" s="18">
        <v>0.985</v>
      </c>
      <c r="J66" s="18">
        <v>22.953</v>
      </c>
      <c r="K66" s="19">
        <v>4</v>
      </c>
      <c r="L66" s="19">
        <v>0</v>
      </c>
      <c r="M66" s="19">
        <v>0</v>
      </c>
      <c r="N66" s="19">
        <v>0</v>
      </c>
      <c r="O66" s="19">
        <v>0</v>
      </c>
      <c r="P66" s="19">
        <v>25.965</v>
      </c>
      <c r="Q66" s="19">
        <v>0</v>
      </c>
      <c r="R66" s="19">
        <v>1</v>
      </c>
      <c r="S66" s="20"/>
      <c r="T66" s="20"/>
      <c r="U66" s="20"/>
      <c r="V66" s="20"/>
      <c r="W66" s="20"/>
    </row>
    <row r="67" ht="16.5" spans="1:23">
      <c r="A67" s="17">
        <v>399379</v>
      </c>
      <c r="B67" s="17" t="s">
        <v>137</v>
      </c>
      <c r="C67" s="17">
        <v>7904.679</v>
      </c>
      <c r="D67" s="17">
        <v>9241.638</v>
      </c>
      <c r="E67" s="17">
        <v>1</v>
      </c>
      <c r="F67" s="18">
        <v>0</v>
      </c>
      <c r="G67" s="18">
        <v>0</v>
      </c>
      <c r="H67" s="18">
        <v>1</v>
      </c>
      <c r="I67" s="18">
        <v>1.16</v>
      </c>
      <c r="J67" s="18">
        <v>15.459</v>
      </c>
      <c r="K67" s="19">
        <v>4</v>
      </c>
      <c r="L67" s="19">
        <v>0</v>
      </c>
      <c r="M67" s="19">
        <v>0</v>
      </c>
      <c r="N67" s="19">
        <v>0</v>
      </c>
      <c r="O67" s="19">
        <v>0</v>
      </c>
      <c r="P67" s="19">
        <v>9.893</v>
      </c>
      <c r="Q67" s="19">
        <v>0</v>
      </c>
      <c r="R67" s="19">
        <v>1</v>
      </c>
      <c r="S67" s="20"/>
      <c r="T67" s="20"/>
      <c r="U67" s="20"/>
      <c r="V67" s="20"/>
      <c r="W67" s="20"/>
    </row>
    <row r="68" ht="16.5" spans="1:23">
      <c r="A68" s="17">
        <v>399380</v>
      </c>
      <c r="B68" s="17" t="s">
        <v>138</v>
      </c>
      <c r="C68" s="17">
        <v>1553.457</v>
      </c>
      <c r="D68" s="17">
        <v>1830.064</v>
      </c>
      <c r="E68" s="17">
        <v>1</v>
      </c>
      <c r="F68" s="18">
        <v>0</v>
      </c>
      <c r="G68" s="18">
        <v>0</v>
      </c>
      <c r="H68" s="18">
        <v>1</v>
      </c>
      <c r="I68" s="18">
        <v>1.265</v>
      </c>
      <c r="J68" s="18">
        <v>16.188</v>
      </c>
      <c r="K68" s="19">
        <v>2</v>
      </c>
      <c r="L68" s="19">
        <v>0</v>
      </c>
      <c r="M68" s="19">
        <v>0</v>
      </c>
      <c r="N68" s="19">
        <v>0</v>
      </c>
      <c r="O68" s="19">
        <v>0</v>
      </c>
      <c r="P68" s="19">
        <v>4.327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399392</v>
      </c>
      <c r="B69" s="17" t="s">
        <v>139</v>
      </c>
      <c r="C69" s="17">
        <v>2404.903</v>
      </c>
      <c r="D69" s="17">
        <v>3043.931</v>
      </c>
      <c r="E69" s="17">
        <v>1</v>
      </c>
      <c r="F69" s="18">
        <v>0</v>
      </c>
      <c r="G69" s="18">
        <v>0</v>
      </c>
      <c r="H69" s="18">
        <v>1</v>
      </c>
      <c r="I69" s="18">
        <v>1.197</v>
      </c>
      <c r="J69" s="18">
        <v>21.94</v>
      </c>
      <c r="K69" s="19">
        <v>4</v>
      </c>
      <c r="L69" s="19">
        <v>2</v>
      </c>
      <c r="M69" s="19">
        <v>-1</v>
      </c>
      <c r="N69" s="19">
        <v>1</v>
      </c>
      <c r="O69" s="19">
        <v>0</v>
      </c>
      <c r="P69" s="19">
        <v>3.462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399401</v>
      </c>
      <c r="B70" s="17" t="s">
        <v>140</v>
      </c>
      <c r="C70" s="17">
        <v>3871.442</v>
      </c>
      <c r="D70" s="17">
        <v>4706.976</v>
      </c>
      <c r="E70" s="17">
        <v>1</v>
      </c>
      <c r="F70" s="18">
        <v>0</v>
      </c>
      <c r="G70" s="18">
        <v>0</v>
      </c>
      <c r="H70" s="18">
        <v>1</v>
      </c>
      <c r="I70" s="18">
        <v>0.999</v>
      </c>
      <c r="J70" s="18">
        <v>18.572</v>
      </c>
      <c r="K70" s="19">
        <v>4</v>
      </c>
      <c r="L70" s="19">
        <v>0</v>
      </c>
      <c r="M70" s="19">
        <v>0</v>
      </c>
      <c r="N70" s="19">
        <v>0</v>
      </c>
      <c r="O70" s="19">
        <v>0</v>
      </c>
      <c r="P70" s="19">
        <v>16.911</v>
      </c>
      <c r="Q70" s="19">
        <v>0</v>
      </c>
      <c r="R70" s="19">
        <v>1</v>
      </c>
      <c r="S70" s="20"/>
      <c r="T70" s="20"/>
      <c r="U70" s="20"/>
      <c r="V70" s="20"/>
      <c r="W70" s="20"/>
    </row>
    <row r="71" ht="16.5" spans="1:23">
      <c r="A71" s="17">
        <v>399407</v>
      </c>
      <c r="B71" s="17" t="s">
        <v>141</v>
      </c>
      <c r="C71" s="17">
        <v>2318.22</v>
      </c>
      <c r="D71" s="17">
        <v>3125.655</v>
      </c>
      <c r="E71" s="17">
        <v>1</v>
      </c>
      <c r="F71" s="18">
        <v>0</v>
      </c>
      <c r="G71" s="18">
        <v>0</v>
      </c>
      <c r="H71" s="18">
        <v>1</v>
      </c>
      <c r="I71" s="18">
        <v>0.372</v>
      </c>
      <c r="J71" s="18">
        <v>26.108</v>
      </c>
      <c r="K71" s="19">
        <v>4</v>
      </c>
      <c r="L71" s="19">
        <v>0</v>
      </c>
      <c r="M71" s="19">
        <v>0</v>
      </c>
      <c r="N71" s="19">
        <v>1</v>
      </c>
      <c r="O71" s="19">
        <v>0</v>
      </c>
      <c r="P71" s="19">
        <v>8.263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399416</v>
      </c>
      <c r="B72" s="17" t="s">
        <v>142</v>
      </c>
      <c r="C72" s="17">
        <v>3976.094</v>
      </c>
      <c r="D72" s="17">
        <v>4760.49</v>
      </c>
      <c r="E72" s="17">
        <v>1</v>
      </c>
      <c r="F72" s="18">
        <v>0</v>
      </c>
      <c r="G72" s="18">
        <v>0</v>
      </c>
      <c r="H72" s="18">
        <v>1</v>
      </c>
      <c r="I72" s="18">
        <v>0.215</v>
      </c>
      <c r="J72" s="18">
        <v>16.657</v>
      </c>
      <c r="K72" s="19">
        <v>3</v>
      </c>
      <c r="L72" s="19">
        <v>0</v>
      </c>
      <c r="M72" s="19">
        <v>0</v>
      </c>
      <c r="N72" s="19">
        <v>0</v>
      </c>
      <c r="O72" s="19">
        <v>0</v>
      </c>
      <c r="P72" s="19">
        <v>6.619</v>
      </c>
      <c r="Q72" s="19">
        <v>0</v>
      </c>
      <c r="R72" s="19">
        <v>1</v>
      </c>
      <c r="S72" s="20"/>
      <c r="T72" s="20"/>
      <c r="U72" s="20"/>
      <c r="V72" s="20"/>
      <c r="W72" s="20"/>
    </row>
    <row r="73" ht="16.5" spans="1:23">
      <c r="A73" s="17">
        <v>399432</v>
      </c>
      <c r="B73" s="17" t="s">
        <v>143</v>
      </c>
      <c r="C73" s="17">
        <v>4767.786</v>
      </c>
      <c r="D73" s="17">
        <v>6656.749</v>
      </c>
      <c r="E73" s="17">
        <v>1</v>
      </c>
      <c r="F73" s="18">
        <v>0</v>
      </c>
      <c r="G73" s="18">
        <v>0</v>
      </c>
      <c r="H73" s="18">
        <v>1</v>
      </c>
      <c r="I73" s="18">
        <v>1.738</v>
      </c>
      <c r="J73" s="18">
        <v>29.622</v>
      </c>
      <c r="K73" s="19">
        <v>4</v>
      </c>
      <c r="L73" s="19">
        <v>0</v>
      </c>
      <c r="M73" s="19">
        <v>0</v>
      </c>
      <c r="N73" s="19">
        <v>0</v>
      </c>
      <c r="O73" s="19">
        <v>0</v>
      </c>
      <c r="P73" s="19">
        <v>1.035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7">
        <v>399550</v>
      </c>
      <c r="B74" s="17" t="s">
        <v>144</v>
      </c>
      <c r="C74" s="17">
        <v>7477.581</v>
      </c>
      <c r="D74" s="17">
        <v>8064.244</v>
      </c>
      <c r="E74" s="17">
        <v>1</v>
      </c>
      <c r="F74" s="18">
        <v>0</v>
      </c>
      <c r="G74" s="18">
        <v>0</v>
      </c>
      <c r="H74" s="18">
        <v>1</v>
      </c>
      <c r="I74" s="18">
        <v>0.03</v>
      </c>
      <c r="J74" s="18">
        <v>7.302</v>
      </c>
      <c r="K74" s="19">
        <v>2</v>
      </c>
      <c r="L74" s="19">
        <v>0</v>
      </c>
      <c r="M74" s="19">
        <v>0</v>
      </c>
      <c r="N74" s="19">
        <v>0</v>
      </c>
      <c r="O74" s="19">
        <v>0</v>
      </c>
      <c r="P74" s="19">
        <v>3.033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7">
        <v>399551</v>
      </c>
      <c r="B75" s="17" t="s">
        <v>145</v>
      </c>
      <c r="C75" s="17">
        <v>7912.945</v>
      </c>
      <c r="D75" s="17">
        <v>10508.699</v>
      </c>
      <c r="E75" s="17">
        <v>1</v>
      </c>
      <c r="F75" s="18">
        <v>0</v>
      </c>
      <c r="G75" s="18">
        <v>0</v>
      </c>
      <c r="H75" s="18">
        <v>1</v>
      </c>
      <c r="I75" s="18">
        <v>0.244</v>
      </c>
      <c r="J75" s="18">
        <v>24.884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-0.07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7">
        <v>399553</v>
      </c>
      <c r="B76" s="17" t="s">
        <v>146</v>
      </c>
      <c r="C76" s="17">
        <v>6659.469</v>
      </c>
      <c r="D76" s="17">
        <v>7535.419</v>
      </c>
      <c r="E76" s="17">
        <v>1</v>
      </c>
      <c r="F76" s="18">
        <v>0</v>
      </c>
      <c r="G76" s="18">
        <v>0</v>
      </c>
      <c r="H76" s="18">
        <v>1</v>
      </c>
      <c r="I76" s="18">
        <v>0.418</v>
      </c>
      <c r="J76" s="18">
        <v>11.994</v>
      </c>
      <c r="K76" s="19">
        <v>4</v>
      </c>
      <c r="L76" s="19">
        <v>0</v>
      </c>
      <c r="M76" s="19">
        <v>0</v>
      </c>
      <c r="N76" s="19">
        <v>0</v>
      </c>
      <c r="O76" s="19">
        <v>0</v>
      </c>
      <c r="P76" s="19">
        <v>18.485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7">
        <v>399602</v>
      </c>
      <c r="B77" s="17" t="s">
        <v>147</v>
      </c>
      <c r="C77" s="17">
        <v>986.92</v>
      </c>
      <c r="D77" s="17">
        <v>1249.167</v>
      </c>
      <c r="E77" s="17">
        <v>1</v>
      </c>
      <c r="F77" s="18">
        <v>0</v>
      </c>
      <c r="G77" s="18">
        <v>0</v>
      </c>
      <c r="H77" s="18">
        <v>1</v>
      </c>
      <c r="I77" s="18">
        <v>2.057</v>
      </c>
      <c r="J77" s="18">
        <v>22.619</v>
      </c>
      <c r="K77" s="19">
        <v>4</v>
      </c>
      <c r="L77" s="19">
        <v>0</v>
      </c>
      <c r="M77" s="19">
        <v>0</v>
      </c>
      <c r="N77" s="19">
        <v>1</v>
      </c>
      <c r="O77" s="19">
        <v>0</v>
      </c>
      <c r="P77" s="19">
        <v>2.092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7">
        <v>399610</v>
      </c>
      <c r="B78" s="17" t="s">
        <v>148</v>
      </c>
      <c r="C78" s="17">
        <v>6192.864</v>
      </c>
      <c r="D78" s="17">
        <v>9290.558</v>
      </c>
      <c r="E78" s="17">
        <v>1</v>
      </c>
      <c r="F78" s="18">
        <v>0</v>
      </c>
      <c r="G78" s="18">
        <v>0</v>
      </c>
      <c r="H78" s="18">
        <v>1</v>
      </c>
      <c r="I78" s="18">
        <v>1.014</v>
      </c>
      <c r="J78" s="18">
        <v>34.018</v>
      </c>
      <c r="K78" s="19">
        <v>4</v>
      </c>
      <c r="L78" s="19">
        <v>1</v>
      </c>
      <c r="M78" s="19">
        <v>0</v>
      </c>
      <c r="N78" s="19">
        <v>1</v>
      </c>
      <c r="O78" s="19">
        <v>0</v>
      </c>
      <c r="P78" s="19">
        <v>2.304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7">
        <v>399623</v>
      </c>
      <c r="B79" s="17" t="s">
        <v>149</v>
      </c>
      <c r="C79" s="17">
        <v>7271.526</v>
      </c>
      <c r="D79" s="17">
        <v>8901.397</v>
      </c>
      <c r="E79" s="17">
        <v>1</v>
      </c>
      <c r="F79" s="18">
        <v>0</v>
      </c>
      <c r="G79" s="18">
        <v>0</v>
      </c>
      <c r="H79" s="18">
        <v>1</v>
      </c>
      <c r="I79" s="18">
        <v>0.593</v>
      </c>
      <c r="J79" s="18">
        <v>18.795</v>
      </c>
      <c r="K79" s="19">
        <v>4</v>
      </c>
      <c r="L79" s="19">
        <v>0</v>
      </c>
      <c r="M79" s="19">
        <v>0</v>
      </c>
      <c r="N79" s="19">
        <v>1</v>
      </c>
      <c r="O79" s="19">
        <v>0</v>
      </c>
      <c r="P79" s="19">
        <v>2.332</v>
      </c>
      <c r="Q79" s="19">
        <v>0</v>
      </c>
      <c r="R79" s="19">
        <v>1</v>
      </c>
      <c r="S79" s="20"/>
      <c r="T79" s="20"/>
      <c r="U79" s="20"/>
      <c r="V79" s="20"/>
      <c r="W79" s="20"/>
    </row>
    <row r="80" ht="16.5" spans="1:23">
      <c r="A80" s="17">
        <v>399627</v>
      </c>
      <c r="B80" s="17" t="s">
        <v>150</v>
      </c>
      <c r="C80" s="17">
        <v>2136.382</v>
      </c>
      <c r="D80" s="17">
        <v>2515.811</v>
      </c>
      <c r="E80" s="17">
        <v>1</v>
      </c>
      <c r="F80" s="18">
        <v>0</v>
      </c>
      <c r="G80" s="18">
        <v>0</v>
      </c>
      <c r="H80" s="18">
        <v>1</v>
      </c>
      <c r="I80" s="18">
        <v>0.389</v>
      </c>
      <c r="J80" s="18">
        <v>15.412</v>
      </c>
      <c r="K80" s="19">
        <v>4</v>
      </c>
      <c r="L80" s="19">
        <v>2</v>
      </c>
      <c r="M80" s="19">
        <v>-1</v>
      </c>
      <c r="N80" s="19">
        <v>1</v>
      </c>
      <c r="O80" s="19">
        <v>0</v>
      </c>
      <c r="P80" s="19">
        <v>25.791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7">
        <v>399629</v>
      </c>
      <c r="B81" s="17" t="s">
        <v>151</v>
      </c>
      <c r="C81" s="17">
        <v>2596.519</v>
      </c>
      <c r="D81" s="17">
        <v>2910.677</v>
      </c>
      <c r="E81" s="17">
        <v>1</v>
      </c>
      <c r="F81" s="18">
        <v>0</v>
      </c>
      <c r="G81" s="18">
        <v>0</v>
      </c>
      <c r="H81" s="18">
        <v>1</v>
      </c>
      <c r="I81" s="18">
        <v>0.35</v>
      </c>
      <c r="J81" s="18">
        <v>11.106</v>
      </c>
      <c r="K81" s="19">
        <v>4</v>
      </c>
      <c r="L81" s="19">
        <v>0</v>
      </c>
      <c r="M81" s="19">
        <v>0</v>
      </c>
      <c r="N81" s="19">
        <v>0</v>
      </c>
      <c r="O81" s="19">
        <v>0</v>
      </c>
      <c r="P81" s="19">
        <v>13.109</v>
      </c>
      <c r="Q81" s="19">
        <v>0</v>
      </c>
      <c r="R81" s="19">
        <v>1</v>
      </c>
      <c r="S81" s="20"/>
      <c r="T81" s="20"/>
      <c r="U81" s="20"/>
      <c r="V81" s="20"/>
      <c r="W81" s="20"/>
    </row>
    <row r="82" ht="16.5" spans="1:23">
      <c r="A82" s="17">
        <v>399632</v>
      </c>
      <c r="B82" s="17" t="s">
        <v>152</v>
      </c>
      <c r="C82" s="17">
        <v>4190.911</v>
      </c>
      <c r="D82" s="17">
        <v>5241.899</v>
      </c>
      <c r="E82" s="17">
        <v>1</v>
      </c>
      <c r="F82" s="18">
        <v>0</v>
      </c>
      <c r="G82" s="18">
        <v>0</v>
      </c>
      <c r="H82" s="18">
        <v>1</v>
      </c>
      <c r="I82" s="18">
        <v>1.103</v>
      </c>
      <c r="J82" s="18">
        <v>20.932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18.054</v>
      </c>
      <c r="Q82" s="19">
        <v>0</v>
      </c>
      <c r="R82" s="19">
        <v>1</v>
      </c>
      <c r="S82" s="20"/>
      <c r="T82" s="20"/>
      <c r="U82" s="20"/>
      <c r="V82" s="20"/>
      <c r="W82" s="20"/>
    </row>
    <row r="83" ht="16.5" spans="1:23">
      <c r="A83" s="17">
        <v>399633</v>
      </c>
      <c r="B83" s="17" t="s">
        <v>153</v>
      </c>
      <c r="C83" s="17">
        <v>4906.27</v>
      </c>
      <c r="D83" s="17">
        <v>6078.845</v>
      </c>
      <c r="E83" s="17">
        <v>1</v>
      </c>
      <c r="F83" s="18">
        <v>0</v>
      </c>
      <c r="G83" s="18">
        <v>0</v>
      </c>
      <c r="H83" s="18">
        <v>1</v>
      </c>
      <c r="I83" s="18">
        <v>1.483</v>
      </c>
      <c r="J83" s="18">
        <v>20.486</v>
      </c>
      <c r="K83" s="19">
        <v>4</v>
      </c>
      <c r="L83" s="19">
        <v>0</v>
      </c>
      <c r="M83" s="19">
        <v>0</v>
      </c>
      <c r="N83" s="19">
        <v>0</v>
      </c>
      <c r="O83" s="19">
        <v>0</v>
      </c>
      <c r="P83" s="19">
        <v>10.57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7">
        <v>399635</v>
      </c>
      <c r="B84" s="17" t="s">
        <v>154</v>
      </c>
      <c r="C84" s="17">
        <v>1582.41</v>
      </c>
      <c r="D84" s="17">
        <v>2107.254</v>
      </c>
      <c r="E84" s="17">
        <v>1</v>
      </c>
      <c r="F84" s="18">
        <v>0</v>
      </c>
      <c r="G84" s="18">
        <v>0</v>
      </c>
      <c r="H84" s="18">
        <v>1</v>
      </c>
      <c r="I84" s="18">
        <v>1.266</v>
      </c>
      <c r="J84" s="18">
        <v>25.857</v>
      </c>
      <c r="K84" s="19">
        <v>4</v>
      </c>
      <c r="L84" s="19">
        <v>0</v>
      </c>
      <c r="M84" s="19">
        <v>0</v>
      </c>
      <c r="N84" s="19">
        <v>0</v>
      </c>
      <c r="O84" s="19">
        <v>0</v>
      </c>
      <c r="P84" s="19">
        <v>13.175</v>
      </c>
      <c r="Q84" s="19">
        <v>0</v>
      </c>
      <c r="R84" s="19">
        <v>1</v>
      </c>
      <c r="S84" s="20"/>
      <c r="T84" s="20"/>
      <c r="U84" s="20"/>
      <c r="V84" s="20"/>
      <c r="W84" s="20"/>
    </row>
    <row r="85" ht="16.5" spans="1:23">
      <c r="A85" s="17">
        <v>399642</v>
      </c>
      <c r="B85" s="17" t="s">
        <v>155</v>
      </c>
      <c r="C85" s="17">
        <v>1756.778</v>
      </c>
      <c r="D85" s="17">
        <v>2291.172</v>
      </c>
      <c r="E85" s="17">
        <v>1</v>
      </c>
      <c r="F85" s="18">
        <v>0</v>
      </c>
      <c r="G85" s="18">
        <v>0</v>
      </c>
      <c r="H85" s="18">
        <v>1</v>
      </c>
      <c r="I85" s="18">
        <v>1.591</v>
      </c>
      <c r="J85" s="18">
        <v>24.544</v>
      </c>
      <c r="K85" s="19">
        <v>3</v>
      </c>
      <c r="L85" s="19">
        <v>0</v>
      </c>
      <c r="M85" s="19">
        <v>0</v>
      </c>
      <c r="N85" s="19">
        <v>0</v>
      </c>
      <c r="O85" s="19">
        <v>0</v>
      </c>
      <c r="P85" s="19">
        <v>2.131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7">
        <v>399650</v>
      </c>
      <c r="B86" s="17" t="s">
        <v>156</v>
      </c>
      <c r="C86" s="17">
        <v>2009.359</v>
      </c>
      <c r="D86" s="17">
        <v>2582.884</v>
      </c>
      <c r="E86" s="17">
        <v>1</v>
      </c>
      <c r="F86" s="18">
        <v>0</v>
      </c>
      <c r="G86" s="18">
        <v>0</v>
      </c>
      <c r="H86" s="18">
        <v>1</v>
      </c>
      <c r="I86" s="18">
        <v>1.355</v>
      </c>
      <c r="J86" s="18">
        <v>23.259</v>
      </c>
      <c r="K86" s="19">
        <v>4</v>
      </c>
      <c r="L86" s="19">
        <v>1</v>
      </c>
      <c r="M86" s="19">
        <v>0</v>
      </c>
      <c r="N86" s="19">
        <v>1</v>
      </c>
      <c r="O86" s="19">
        <v>0</v>
      </c>
      <c r="P86" s="19">
        <v>39.104</v>
      </c>
      <c r="Q86" s="19">
        <v>0</v>
      </c>
      <c r="R86" s="19">
        <v>1</v>
      </c>
      <c r="S86" s="20"/>
      <c r="T86" s="20"/>
      <c r="U86" s="20"/>
      <c r="V86" s="20"/>
      <c r="W86" s="20"/>
    </row>
    <row r="87" ht="16.5" spans="1:23">
      <c r="A87" s="17">
        <v>399657</v>
      </c>
      <c r="B87" s="17" t="s">
        <v>157</v>
      </c>
      <c r="C87" s="17">
        <v>5750.197</v>
      </c>
      <c r="D87" s="17">
        <v>7019.442</v>
      </c>
      <c r="E87" s="17">
        <v>1</v>
      </c>
      <c r="F87" s="18">
        <v>0</v>
      </c>
      <c r="G87" s="18">
        <v>0</v>
      </c>
      <c r="H87" s="18">
        <v>1</v>
      </c>
      <c r="I87" s="18">
        <v>1.475</v>
      </c>
      <c r="J87" s="18">
        <v>19.29</v>
      </c>
      <c r="K87" s="19">
        <v>4</v>
      </c>
      <c r="L87" s="19">
        <v>0</v>
      </c>
      <c r="M87" s="19">
        <v>0</v>
      </c>
      <c r="N87" s="19">
        <v>1</v>
      </c>
      <c r="O87" s="19">
        <v>0</v>
      </c>
      <c r="P87" s="19">
        <v>5.125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7">
        <v>399661</v>
      </c>
      <c r="B88" s="17" t="s">
        <v>158</v>
      </c>
      <c r="C88" s="17">
        <v>5357.09</v>
      </c>
      <c r="D88" s="17">
        <v>5936.245</v>
      </c>
      <c r="E88" s="17">
        <v>1</v>
      </c>
      <c r="F88" s="18">
        <v>0</v>
      </c>
      <c r="G88" s="18">
        <v>0</v>
      </c>
      <c r="H88" s="18">
        <v>1</v>
      </c>
      <c r="I88" s="18">
        <v>0.708</v>
      </c>
      <c r="J88" s="18">
        <v>10.395</v>
      </c>
      <c r="K88" s="19">
        <v>4</v>
      </c>
      <c r="L88" s="19">
        <v>0</v>
      </c>
      <c r="M88" s="19">
        <v>-1</v>
      </c>
      <c r="N88" s="19">
        <v>1</v>
      </c>
      <c r="O88" s="19">
        <v>0</v>
      </c>
      <c r="P88" s="19">
        <v>17.646</v>
      </c>
      <c r="Q88" s="19">
        <v>0</v>
      </c>
      <c r="R88" s="19">
        <v>1</v>
      </c>
      <c r="S88" s="20"/>
      <c r="T88" s="20"/>
      <c r="U88" s="20"/>
      <c r="V88" s="20"/>
      <c r="W88" s="20"/>
    </row>
    <row r="89" ht="16.5" spans="1:23">
      <c r="A89" s="17">
        <v>399663</v>
      </c>
      <c r="B89" s="17" t="s">
        <v>159</v>
      </c>
      <c r="C89" s="17">
        <v>1776.12</v>
      </c>
      <c r="D89" s="17">
        <v>1970.854</v>
      </c>
      <c r="E89" s="17">
        <v>1</v>
      </c>
      <c r="F89" s="18">
        <v>0</v>
      </c>
      <c r="G89" s="18">
        <v>0</v>
      </c>
      <c r="H89" s="18">
        <v>1</v>
      </c>
      <c r="I89" s="18">
        <v>0.727</v>
      </c>
      <c r="J89" s="18">
        <v>10.535</v>
      </c>
      <c r="K89" s="19">
        <v>4</v>
      </c>
      <c r="L89" s="19">
        <v>0</v>
      </c>
      <c r="M89" s="19">
        <v>0</v>
      </c>
      <c r="N89" s="19">
        <v>1</v>
      </c>
      <c r="O89" s="19">
        <v>0</v>
      </c>
      <c r="P89" s="19">
        <v>6.819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7">
        <v>399666</v>
      </c>
      <c r="B90" s="17" t="s">
        <v>160</v>
      </c>
      <c r="C90" s="17">
        <v>1518.814</v>
      </c>
      <c r="D90" s="17">
        <v>2000.595</v>
      </c>
      <c r="E90" s="17">
        <v>1</v>
      </c>
      <c r="F90" s="18">
        <v>0</v>
      </c>
      <c r="G90" s="18">
        <v>0</v>
      </c>
      <c r="H90" s="18">
        <v>1</v>
      </c>
      <c r="I90" s="18">
        <v>1.468</v>
      </c>
      <c r="J90" s="18">
        <v>25.197</v>
      </c>
      <c r="K90" s="19">
        <v>4</v>
      </c>
      <c r="L90" s="19">
        <v>2</v>
      </c>
      <c r="M90" s="19">
        <v>-1</v>
      </c>
      <c r="N90" s="19">
        <v>1</v>
      </c>
      <c r="O90" s="19">
        <v>0</v>
      </c>
      <c r="P90" s="19">
        <v>-0.001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7">
        <v>399679</v>
      </c>
      <c r="B91" s="17" t="s">
        <v>161</v>
      </c>
      <c r="C91" s="17">
        <v>4769.326</v>
      </c>
      <c r="D91" s="17">
        <v>6099.95</v>
      </c>
      <c r="E91" s="17">
        <v>1</v>
      </c>
      <c r="F91" s="18">
        <v>0</v>
      </c>
      <c r="G91" s="18">
        <v>0</v>
      </c>
      <c r="H91" s="18">
        <v>1</v>
      </c>
      <c r="I91" s="18">
        <v>1.763</v>
      </c>
      <c r="J91" s="18">
        <v>23.192</v>
      </c>
      <c r="K91" s="19">
        <v>4</v>
      </c>
      <c r="L91" s="19">
        <v>0</v>
      </c>
      <c r="M91" s="19">
        <v>-1</v>
      </c>
      <c r="N91" s="19">
        <v>1</v>
      </c>
      <c r="O91" s="19">
        <v>0</v>
      </c>
      <c r="P91" s="19">
        <v>21.82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7">
        <v>399688</v>
      </c>
      <c r="B92" s="17" t="s">
        <v>162</v>
      </c>
      <c r="C92" s="17">
        <v>2772.991</v>
      </c>
      <c r="D92" s="17">
        <v>5667.211</v>
      </c>
      <c r="E92" s="17">
        <v>1</v>
      </c>
      <c r="F92" s="18">
        <v>0</v>
      </c>
      <c r="G92" s="18">
        <v>0</v>
      </c>
      <c r="H92" s="18">
        <v>1</v>
      </c>
      <c r="I92" s="18">
        <v>0.261</v>
      </c>
      <c r="J92" s="18">
        <v>51.197</v>
      </c>
      <c r="K92" s="19">
        <v>3</v>
      </c>
      <c r="L92" s="19">
        <v>0</v>
      </c>
      <c r="M92" s="19">
        <v>0</v>
      </c>
      <c r="N92" s="19">
        <v>0</v>
      </c>
      <c r="O92" s="19">
        <v>0</v>
      </c>
      <c r="P92" s="19">
        <v>5.452</v>
      </c>
      <c r="Q92" s="19">
        <v>0</v>
      </c>
      <c r="R92" s="19">
        <v>1</v>
      </c>
      <c r="S92" s="20"/>
      <c r="T92" s="20"/>
      <c r="U92" s="20"/>
      <c r="V92" s="20"/>
      <c r="W92" s="20"/>
    </row>
    <row r="93" ht="16.5" spans="1:23">
      <c r="A93" s="17">
        <v>399702</v>
      </c>
      <c r="B93" s="17" t="s">
        <v>163</v>
      </c>
      <c r="C93" s="17">
        <v>6652.838</v>
      </c>
      <c r="D93" s="17">
        <v>7606.406</v>
      </c>
      <c r="E93" s="17">
        <v>1</v>
      </c>
      <c r="F93" s="18">
        <v>0</v>
      </c>
      <c r="G93" s="18">
        <v>0</v>
      </c>
      <c r="H93" s="18">
        <v>1</v>
      </c>
      <c r="I93" s="18">
        <v>1.416</v>
      </c>
      <c r="J93" s="18">
        <v>13.775</v>
      </c>
      <c r="K93" s="19">
        <v>4</v>
      </c>
      <c r="L93" s="19">
        <v>0</v>
      </c>
      <c r="M93" s="19">
        <v>-1</v>
      </c>
      <c r="N93" s="19">
        <v>1</v>
      </c>
      <c r="O93" s="19">
        <v>0</v>
      </c>
      <c r="P93" s="19">
        <v>2.907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7">
        <v>399802</v>
      </c>
      <c r="B94" s="17" t="s">
        <v>164</v>
      </c>
      <c r="C94" s="17">
        <v>5312.207</v>
      </c>
      <c r="D94" s="17">
        <v>6711.99</v>
      </c>
      <c r="E94" s="17">
        <v>1</v>
      </c>
      <c r="F94" s="18">
        <v>0</v>
      </c>
      <c r="G94" s="18">
        <v>0</v>
      </c>
      <c r="H94" s="18">
        <v>1</v>
      </c>
      <c r="I94" s="18">
        <v>0.973</v>
      </c>
      <c r="J94" s="18">
        <v>21.625</v>
      </c>
      <c r="K94" s="19">
        <v>4</v>
      </c>
      <c r="L94" s="19">
        <v>0</v>
      </c>
      <c r="M94" s="19">
        <v>0</v>
      </c>
      <c r="N94" s="19">
        <v>0</v>
      </c>
      <c r="O94" s="19">
        <v>0</v>
      </c>
      <c r="P94" s="19">
        <v>21.256</v>
      </c>
      <c r="Q94" s="19">
        <v>0</v>
      </c>
      <c r="R94" s="19">
        <v>1</v>
      </c>
      <c r="S94" s="20"/>
      <c r="T94" s="20"/>
      <c r="U94" s="20"/>
      <c r="V94" s="20"/>
      <c r="W94" s="20"/>
    </row>
    <row r="95" ht="16.5" spans="1:23">
      <c r="A95" s="17">
        <v>399811</v>
      </c>
      <c r="B95" s="17" t="s">
        <v>165</v>
      </c>
      <c r="C95" s="17">
        <v>3748.199</v>
      </c>
      <c r="D95" s="17">
        <v>5765.933</v>
      </c>
      <c r="E95" s="17">
        <v>1</v>
      </c>
      <c r="F95" s="18">
        <v>0</v>
      </c>
      <c r="G95" s="18">
        <v>0</v>
      </c>
      <c r="H95" s="18">
        <v>1</v>
      </c>
      <c r="I95" s="18">
        <v>2.042</v>
      </c>
      <c r="J95" s="18">
        <v>36.321</v>
      </c>
      <c r="K95" s="19">
        <v>4</v>
      </c>
      <c r="L95" s="19">
        <v>2</v>
      </c>
      <c r="M95" s="19">
        <v>-1</v>
      </c>
      <c r="N95" s="19">
        <v>1</v>
      </c>
      <c r="O95" s="19">
        <v>0</v>
      </c>
      <c r="P95" s="19">
        <v>20.501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7">
        <v>399901</v>
      </c>
      <c r="B96" s="17" t="s">
        <v>104</v>
      </c>
      <c r="C96" s="17">
        <v>5878.815</v>
      </c>
      <c r="D96" s="17">
        <v>6385.692</v>
      </c>
      <c r="E96" s="17">
        <v>1</v>
      </c>
      <c r="F96" s="18">
        <v>0</v>
      </c>
      <c r="G96" s="18">
        <v>0</v>
      </c>
      <c r="H96" s="18">
        <v>1</v>
      </c>
      <c r="I96" s="18">
        <v>0.911</v>
      </c>
      <c r="J96" s="18">
        <v>8.776</v>
      </c>
      <c r="K96" s="19">
        <v>3</v>
      </c>
      <c r="L96" s="19">
        <v>0</v>
      </c>
      <c r="M96" s="19">
        <v>0</v>
      </c>
      <c r="N96" s="19">
        <v>0</v>
      </c>
      <c r="O96" s="19">
        <v>0</v>
      </c>
      <c r="P96" s="19">
        <v>9.112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7">
        <v>399905</v>
      </c>
      <c r="B97" s="17" t="s">
        <v>166</v>
      </c>
      <c r="C97" s="17">
        <v>5930.721</v>
      </c>
      <c r="D97" s="17">
        <v>7272.193</v>
      </c>
      <c r="E97" s="17">
        <v>1</v>
      </c>
      <c r="F97" s="18">
        <v>0</v>
      </c>
      <c r="G97" s="18">
        <v>0</v>
      </c>
      <c r="H97" s="18">
        <v>1</v>
      </c>
      <c r="I97" s="18">
        <v>1.001</v>
      </c>
      <c r="J97" s="18">
        <v>19.263</v>
      </c>
      <c r="K97" s="19">
        <v>4</v>
      </c>
      <c r="L97" s="19">
        <v>0</v>
      </c>
      <c r="M97" s="19">
        <v>-1</v>
      </c>
      <c r="N97" s="19">
        <v>1</v>
      </c>
      <c r="O97" s="19">
        <v>0</v>
      </c>
      <c r="P97" s="19">
        <v>2.789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7">
        <v>399935</v>
      </c>
      <c r="B98" s="17" t="s">
        <v>108</v>
      </c>
      <c r="C98" s="17">
        <v>4628.99</v>
      </c>
      <c r="D98" s="17">
        <v>6628.069</v>
      </c>
      <c r="E98" s="17">
        <v>1</v>
      </c>
      <c r="F98" s="18">
        <v>0</v>
      </c>
      <c r="G98" s="18">
        <v>0</v>
      </c>
      <c r="H98" s="18">
        <v>1</v>
      </c>
      <c r="I98" s="18">
        <v>0.642</v>
      </c>
      <c r="J98" s="18">
        <v>30.609</v>
      </c>
      <c r="K98" s="19">
        <v>2</v>
      </c>
      <c r="L98" s="19">
        <v>0</v>
      </c>
      <c r="M98" s="19">
        <v>0</v>
      </c>
      <c r="N98" s="19">
        <v>0</v>
      </c>
      <c r="O98" s="19">
        <v>0</v>
      </c>
      <c r="P98" s="19">
        <v>3.365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7">
        <v>399974</v>
      </c>
      <c r="B99" s="17" t="s">
        <v>167</v>
      </c>
      <c r="C99" s="17">
        <v>1691.836</v>
      </c>
      <c r="D99" s="17">
        <v>1906.86</v>
      </c>
      <c r="E99" s="17">
        <v>1</v>
      </c>
      <c r="F99" s="18">
        <v>0</v>
      </c>
      <c r="G99" s="18">
        <v>0</v>
      </c>
      <c r="H99" s="18">
        <v>1</v>
      </c>
      <c r="I99" s="18">
        <v>0.599</v>
      </c>
      <c r="J99" s="18">
        <v>11.808</v>
      </c>
      <c r="K99" s="19">
        <v>4</v>
      </c>
      <c r="L99" s="19">
        <v>0</v>
      </c>
      <c r="M99" s="19">
        <v>0</v>
      </c>
      <c r="N99" s="19">
        <v>0</v>
      </c>
      <c r="O99" s="19">
        <v>0</v>
      </c>
      <c r="P99" s="19">
        <v>1.499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7">
        <v>980001</v>
      </c>
      <c r="B100" s="17" t="s">
        <v>168</v>
      </c>
      <c r="C100" s="17">
        <v>1334.098</v>
      </c>
      <c r="D100" s="17">
        <v>1557.911</v>
      </c>
      <c r="E100" s="17">
        <v>1</v>
      </c>
      <c r="F100" s="18">
        <v>0</v>
      </c>
      <c r="G100" s="18">
        <v>0</v>
      </c>
      <c r="H100" s="18">
        <v>1</v>
      </c>
      <c r="I100" s="18">
        <v>0.104</v>
      </c>
      <c r="J100" s="18">
        <v>14.456</v>
      </c>
      <c r="K100" s="19">
        <v>3</v>
      </c>
      <c r="L100" s="19">
        <v>0</v>
      </c>
      <c r="M100" s="19">
        <v>0</v>
      </c>
      <c r="N100" s="19">
        <v>0</v>
      </c>
      <c r="O100" s="19">
        <v>0</v>
      </c>
      <c r="P100" s="19">
        <v>19.981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7">
        <v>980028</v>
      </c>
      <c r="B101" s="17" t="s">
        <v>169</v>
      </c>
      <c r="C101" s="17">
        <v>10948.179</v>
      </c>
      <c r="D101" s="17">
        <v>12480.864</v>
      </c>
      <c r="E101" s="17">
        <v>1</v>
      </c>
      <c r="F101" s="18">
        <v>0</v>
      </c>
      <c r="G101" s="18">
        <v>0</v>
      </c>
      <c r="H101" s="18">
        <v>1</v>
      </c>
      <c r="I101" s="18">
        <v>1.096</v>
      </c>
      <c r="J101" s="18">
        <v>13.242</v>
      </c>
      <c r="K101" s="19">
        <v>2</v>
      </c>
      <c r="L101" s="19">
        <v>0</v>
      </c>
      <c r="M101" s="19">
        <v>0</v>
      </c>
      <c r="N101" s="19">
        <v>0</v>
      </c>
      <c r="O101" s="19">
        <v>0</v>
      </c>
      <c r="P101" s="19">
        <v>18.723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7">
        <v>988201</v>
      </c>
      <c r="B102" s="17" t="s">
        <v>170</v>
      </c>
      <c r="C102" s="17">
        <v>1619.287</v>
      </c>
      <c r="D102" s="17">
        <v>1904.062</v>
      </c>
      <c r="E102" s="17">
        <v>1</v>
      </c>
      <c r="F102" s="18">
        <v>0</v>
      </c>
      <c r="G102" s="18">
        <v>0</v>
      </c>
      <c r="H102" s="18">
        <v>1</v>
      </c>
      <c r="I102" s="18">
        <v>0.39</v>
      </c>
      <c r="J102" s="18">
        <v>15.288</v>
      </c>
      <c r="K102" s="19">
        <v>4</v>
      </c>
      <c r="L102" s="19">
        <v>2</v>
      </c>
      <c r="M102" s="19">
        <v>0</v>
      </c>
      <c r="N102" s="19">
        <v>1</v>
      </c>
      <c r="O102" s="19">
        <v>0</v>
      </c>
      <c r="P102" s="19">
        <v>2.874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21">
        <v>1</v>
      </c>
      <c r="B103" s="22" t="s">
        <v>171</v>
      </c>
      <c r="C103" s="22">
        <v>3466.387</v>
      </c>
      <c r="D103" s="22">
        <v>3905.859</v>
      </c>
      <c r="E103" s="22">
        <v>0</v>
      </c>
      <c r="F103" s="22">
        <v>0</v>
      </c>
      <c r="G103" s="22">
        <v>0</v>
      </c>
      <c r="H103" s="22">
        <v>1</v>
      </c>
      <c r="I103" s="18">
        <v>2.543</v>
      </c>
      <c r="J103" s="18">
        <v>13.508</v>
      </c>
      <c r="K103" s="19">
        <v>4</v>
      </c>
      <c r="L103" s="19">
        <v>1</v>
      </c>
      <c r="M103" s="19">
        <v>-1</v>
      </c>
      <c r="N103" s="19">
        <v>1</v>
      </c>
      <c r="O103" s="19">
        <v>0</v>
      </c>
      <c r="P103" s="19">
        <v>1.992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22">
        <v>2</v>
      </c>
      <c r="B104" s="22" t="s">
        <v>172</v>
      </c>
      <c r="C104" s="22">
        <v>3633.273</v>
      </c>
      <c r="D104" s="22">
        <v>4094.487</v>
      </c>
      <c r="E104" s="22">
        <v>0</v>
      </c>
      <c r="F104" s="22">
        <v>0</v>
      </c>
      <c r="G104" s="22">
        <v>0</v>
      </c>
      <c r="H104" s="22">
        <v>1</v>
      </c>
      <c r="I104" s="18">
        <v>2.559</v>
      </c>
      <c r="J104" s="18">
        <v>13.535</v>
      </c>
      <c r="K104" s="19">
        <v>4</v>
      </c>
      <c r="L104" s="19">
        <v>0</v>
      </c>
      <c r="M104" s="19">
        <v>-1</v>
      </c>
      <c r="N104" s="19">
        <v>1</v>
      </c>
      <c r="O104" s="19">
        <v>0</v>
      </c>
      <c r="P104" s="19">
        <v>19.906</v>
      </c>
      <c r="Q104" s="19">
        <v>0</v>
      </c>
      <c r="R104" s="19">
        <v>1</v>
      </c>
      <c r="S104" s="20"/>
      <c r="T104" s="20"/>
      <c r="U104" s="20"/>
      <c r="V104" s="20"/>
      <c r="W104" s="20"/>
    </row>
    <row r="105" ht="16.5" spans="1:23">
      <c r="A105" s="22">
        <v>4</v>
      </c>
      <c r="B105" s="22" t="s">
        <v>173</v>
      </c>
      <c r="C105" s="22">
        <v>2954.407</v>
      </c>
      <c r="D105" s="22">
        <v>3543.667</v>
      </c>
      <c r="E105" s="22">
        <v>0</v>
      </c>
      <c r="F105" s="22">
        <v>0</v>
      </c>
      <c r="G105" s="22">
        <v>0</v>
      </c>
      <c r="H105" s="22">
        <v>1</v>
      </c>
      <c r="I105" s="18">
        <v>2.597</v>
      </c>
      <c r="J105" s="18">
        <v>18.794</v>
      </c>
      <c r="K105" s="19">
        <v>2</v>
      </c>
      <c r="L105" s="19">
        <v>2</v>
      </c>
      <c r="M105" s="19">
        <v>-1</v>
      </c>
      <c r="N105" s="19">
        <v>1</v>
      </c>
      <c r="O105" s="19">
        <v>0</v>
      </c>
      <c r="P105" s="19">
        <v>-0.001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22">
        <v>7</v>
      </c>
      <c r="B106" s="22" t="s">
        <v>174</v>
      </c>
      <c r="C106" s="22">
        <v>4553.795</v>
      </c>
      <c r="D106" s="22">
        <v>4822.671</v>
      </c>
      <c r="E106" s="22">
        <v>0</v>
      </c>
      <c r="F106" s="22">
        <v>0</v>
      </c>
      <c r="G106" s="22">
        <v>0</v>
      </c>
      <c r="H106" s="22">
        <v>1</v>
      </c>
      <c r="I106" s="18">
        <v>0.705</v>
      </c>
      <c r="J106" s="18">
        <v>6.241</v>
      </c>
      <c r="K106" s="19">
        <v>4</v>
      </c>
      <c r="L106" s="19">
        <v>0</v>
      </c>
      <c r="M106" s="19">
        <v>0</v>
      </c>
      <c r="N106" s="19">
        <v>0</v>
      </c>
      <c r="O106" s="19">
        <v>0</v>
      </c>
      <c r="P106" s="19">
        <v>13.104</v>
      </c>
      <c r="Q106" s="19">
        <v>0</v>
      </c>
      <c r="R106" s="19">
        <v>1</v>
      </c>
      <c r="S106" s="20"/>
      <c r="T106" s="20"/>
      <c r="U106" s="20"/>
      <c r="V106" s="20"/>
      <c r="W106" s="20"/>
    </row>
    <row r="107" ht="16.5" spans="1:23">
      <c r="A107" s="22">
        <v>10</v>
      </c>
      <c r="B107" s="22" t="s">
        <v>175</v>
      </c>
      <c r="C107" s="22">
        <v>8736.881</v>
      </c>
      <c r="D107" s="22">
        <v>10050.279</v>
      </c>
      <c r="E107" s="22">
        <v>0</v>
      </c>
      <c r="F107" s="22">
        <v>0</v>
      </c>
      <c r="G107" s="22">
        <v>0</v>
      </c>
      <c r="H107" s="22">
        <v>1</v>
      </c>
      <c r="I107" s="18">
        <v>1.872</v>
      </c>
      <c r="J107" s="18">
        <v>14.696</v>
      </c>
      <c r="K107" s="19">
        <v>4</v>
      </c>
      <c r="L107" s="19">
        <v>2</v>
      </c>
      <c r="M107" s="19">
        <v>-1</v>
      </c>
      <c r="N107" s="19">
        <v>1</v>
      </c>
      <c r="O107" s="19">
        <v>0</v>
      </c>
      <c r="P107" s="19">
        <v>18.807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22">
        <v>11</v>
      </c>
      <c r="B108" s="22" t="s">
        <v>52</v>
      </c>
      <c r="C108" s="22">
        <v>6943.453</v>
      </c>
      <c r="D108" s="22">
        <v>7135.584</v>
      </c>
      <c r="E108" s="22">
        <v>0</v>
      </c>
      <c r="F108" s="22">
        <v>0</v>
      </c>
      <c r="G108" s="22">
        <v>0</v>
      </c>
      <c r="H108" s="22">
        <v>1</v>
      </c>
      <c r="I108" s="18">
        <v>0.285</v>
      </c>
      <c r="J108" s="18">
        <v>2.97</v>
      </c>
      <c r="K108" s="19">
        <v>4</v>
      </c>
      <c r="L108" s="19">
        <v>0</v>
      </c>
      <c r="M108" s="19">
        <v>0</v>
      </c>
      <c r="N108" s="19">
        <v>0</v>
      </c>
      <c r="O108" s="19">
        <v>0</v>
      </c>
      <c r="P108" s="19">
        <v>11.743</v>
      </c>
      <c r="Q108" s="19">
        <v>0</v>
      </c>
      <c r="R108" s="19">
        <v>1</v>
      </c>
      <c r="S108" s="20"/>
      <c r="T108" s="20"/>
      <c r="U108" s="20"/>
      <c r="V108" s="20"/>
      <c r="W108" s="20"/>
    </row>
    <row r="109" ht="16.5" spans="1:23">
      <c r="A109" s="22">
        <v>13</v>
      </c>
      <c r="B109" s="22" t="s">
        <v>176</v>
      </c>
      <c r="C109" s="22">
        <v>299.281</v>
      </c>
      <c r="D109" s="22">
        <v>301.021</v>
      </c>
      <c r="E109" s="22">
        <v>0</v>
      </c>
      <c r="F109" s="22">
        <v>0</v>
      </c>
      <c r="G109" s="22">
        <v>0</v>
      </c>
      <c r="H109" s="22">
        <v>1</v>
      </c>
      <c r="I109" s="18">
        <v>0.28</v>
      </c>
      <c r="J109" s="18">
        <v>0.856</v>
      </c>
      <c r="K109" s="19">
        <v>4</v>
      </c>
      <c r="L109" s="19">
        <v>0</v>
      </c>
      <c r="M109" s="19">
        <v>-1</v>
      </c>
      <c r="N109" s="19">
        <v>1</v>
      </c>
      <c r="O109" s="19">
        <v>0</v>
      </c>
      <c r="P109" s="19">
        <v>18.736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22">
        <v>16</v>
      </c>
      <c r="B110" s="22" t="s">
        <v>177</v>
      </c>
      <c r="C110" s="22">
        <v>2714.905</v>
      </c>
      <c r="D110" s="22">
        <v>3005.061</v>
      </c>
      <c r="E110" s="22">
        <v>0</v>
      </c>
      <c r="F110" s="22">
        <v>0</v>
      </c>
      <c r="G110" s="22">
        <v>0</v>
      </c>
      <c r="H110" s="22">
        <v>1</v>
      </c>
      <c r="I110" s="18">
        <v>1.303</v>
      </c>
      <c r="J110" s="18">
        <v>10.833</v>
      </c>
      <c r="K110" s="19">
        <v>2</v>
      </c>
      <c r="L110" s="19">
        <v>0</v>
      </c>
      <c r="M110" s="19">
        <v>0</v>
      </c>
      <c r="N110" s="19">
        <v>0</v>
      </c>
      <c r="O110" s="19">
        <v>0</v>
      </c>
      <c r="P110" s="19">
        <v>3.102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22">
        <v>17</v>
      </c>
      <c r="B111" s="22" t="s">
        <v>178</v>
      </c>
      <c r="C111" s="22">
        <v>2929.49</v>
      </c>
      <c r="D111" s="22">
        <v>3301.337</v>
      </c>
      <c r="E111" s="22">
        <v>0</v>
      </c>
      <c r="F111" s="22">
        <v>0</v>
      </c>
      <c r="G111" s="22">
        <v>0</v>
      </c>
      <c r="H111" s="22">
        <v>1</v>
      </c>
      <c r="I111" s="18">
        <v>2.547</v>
      </c>
      <c r="J111" s="18">
        <v>13.524</v>
      </c>
      <c r="K111" s="19">
        <v>4</v>
      </c>
      <c r="L111" s="19">
        <v>2</v>
      </c>
      <c r="M111" s="19">
        <v>-1</v>
      </c>
      <c r="N111" s="19">
        <v>1</v>
      </c>
      <c r="O111" s="19">
        <v>0</v>
      </c>
      <c r="P111" s="19">
        <v>1.508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22">
        <v>19</v>
      </c>
      <c r="B112" s="22" t="s">
        <v>179</v>
      </c>
      <c r="C112" s="22">
        <v>1138.534</v>
      </c>
      <c r="D112" s="22">
        <v>1221.119</v>
      </c>
      <c r="E112" s="22">
        <v>0</v>
      </c>
      <c r="F112" s="22">
        <v>0</v>
      </c>
      <c r="G112" s="22">
        <v>0</v>
      </c>
      <c r="H112" s="22">
        <v>1</v>
      </c>
      <c r="I112" s="18">
        <v>0.924</v>
      </c>
      <c r="J112" s="18">
        <v>7.624</v>
      </c>
      <c r="K112" s="19">
        <v>4</v>
      </c>
      <c r="L112" s="19">
        <v>0</v>
      </c>
      <c r="M112" s="19">
        <v>0</v>
      </c>
      <c r="N112" s="19">
        <v>0</v>
      </c>
      <c r="O112" s="19">
        <v>0</v>
      </c>
      <c r="P112" s="19">
        <v>17.953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22">
        <v>22</v>
      </c>
      <c r="B113" s="22" t="s">
        <v>180</v>
      </c>
      <c r="C113" s="22">
        <v>250.856</v>
      </c>
      <c r="D113" s="22">
        <v>252.359</v>
      </c>
      <c r="E113" s="22">
        <v>0</v>
      </c>
      <c r="F113" s="22">
        <v>0</v>
      </c>
      <c r="G113" s="22">
        <v>0</v>
      </c>
      <c r="H113" s="22">
        <v>1</v>
      </c>
      <c r="I113" s="18">
        <v>0.253</v>
      </c>
      <c r="J113" s="18">
        <v>0.847</v>
      </c>
      <c r="K113" s="19">
        <v>4</v>
      </c>
      <c r="L113" s="19">
        <v>0</v>
      </c>
      <c r="M113" s="19">
        <v>0</v>
      </c>
      <c r="N113" s="19">
        <v>1</v>
      </c>
      <c r="O113" s="19">
        <v>0</v>
      </c>
      <c r="P113" s="19">
        <v>7.532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22">
        <v>26</v>
      </c>
      <c r="B114" s="22" t="s">
        <v>181</v>
      </c>
      <c r="C114" s="22">
        <v>3838.135</v>
      </c>
      <c r="D114" s="22">
        <v>4870.819</v>
      </c>
      <c r="E114" s="22">
        <v>0</v>
      </c>
      <c r="F114" s="22">
        <v>0</v>
      </c>
      <c r="G114" s="22">
        <v>0</v>
      </c>
      <c r="H114" s="22">
        <v>1</v>
      </c>
      <c r="I114" s="18">
        <v>6.606</v>
      </c>
      <c r="J114" s="18">
        <v>26.407</v>
      </c>
      <c r="K114" s="19">
        <v>3</v>
      </c>
      <c r="L114" s="19">
        <v>0</v>
      </c>
      <c r="M114" s="19">
        <v>0</v>
      </c>
      <c r="N114" s="19">
        <v>0</v>
      </c>
      <c r="O114" s="19">
        <v>0</v>
      </c>
      <c r="P114" s="19">
        <v>2.732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22">
        <v>32</v>
      </c>
      <c r="B115" s="22" t="s">
        <v>182</v>
      </c>
      <c r="C115" s="22">
        <v>1784.359</v>
      </c>
      <c r="D115" s="22">
        <v>1944.657</v>
      </c>
      <c r="E115" s="22">
        <v>0</v>
      </c>
      <c r="F115" s="22">
        <v>0</v>
      </c>
      <c r="G115" s="22">
        <v>0</v>
      </c>
      <c r="H115" s="22">
        <v>1</v>
      </c>
      <c r="I115" s="18">
        <v>4.187</v>
      </c>
      <c r="J115" s="18">
        <v>12.085</v>
      </c>
      <c r="K115" s="19">
        <v>4</v>
      </c>
      <c r="L115" s="19">
        <v>0</v>
      </c>
      <c r="M115" s="19">
        <v>-1</v>
      </c>
      <c r="N115" s="19">
        <v>1</v>
      </c>
      <c r="O115" s="19">
        <v>0</v>
      </c>
      <c r="P115" s="19">
        <v>16.886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22">
        <v>33</v>
      </c>
      <c r="B116" s="22" t="s">
        <v>183</v>
      </c>
      <c r="C116" s="22">
        <v>2424.094</v>
      </c>
      <c r="D116" s="22">
        <v>3237.446</v>
      </c>
      <c r="E116" s="22">
        <v>0</v>
      </c>
      <c r="F116" s="22">
        <v>0</v>
      </c>
      <c r="G116" s="22">
        <v>0</v>
      </c>
      <c r="H116" s="22">
        <v>1</v>
      </c>
      <c r="I116" s="18">
        <v>2.951</v>
      </c>
      <c r="J116" s="18">
        <v>27.333</v>
      </c>
      <c r="K116" s="19">
        <v>4</v>
      </c>
      <c r="L116" s="19">
        <v>0</v>
      </c>
      <c r="M116" s="19">
        <v>0</v>
      </c>
      <c r="N116" s="19">
        <v>1</v>
      </c>
      <c r="O116" s="19">
        <v>0</v>
      </c>
      <c r="P116" s="19">
        <v>14.559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22">
        <v>34</v>
      </c>
      <c r="B117" s="22" t="s">
        <v>184</v>
      </c>
      <c r="C117" s="22">
        <v>2055.694</v>
      </c>
      <c r="D117" s="22">
        <v>2259.802</v>
      </c>
      <c r="E117" s="22">
        <v>0</v>
      </c>
      <c r="F117" s="22">
        <v>0</v>
      </c>
      <c r="G117" s="22">
        <v>0</v>
      </c>
      <c r="H117" s="22">
        <v>1</v>
      </c>
      <c r="I117" s="18">
        <v>3.626</v>
      </c>
      <c r="J117" s="18">
        <v>12.331</v>
      </c>
      <c r="K117" s="19">
        <v>4</v>
      </c>
      <c r="L117" s="19">
        <v>1</v>
      </c>
      <c r="M117" s="19">
        <v>-1</v>
      </c>
      <c r="N117" s="19">
        <v>1</v>
      </c>
      <c r="O117" s="19">
        <v>0</v>
      </c>
      <c r="P117" s="19">
        <v>20.121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22">
        <v>41</v>
      </c>
      <c r="B118" s="22" t="s">
        <v>185</v>
      </c>
      <c r="C118" s="22">
        <v>2471.223</v>
      </c>
      <c r="D118" s="22">
        <v>2630.776</v>
      </c>
      <c r="E118" s="22">
        <v>0</v>
      </c>
      <c r="F118" s="22">
        <v>0</v>
      </c>
      <c r="G118" s="22">
        <v>0</v>
      </c>
      <c r="H118" s="22">
        <v>1</v>
      </c>
      <c r="I118" s="18">
        <v>3.559</v>
      </c>
      <c r="J118" s="18">
        <v>9.408</v>
      </c>
      <c r="K118" s="19">
        <v>3</v>
      </c>
      <c r="L118" s="19">
        <v>0</v>
      </c>
      <c r="M118" s="19">
        <v>0</v>
      </c>
      <c r="N118" s="19">
        <v>0</v>
      </c>
      <c r="O118" s="19">
        <v>0</v>
      </c>
      <c r="P118" s="19">
        <v>3.669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22">
        <v>44</v>
      </c>
      <c r="B119" s="22" t="s">
        <v>186</v>
      </c>
      <c r="C119" s="22">
        <v>4073.717</v>
      </c>
      <c r="D119" s="22">
        <v>4595.198</v>
      </c>
      <c r="E119" s="22">
        <v>0</v>
      </c>
      <c r="F119" s="22">
        <v>0</v>
      </c>
      <c r="G119" s="22">
        <v>0</v>
      </c>
      <c r="H119" s="22">
        <v>1</v>
      </c>
      <c r="I119" s="18">
        <v>2.201</v>
      </c>
      <c r="J119" s="18">
        <v>13.3</v>
      </c>
      <c r="K119" s="19">
        <v>4</v>
      </c>
      <c r="L119" s="19">
        <v>0</v>
      </c>
      <c r="M119" s="19">
        <v>0</v>
      </c>
      <c r="N119" s="19">
        <v>0</v>
      </c>
      <c r="O119" s="19">
        <v>0</v>
      </c>
      <c r="P119" s="19">
        <v>16.302</v>
      </c>
      <c r="Q119" s="19">
        <v>0</v>
      </c>
      <c r="R119" s="19">
        <v>1</v>
      </c>
      <c r="S119" s="20"/>
      <c r="T119" s="20"/>
      <c r="U119" s="20"/>
      <c r="V119" s="20"/>
      <c r="W119" s="20"/>
    </row>
    <row r="120" ht="16.5" spans="1:23">
      <c r="A120" s="22">
        <v>46</v>
      </c>
      <c r="B120" s="22" t="s">
        <v>187</v>
      </c>
      <c r="C120" s="22">
        <v>4411.354</v>
      </c>
      <c r="D120" s="22">
        <v>5119.856</v>
      </c>
      <c r="E120" s="22">
        <v>0</v>
      </c>
      <c r="F120" s="22">
        <v>0</v>
      </c>
      <c r="G120" s="22">
        <v>0</v>
      </c>
      <c r="H120" s="22">
        <v>1</v>
      </c>
      <c r="I120" s="18">
        <v>1.808</v>
      </c>
      <c r="J120" s="18">
        <v>15.396</v>
      </c>
      <c r="K120" s="19">
        <v>4</v>
      </c>
      <c r="L120" s="19">
        <v>2</v>
      </c>
      <c r="M120" s="19">
        <v>-1</v>
      </c>
      <c r="N120" s="19">
        <v>1</v>
      </c>
      <c r="O120" s="19">
        <v>0</v>
      </c>
      <c r="P120" s="19">
        <v>9.097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22">
        <v>47</v>
      </c>
      <c r="B121" s="22" t="s">
        <v>188</v>
      </c>
      <c r="C121" s="22">
        <v>3454.6</v>
      </c>
      <c r="D121" s="22">
        <v>3915.899</v>
      </c>
      <c r="E121" s="22">
        <v>0</v>
      </c>
      <c r="F121" s="22">
        <v>0</v>
      </c>
      <c r="G121" s="22">
        <v>0</v>
      </c>
      <c r="H121" s="22">
        <v>1</v>
      </c>
      <c r="I121" s="18">
        <v>1.733</v>
      </c>
      <c r="J121" s="18">
        <v>13.309</v>
      </c>
      <c r="K121" s="19">
        <v>4</v>
      </c>
      <c r="L121" s="19">
        <v>0</v>
      </c>
      <c r="M121" s="19">
        <v>0</v>
      </c>
      <c r="N121" s="19">
        <v>1</v>
      </c>
      <c r="O121" s="19">
        <v>0</v>
      </c>
      <c r="P121" s="19">
        <v>-0.37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22">
        <v>50</v>
      </c>
      <c r="B122" s="22" t="s">
        <v>189</v>
      </c>
      <c r="C122" s="22">
        <v>2098.472</v>
      </c>
      <c r="D122" s="22">
        <v>2402.436</v>
      </c>
      <c r="E122" s="22">
        <v>0</v>
      </c>
      <c r="F122" s="22">
        <v>0</v>
      </c>
      <c r="G122" s="22">
        <v>0</v>
      </c>
      <c r="H122" s="22">
        <v>1</v>
      </c>
      <c r="I122" s="18">
        <v>2.485</v>
      </c>
      <c r="J122" s="18">
        <v>14.823</v>
      </c>
      <c r="K122" s="19">
        <v>4</v>
      </c>
      <c r="L122" s="19">
        <v>0</v>
      </c>
      <c r="M122" s="19">
        <v>0</v>
      </c>
      <c r="N122" s="19">
        <v>0</v>
      </c>
      <c r="O122" s="19">
        <v>0</v>
      </c>
      <c r="P122" s="19">
        <v>10.768</v>
      </c>
      <c r="Q122" s="19">
        <v>0</v>
      </c>
      <c r="R122" s="19">
        <v>1</v>
      </c>
      <c r="S122" s="20"/>
      <c r="T122" s="20"/>
      <c r="U122" s="20"/>
      <c r="V122" s="20"/>
      <c r="W122" s="20"/>
    </row>
    <row r="123" ht="16.5" spans="1:23">
      <c r="A123" s="22">
        <v>51</v>
      </c>
      <c r="B123" s="22" t="s">
        <v>190</v>
      </c>
      <c r="C123" s="22">
        <v>8227.214</v>
      </c>
      <c r="D123" s="22">
        <v>9286.223</v>
      </c>
      <c r="E123" s="22">
        <v>0</v>
      </c>
      <c r="F123" s="22">
        <v>0</v>
      </c>
      <c r="G123" s="22">
        <v>0</v>
      </c>
      <c r="H123" s="22">
        <v>1</v>
      </c>
      <c r="I123" s="18">
        <v>2.634</v>
      </c>
      <c r="J123" s="18">
        <v>13.738</v>
      </c>
      <c r="K123" s="19">
        <v>4</v>
      </c>
      <c r="L123" s="19">
        <v>0</v>
      </c>
      <c r="M123" s="19">
        <v>0</v>
      </c>
      <c r="N123" s="19">
        <v>1</v>
      </c>
      <c r="O123" s="19">
        <v>0</v>
      </c>
      <c r="P123" s="19">
        <v>21.983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22">
        <v>54</v>
      </c>
      <c r="B124" s="22" t="s">
        <v>191</v>
      </c>
      <c r="C124" s="22">
        <v>1428.209</v>
      </c>
      <c r="D124" s="22">
        <v>1556.154</v>
      </c>
      <c r="E124" s="22">
        <v>0</v>
      </c>
      <c r="F124" s="22">
        <v>0</v>
      </c>
      <c r="G124" s="22">
        <v>0</v>
      </c>
      <c r="H124" s="22">
        <v>1</v>
      </c>
      <c r="I124" s="18">
        <v>1.38</v>
      </c>
      <c r="J124" s="18">
        <v>9.489</v>
      </c>
      <c r="K124" s="19">
        <v>4</v>
      </c>
      <c r="L124" s="19">
        <v>0</v>
      </c>
      <c r="M124" s="19">
        <v>0</v>
      </c>
      <c r="N124" s="19">
        <v>0</v>
      </c>
      <c r="O124" s="19">
        <v>0</v>
      </c>
      <c r="P124" s="19">
        <v>17.572</v>
      </c>
      <c r="Q124" s="19">
        <v>0</v>
      </c>
      <c r="R124" s="19">
        <v>1</v>
      </c>
      <c r="S124" s="20"/>
      <c r="T124" s="20"/>
      <c r="U124" s="20"/>
      <c r="V124" s="20"/>
      <c r="W124" s="20"/>
    </row>
    <row r="125" ht="16.5" spans="1:23">
      <c r="A125" s="22">
        <v>56</v>
      </c>
      <c r="B125" s="22" t="s">
        <v>192</v>
      </c>
      <c r="C125" s="22">
        <v>1139.498</v>
      </c>
      <c r="D125" s="22">
        <v>1223.205</v>
      </c>
      <c r="E125" s="22">
        <v>0</v>
      </c>
      <c r="F125" s="22">
        <v>0</v>
      </c>
      <c r="G125" s="22">
        <v>0</v>
      </c>
      <c r="H125" s="22">
        <v>1</v>
      </c>
      <c r="I125" s="18">
        <v>1.835</v>
      </c>
      <c r="J125" s="18">
        <v>8.553</v>
      </c>
      <c r="K125" s="19">
        <v>4</v>
      </c>
      <c r="L125" s="19">
        <v>1</v>
      </c>
      <c r="M125" s="19">
        <v>0</v>
      </c>
      <c r="N125" s="19">
        <v>1</v>
      </c>
      <c r="O125" s="19">
        <v>0</v>
      </c>
      <c r="P125" s="19">
        <v>15.422</v>
      </c>
      <c r="Q125" s="19">
        <v>0</v>
      </c>
      <c r="R125" s="19">
        <v>1</v>
      </c>
      <c r="S125" s="20"/>
      <c r="T125" s="20"/>
      <c r="U125" s="20"/>
      <c r="V125" s="20"/>
      <c r="W125" s="20"/>
    </row>
    <row r="126" ht="16.5" spans="1:23">
      <c r="A126" s="22">
        <v>60</v>
      </c>
      <c r="B126" s="22" t="s">
        <v>193</v>
      </c>
      <c r="C126" s="22">
        <v>4126.293</v>
      </c>
      <c r="D126" s="22">
        <v>4468.111</v>
      </c>
      <c r="E126" s="22">
        <v>0</v>
      </c>
      <c r="F126" s="22">
        <v>0</v>
      </c>
      <c r="G126" s="22">
        <v>0</v>
      </c>
      <c r="H126" s="22">
        <v>1</v>
      </c>
      <c r="I126" s="18">
        <v>0.946</v>
      </c>
      <c r="J126" s="18">
        <v>8.524</v>
      </c>
      <c r="K126" s="19">
        <v>4</v>
      </c>
      <c r="L126" s="19">
        <v>2</v>
      </c>
      <c r="M126" s="19">
        <v>0</v>
      </c>
      <c r="N126" s="19">
        <v>0</v>
      </c>
      <c r="O126" s="19">
        <v>0</v>
      </c>
      <c r="P126" s="19">
        <v>0.328</v>
      </c>
      <c r="Q126" s="19">
        <v>0</v>
      </c>
      <c r="R126" s="19">
        <v>1</v>
      </c>
      <c r="S126" s="20"/>
      <c r="T126" s="20"/>
      <c r="U126" s="20"/>
      <c r="V126" s="20"/>
      <c r="W126" s="20"/>
    </row>
    <row r="127" ht="16.5" spans="1:23">
      <c r="A127" s="22">
        <v>66</v>
      </c>
      <c r="B127" s="22" t="s">
        <v>194</v>
      </c>
      <c r="C127" s="22">
        <v>2649.453</v>
      </c>
      <c r="D127" s="22">
        <v>3272.238</v>
      </c>
      <c r="E127" s="22">
        <v>0</v>
      </c>
      <c r="F127" s="22">
        <v>0</v>
      </c>
      <c r="G127" s="22">
        <v>0</v>
      </c>
      <c r="H127" s="22">
        <v>1</v>
      </c>
      <c r="I127" s="18">
        <v>5.434</v>
      </c>
      <c r="J127" s="18">
        <v>23.432</v>
      </c>
      <c r="K127" s="19">
        <v>3</v>
      </c>
      <c r="L127" s="19">
        <v>0</v>
      </c>
      <c r="M127" s="19">
        <v>0</v>
      </c>
      <c r="N127" s="19">
        <v>0</v>
      </c>
      <c r="O127" s="19">
        <v>0</v>
      </c>
      <c r="P127" s="19">
        <v>9.812</v>
      </c>
      <c r="Q127" s="19">
        <v>0</v>
      </c>
      <c r="R127" s="19">
        <v>1</v>
      </c>
      <c r="S127" s="20"/>
      <c r="T127" s="20"/>
      <c r="U127" s="20"/>
      <c r="V127" s="20"/>
      <c r="W127" s="20"/>
    </row>
    <row r="128" ht="16.5" spans="1:23">
      <c r="A128" s="22">
        <v>67</v>
      </c>
      <c r="B128" s="22" t="s">
        <v>195</v>
      </c>
      <c r="C128" s="22">
        <v>6901.75</v>
      </c>
      <c r="D128" s="22">
        <v>8861.857</v>
      </c>
      <c r="E128" s="22">
        <v>0</v>
      </c>
      <c r="F128" s="22">
        <v>0</v>
      </c>
      <c r="G128" s="22">
        <v>0</v>
      </c>
      <c r="H128" s="22">
        <v>1</v>
      </c>
      <c r="I128" s="18">
        <v>2.981</v>
      </c>
      <c r="J128" s="18">
        <v>24.44</v>
      </c>
      <c r="K128" s="19">
        <v>4</v>
      </c>
      <c r="L128" s="19">
        <v>0</v>
      </c>
      <c r="M128" s="19">
        <v>-1</v>
      </c>
      <c r="N128" s="19">
        <v>1</v>
      </c>
      <c r="O128" s="19">
        <v>0</v>
      </c>
      <c r="P128" s="19">
        <v>21.826</v>
      </c>
      <c r="Q128" s="19">
        <v>0</v>
      </c>
      <c r="R128" s="19">
        <v>1</v>
      </c>
      <c r="S128" s="20"/>
      <c r="T128" s="20"/>
      <c r="U128" s="20"/>
      <c r="V128" s="20"/>
      <c r="W128" s="20"/>
    </row>
    <row r="129" ht="16.5" spans="1:23">
      <c r="A129" s="22">
        <v>68</v>
      </c>
      <c r="B129" s="22" t="s">
        <v>196</v>
      </c>
      <c r="C129" s="22">
        <v>2878.111</v>
      </c>
      <c r="D129" s="22">
        <v>3628.318</v>
      </c>
      <c r="E129" s="22">
        <v>0</v>
      </c>
      <c r="F129" s="22">
        <v>0</v>
      </c>
      <c r="G129" s="22">
        <v>0</v>
      </c>
      <c r="H129" s="22">
        <v>1</v>
      </c>
      <c r="I129" s="18">
        <v>5.788</v>
      </c>
      <c r="J129" s="18">
        <v>25.267</v>
      </c>
      <c r="K129" s="19">
        <v>4</v>
      </c>
      <c r="L129" s="19">
        <v>0</v>
      </c>
      <c r="M129" s="19">
        <v>0</v>
      </c>
      <c r="N129" s="19">
        <v>0</v>
      </c>
      <c r="O129" s="19">
        <v>0</v>
      </c>
      <c r="P129" s="19">
        <v>22.237</v>
      </c>
      <c r="Q129" s="19">
        <v>0</v>
      </c>
      <c r="R129" s="19">
        <v>1</v>
      </c>
      <c r="S129" s="20"/>
      <c r="T129" s="20"/>
      <c r="U129" s="20"/>
      <c r="V129" s="20"/>
      <c r="W129" s="20"/>
    </row>
    <row r="130" ht="16.5" spans="1:23">
      <c r="A130" s="22">
        <v>70</v>
      </c>
      <c r="B130" s="22" t="s">
        <v>197</v>
      </c>
      <c r="C130" s="22">
        <v>2498.073</v>
      </c>
      <c r="D130" s="22">
        <v>2770.276</v>
      </c>
      <c r="E130" s="22">
        <v>0</v>
      </c>
      <c r="F130" s="22">
        <v>0</v>
      </c>
      <c r="G130" s="22">
        <v>0</v>
      </c>
      <c r="H130" s="22">
        <v>1</v>
      </c>
      <c r="I130" s="18">
        <v>2.583</v>
      </c>
      <c r="J130" s="18">
        <v>12.155</v>
      </c>
      <c r="K130" s="19">
        <v>4</v>
      </c>
      <c r="L130" s="19">
        <v>2</v>
      </c>
      <c r="M130" s="19">
        <v>-1</v>
      </c>
      <c r="N130" s="19">
        <v>1</v>
      </c>
      <c r="O130" s="19">
        <v>0</v>
      </c>
      <c r="P130" s="19">
        <v>27.351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22">
        <v>71</v>
      </c>
      <c r="B131" s="22" t="s">
        <v>198</v>
      </c>
      <c r="C131" s="22">
        <v>3284.396</v>
      </c>
      <c r="D131" s="22">
        <v>4358.847</v>
      </c>
      <c r="E131" s="22">
        <v>0</v>
      </c>
      <c r="F131" s="22">
        <v>0</v>
      </c>
      <c r="G131" s="22">
        <v>0</v>
      </c>
      <c r="H131" s="22">
        <v>1</v>
      </c>
      <c r="I131" s="18">
        <v>3.318</v>
      </c>
      <c r="J131" s="18">
        <v>27.15</v>
      </c>
      <c r="K131" s="19">
        <v>2</v>
      </c>
      <c r="L131" s="19">
        <v>0</v>
      </c>
      <c r="M131" s="19">
        <v>0</v>
      </c>
      <c r="N131" s="19">
        <v>0</v>
      </c>
      <c r="O131" s="19">
        <v>0</v>
      </c>
      <c r="P131" s="19">
        <v>4.241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22">
        <v>72</v>
      </c>
      <c r="B132" s="22" t="s">
        <v>199</v>
      </c>
      <c r="C132" s="22">
        <v>2691.582</v>
      </c>
      <c r="D132" s="22">
        <v>2992.288</v>
      </c>
      <c r="E132" s="22">
        <v>0</v>
      </c>
      <c r="F132" s="22">
        <v>0</v>
      </c>
      <c r="G132" s="22">
        <v>0</v>
      </c>
      <c r="H132" s="22">
        <v>1</v>
      </c>
      <c r="I132" s="18">
        <v>4.602</v>
      </c>
      <c r="J132" s="18">
        <v>14.189</v>
      </c>
      <c r="K132" s="19">
        <v>4</v>
      </c>
      <c r="L132" s="19">
        <v>0</v>
      </c>
      <c r="M132" s="19">
        <v>0</v>
      </c>
      <c r="N132" s="19">
        <v>0</v>
      </c>
      <c r="O132" s="19">
        <v>0</v>
      </c>
      <c r="P132" s="19">
        <v>12.42</v>
      </c>
      <c r="Q132" s="19">
        <v>0</v>
      </c>
      <c r="R132" s="19">
        <v>1</v>
      </c>
      <c r="S132" s="20"/>
      <c r="T132" s="20"/>
      <c r="U132" s="20"/>
      <c r="V132" s="20"/>
      <c r="W132" s="20"/>
    </row>
    <row r="133" ht="16.5" spans="1:23">
      <c r="A133" s="22">
        <v>79</v>
      </c>
      <c r="B133" s="22" t="s">
        <v>200</v>
      </c>
      <c r="C133" s="22">
        <v>2356.509</v>
      </c>
      <c r="D133" s="22">
        <v>2587.464</v>
      </c>
      <c r="E133" s="22">
        <v>0</v>
      </c>
      <c r="F133" s="22">
        <v>0</v>
      </c>
      <c r="G133" s="22">
        <v>0</v>
      </c>
      <c r="H133" s="22">
        <v>1</v>
      </c>
      <c r="I133" s="18">
        <v>5.453</v>
      </c>
      <c r="J133" s="18">
        <v>13.892</v>
      </c>
      <c r="K133" s="19">
        <v>4</v>
      </c>
      <c r="L133" s="19">
        <v>0</v>
      </c>
      <c r="M133" s="19">
        <v>-1</v>
      </c>
      <c r="N133" s="19">
        <v>1</v>
      </c>
      <c r="O133" s="19">
        <v>0</v>
      </c>
      <c r="P133" s="19">
        <v>-0.38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22">
        <v>90</v>
      </c>
      <c r="B134" s="22" t="s">
        <v>201</v>
      </c>
      <c r="C134" s="22">
        <v>1251.787</v>
      </c>
      <c r="D134" s="22">
        <v>1431.942</v>
      </c>
      <c r="E134" s="22">
        <v>0</v>
      </c>
      <c r="F134" s="22">
        <v>0</v>
      </c>
      <c r="G134" s="22">
        <v>0</v>
      </c>
      <c r="H134" s="22">
        <v>1</v>
      </c>
      <c r="I134" s="18">
        <v>1.477</v>
      </c>
      <c r="J134" s="18">
        <v>13.873</v>
      </c>
      <c r="K134" s="19">
        <v>4</v>
      </c>
      <c r="L134" s="19">
        <v>0</v>
      </c>
      <c r="M134" s="19">
        <v>-1</v>
      </c>
      <c r="N134" s="19">
        <v>1</v>
      </c>
      <c r="O134" s="19">
        <v>0</v>
      </c>
      <c r="P134" s="19">
        <v>11.753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22">
        <v>92</v>
      </c>
      <c r="B135" s="22" t="s">
        <v>202</v>
      </c>
      <c r="C135" s="22">
        <v>3486.544</v>
      </c>
      <c r="D135" s="22">
        <v>4354.61</v>
      </c>
      <c r="E135" s="22">
        <v>0</v>
      </c>
      <c r="F135" s="22">
        <v>0</v>
      </c>
      <c r="G135" s="22">
        <v>0</v>
      </c>
      <c r="H135" s="22">
        <v>1</v>
      </c>
      <c r="I135" s="18">
        <v>4.88</v>
      </c>
      <c r="J135" s="18">
        <v>23.841</v>
      </c>
      <c r="K135" s="19">
        <v>4</v>
      </c>
      <c r="L135" s="19">
        <v>0</v>
      </c>
      <c r="M135" s="19">
        <v>-1</v>
      </c>
      <c r="N135" s="19">
        <v>1</v>
      </c>
      <c r="O135" s="19">
        <v>0</v>
      </c>
      <c r="P135" s="19">
        <v>0.117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2">
        <v>94</v>
      </c>
      <c r="B136" s="22" t="s">
        <v>203</v>
      </c>
      <c r="C136" s="22">
        <v>3157.581</v>
      </c>
      <c r="D136" s="22">
        <v>4011.399</v>
      </c>
      <c r="E136" s="22">
        <v>0</v>
      </c>
      <c r="F136" s="22">
        <v>0</v>
      </c>
      <c r="G136" s="22">
        <v>0</v>
      </c>
      <c r="H136" s="22">
        <v>1</v>
      </c>
      <c r="I136" s="18">
        <v>6.283</v>
      </c>
      <c r="J136" s="18">
        <v>26.23</v>
      </c>
      <c r="K136" s="19">
        <v>4</v>
      </c>
      <c r="L136" s="19">
        <v>0</v>
      </c>
      <c r="M136" s="19">
        <v>-1</v>
      </c>
      <c r="N136" s="19">
        <v>1</v>
      </c>
      <c r="O136" s="19">
        <v>0</v>
      </c>
      <c r="P136" s="19">
        <v>0.364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2">
        <v>95</v>
      </c>
      <c r="B137" s="22" t="s">
        <v>204</v>
      </c>
      <c r="C137" s="22">
        <v>2942.309</v>
      </c>
      <c r="D137" s="22">
        <v>3844.57</v>
      </c>
      <c r="E137" s="22">
        <v>0</v>
      </c>
      <c r="F137" s="22">
        <v>0</v>
      </c>
      <c r="G137" s="22">
        <v>0</v>
      </c>
      <c r="H137" s="22">
        <v>1</v>
      </c>
      <c r="I137" s="18">
        <v>3.77</v>
      </c>
      <c r="J137" s="18">
        <v>26.354</v>
      </c>
      <c r="K137" s="19">
        <v>4</v>
      </c>
      <c r="L137" s="19">
        <v>0</v>
      </c>
      <c r="M137" s="19">
        <v>0</v>
      </c>
      <c r="N137" s="19">
        <v>1</v>
      </c>
      <c r="O137" s="19">
        <v>0</v>
      </c>
      <c r="P137" s="19">
        <v>2.638</v>
      </c>
      <c r="Q137" s="19">
        <v>0</v>
      </c>
      <c r="R137" s="19">
        <v>1</v>
      </c>
      <c r="S137" s="20"/>
      <c r="T137" s="20"/>
      <c r="U137" s="20"/>
      <c r="V137" s="20"/>
      <c r="W137" s="20"/>
    </row>
    <row r="138" ht="16.5" spans="1:23">
      <c r="A138" s="22">
        <v>97</v>
      </c>
      <c r="B138" s="22" t="s">
        <v>205</v>
      </c>
      <c r="C138" s="22">
        <v>8429.871</v>
      </c>
      <c r="D138" s="22">
        <v>11206.793</v>
      </c>
      <c r="E138" s="22">
        <v>0</v>
      </c>
      <c r="F138" s="22">
        <v>0</v>
      </c>
      <c r="G138" s="22">
        <v>0</v>
      </c>
      <c r="H138" s="22">
        <v>1</v>
      </c>
      <c r="I138" s="18">
        <v>5.802</v>
      </c>
      <c r="J138" s="18">
        <v>29.143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4.904</v>
      </c>
      <c r="Q138" s="19">
        <v>0</v>
      </c>
      <c r="R138" s="19">
        <v>1</v>
      </c>
      <c r="S138" s="20"/>
      <c r="T138" s="20"/>
      <c r="U138" s="20"/>
      <c r="V138" s="20"/>
      <c r="W138" s="20"/>
    </row>
    <row r="139" ht="16.5" spans="1:23">
      <c r="A139" s="22">
        <v>98</v>
      </c>
      <c r="B139" s="22" t="s">
        <v>206</v>
      </c>
      <c r="C139" s="22">
        <v>5186.762</v>
      </c>
      <c r="D139" s="22">
        <v>5551.71</v>
      </c>
      <c r="E139" s="22">
        <v>0</v>
      </c>
      <c r="F139" s="22">
        <v>0</v>
      </c>
      <c r="G139" s="22">
        <v>0</v>
      </c>
      <c r="H139" s="22">
        <v>1</v>
      </c>
      <c r="I139" s="18">
        <v>0.909</v>
      </c>
      <c r="J139" s="18">
        <v>7.423</v>
      </c>
      <c r="K139" s="19">
        <v>4</v>
      </c>
      <c r="L139" s="19">
        <v>1</v>
      </c>
      <c r="M139" s="19">
        <v>-1</v>
      </c>
      <c r="N139" s="19">
        <v>1</v>
      </c>
      <c r="O139" s="19">
        <v>0</v>
      </c>
      <c r="P139" s="19">
        <v>4.306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22">
        <v>99</v>
      </c>
      <c r="B140" s="22" t="s">
        <v>207</v>
      </c>
      <c r="C140" s="22">
        <v>7888.719</v>
      </c>
      <c r="D140" s="22">
        <v>9061.044</v>
      </c>
      <c r="E140" s="22">
        <v>0</v>
      </c>
      <c r="F140" s="22">
        <v>0</v>
      </c>
      <c r="G140" s="22">
        <v>0</v>
      </c>
      <c r="H140" s="22">
        <v>1</v>
      </c>
      <c r="I140" s="18">
        <v>2.161</v>
      </c>
      <c r="J140" s="18">
        <v>14.819</v>
      </c>
      <c r="K140" s="19">
        <v>4</v>
      </c>
      <c r="L140" s="19">
        <v>0</v>
      </c>
      <c r="M140" s="19">
        <v>0</v>
      </c>
      <c r="N140" s="19">
        <v>1</v>
      </c>
      <c r="O140" s="19">
        <v>0</v>
      </c>
      <c r="P140" s="19">
        <v>5.996</v>
      </c>
      <c r="Q140" s="19">
        <v>0</v>
      </c>
      <c r="R140" s="19">
        <v>1</v>
      </c>
      <c r="S140" s="20"/>
      <c r="T140" s="20"/>
      <c r="U140" s="20"/>
      <c r="V140" s="20"/>
      <c r="W140" s="20"/>
    </row>
    <row r="141" ht="16.5" spans="1:23">
      <c r="A141" s="22">
        <v>100</v>
      </c>
      <c r="B141" s="22" t="s">
        <v>208</v>
      </c>
      <c r="C141" s="22">
        <v>5789.881</v>
      </c>
      <c r="D141" s="22">
        <v>6232.929</v>
      </c>
      <c r="E141" s="22">
        <v>0</v>
      </c>
      <c r="F141" s="22">
        <v>0</v>
      </c>
      <c r="G141" s="22">
        <v>0</v>
      </c>
      <c r="H141" s="22">
        <v>1</v>
      </c>
      <c r="I141" s="18">
        <v>1.428</v>
      </c>
      <c r="J141" s="18">
        <v>8.435</v>
      </c>
      <c r="K141" s="19">
        <v>4</v>
      </c>
      <c r="L141" s="19">
        <v>0</v>
      </c>
      <c r="M141" s="19">
        <v>0</v>
      </c>
      <c r="N141" s="19">
        <v>1</v>
      </c>
      <c r="O141" s="19">
        <v>0</v>
      </c>
      <c r="P141" s="19">
        <v>5.562</v>
      </c>
      <c r="Q141" s="19">
        <v>0</v>
      </c>
      <c r="R141" s="19">
        <v>1</v>
      </c>
      <c r="S141" s="20"/>
      <c r="T141" s="20"/>
      <c r="U141" s="20"/>
      <c r="V141" s="20"/>
      <c r="W141" s="20"/>
    </row>
    <row r="142" ht="16.5" spans="1:23">
      <c r="A142" s="22">
        <v>101</v>
      </c>
      <c r="B142" s="22" t="s">
        <v>209</v>
      </c>
      <c r="C142" s="22">
        <v>248.72</v>
      </c>
      <c r="D142" s="22">
        <v>250.096</v>
      </c>
      <c r="E142" s="22">
        <v>0</v>
      </c>
      <c r="F142" s="22">
        <v>0</v>
      </c>
      <c r="G142" s="22">
        <v>0</v>
      </c>
      <c r="H142" s="22">
        <v>1</v>
      </c>
      <c r="I142" s="18">
        <v>0.275</v>
      </c>
      <c r="J142" s="18">
        <v>0.824</v>
      </c>
      <c r="K142" s="19">
        <v>4</v>
      </c>
      <c r="L142" s="19">
        <v>1</v>
      </c>
      <c r="M142" s="19">
        <v>0</v>
      </c>
      <c r="N142" s="19">
        <v>1</v>
      </c>
      <c r="O142" s="19">
        <v>0</v>
      </c>
      <c r="P142" s="19">
        <v>4.683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22">
        <v>102</v>
      </c>
      <c r="B143" s="22" t="s">
        <v>210</v>
      </c>
      <c r="C143" s="22">
        <v>5628.169</v>
      </c>
      <c r="D143" s="22">
        <v>7015.95</v>
      </c>
      <c r="E143" s="22">
        <v>0</v>
      </c>
      <c r="F143" s="22">
        <v>0</v>
      </c>
      <c r="G143" s="22">
        <v>0</v>
      </c>
      <c r="H143" s="22">
        <v>1</v>
      </c>
      <c r="I143" s="18">
        <v>7.962</v>
      </c>
      <c r="J143" s="18">
        <v>26.168</v>
      </c>
      <c r="K143" s="19">
        <v>4</v>
      </c>
      <c r="L143" s="19">
        <v>0</v>
      </c>
      <c r="M143" s="19">
        <v>-1</v>
      </c>
      <c r="N143" s="19">
        <v>1</v>
      </c>
      <c r="O143" s="19">
        <v>0</v>
      </c>
      <c r="P143" s="19">
        <v>3.026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22">
        <v>106</v>
      </c>
      <c r="B144" s="22" t="s">
        <v>211</v>
      </c>
      <c r="C144" s="22">
        <v>4713.633</v>
      </c>
      <c r="D144" s="22">
        <v>5656.049</v>
      </c>
      <c r="E144" s="22">
        <v>0</v>
      </c>
      <c r="F144" s="22">
        <v>0</v>
      </c>
      <c r="G144" s="22">
        <v>0</v>
      </c>
      <c r="H144" s="22">
        <v>1</v>
      </c>
      <c r="I144" s="18">
        <v>4.735</v>
      </c>
      <c r="J144" s="18">
        <v>20.608</v>
      </c>
      <c r="K144" s="19">
        <v>3</v>
      </c>
      <c r="L144" s="19">
        <v>0</v>
      </c>
      <c r="M144" s="19">
        <v>0</v>
      </c>
      <c r="N144" s="19">
        <v>0</v>
      </c>
      <c r="O144" s="19">
        <v>0</v>
      </c>
      <c r="P144" s="19">
        <v>14.601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22">
        <v>113</v>
      </c>
      <c r="B145" s="22" t="s">
        <v>212</v>
      </c>
      <c r="C145" s="22">
        <v>2562.207</v>
      </c>
      <c r="D145" s="22">
        <v>3027.509</v>
      </c>
      <c r="E145" s="22">
        <v>0</v>
      </c>
      <c r="F145" s="22">
        <v>0</v>
      </c>
      <c r="G145" s="22">
        <v>0</v>
      </c>
      <c r="H145" s="22">
        <v>1</v>
      </c>
      <c r="I145" s="18">
        <v>6.897</v>
      </c>
      <c r="J145" s="18">
        <v>21.206</v>
      </c>
      <c r="K145" s="19">
        <v>4</v>
      </c>
      <c r="L145" s="19">
        <v>0</v>
      </c>
      <c r="M145" s="19">
        <v>0</v>
      </c>
      <c r="N145" s="19">
        <v>0</v>
      </c>
      <c r="O145" s="19">
        <v>0</v>
      </c>
      <c r="P145" s="19">
        <v>5.62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22">
        <v>114</v>
      </c>
      <c r="B146" s="22" t="s">
        <v>213</v>
      </c>
      <c r="C146" s="22">
        <v>1135.305</v>
      </c>
      <c r="D146" s="22">
        <v>1255.02</v>
      </c>
      <c r="E146" s="22">
        <v>0</v>
      </c>
      <c r="F146" s="22">
        <v>0</v>
      </c>
      <c r="G146" s="22">
        <v>0</v>
      </c>
      <c r="H146" s="22">
        <v>1</v>
      </c>
      <c r="I146" s="18">
        <v>7.355</v>
      </c>
      <c r="J146" s="18">
        <v>16.192</v>
      </c>
      <c r="K146" s="19">
        <v>4</v>
      </c>
      <c r="L146" s="19">
        <v>0</v>
      </c>
      <c r="M146" s="19">
        <v>0</v>
      </c>
      <c r="N146" s="19">
        <v>0</v>
      </c>
      <c r="O146" s="19">
        <v>0</v>
      </c>
      <c r="P146" s="19">
        <v>8.181</v>
      </c>
      <c r="Q146" s="19">
        <v>0</v>
      </c>
      <c r="R146" s="19">
        <v>1</v>
      </c>
      <c r="S146" s="20"/>
      <c r="T146" s="20"/>
      <c r="U146" s="20"/>
      <c r="V146" s="20"/>
      <c r="W146" s="20"/>
    </row>
    <row r="147" ht="16.5" spans="1:23">
      <c r="A147" s="22">
        <v>116</v>
      </c>
      <c r="B147" s="22" t="s">
        <v>214</v>
      </c>
      <c r="C147" s="22">
        <v>197.806</v>
      </c>
      <c r="D147" s="22">
        <v>198.567</v>
      </c>
      <c r="E147" s="22">
        <v>0</v>
      </c>
      <c r="F147" s="22">
        <v>0</v>
      </c>
      <c r="G147" s="22">
        <v>0</v>
      </c>
      <c r="H147" s="22">
        <v>1</v>
      </c>
      <c r="I147" s="18">
        <v>0.11</v>
      </c>
      <c r="J147" s="18">
        <v>0.492</v>
      </c>
      <c r="K147" s="19">
        <v>4</v>
      </c>
      <c r="L147" s="19">
        <v>0</v>
      </c>
      <c r="M147" s="19">
        <v>0</v>
      </c>
      <c r="N147" s="19">
        <v>0</v>
      </c>
      <c r="O147" s="19">
        <v>0</v>
      </c>
      <c r="P147" s="19">
        <v>11.239</v>
      </c>
      <c r="Q147" s="19">
        <v>0</v>
      </c>
      <c r="R147" s="19">
        <v>1</v>
      </c>
      <c r="S147" s="20"/>
      <c r="T147" s="20"/>
      <c r="U147" s="20"/>
      <c r="V147" s="20"/>
      <c r="W147" s="20"/>
    </row>
    <row r="148" ht="16.5" spans="1:23">
      <c r="A148" s="22">
        <v>118</v>
      </c>
      <c r="B148" s="22" t="s">
        <v>215</v>
      </c>
      <c r="C148" s="22">
        <v>8986.319</v>
      </c>
      <c r="D148" s="22">
        <v>9949.127</v>
      </c>
      <c r="E148" s="22">
        <v>0</v>
      </c>
      <c r="F148" s="22">
        <v>0</v>
      </c>
      <c r="G148" s="22">
        <v>0</v>
      </c>
      <c r="H148" s="22">
        <v>1</v>
      </c>
      <c r="I148" s="18">
        <v>3.362</v>
      </c>
      <c r="J148" s="18">
        <v>12.714</v>
      </c>
      <c r="K148" s="19">
        <v>3</v>
      </c>
      <c r="L148" s="19">
        <v>0</v>
      </c>
      <c r="M148" s="19">
        <v>0</v>
      </c>
      <c r="N148" s="19">
        <v>0</v>
      </c>
      <c r="O148" s="19">
        <v>0</v>
      </c>
      <c r="P148" s="19">
        <v>5.052</v>
      </c>
      <c r="Q148" s="19">
        <v>0</v>
      </c>
      <c r="R148" s="19">
        <v>1</v>
      </c>
      <c r="S148" s="20"/>
      <c r="T148" s="20"/>
      <c r="U148" s="20"/>
      <c r="V148" s="20"/>
      <c r="W148" s="20"/>
    </row>
    <row r="149" ht="16.5" spans="1:23">
      <c r="A149" s="22">
        <v>120</v>
      </c>
      <c r="B149" s="22" t="s">
        <v>216</v>
      </c>
      <c r="C149" s="22">
        <v>8363.212</v>
      </c>
      <c r="D149" s="22">
        <v>9516.635</v>
      </c>
      <c r="E149" s="22">
        <v>0</v>
      </c>
      <c r="F149" s="22">
        <v>0</v>
      </c>
      <c r="G149" s="22">
        <v>0</v>
      </c>
      <c r="H149" s="22">
        <v>1</v>
      </c>
      <c r="I149" s="18">
        <v>2.324</v>
      </c>
      <c r="J149" s="18">
        <v>14.163</v>
      </c>
      <c r="K149" s="19">
        <v>3</v>
      </c>
      <c r="L149" s="19">
        <v>0</v>
      </c>
      <c r="M149" s="19">
        <v>0</v>
      </c>
      <c r="N149" s="19">
        <v>0</v>
      </c>
      <c r="O149" s="19">
        <v>0</v>
      </c>
      <c r="P149" s="19">
        <v>4.876</v>
      </c>
      <c r="Q149" s="19">
        <v>0</v>
      </c>
      <c r="R149" s="19">
        <v>1</v>
      </c>
      <c r="S149" s="20"/>
      <c r="T149" s="20"/>
      <c r="U149" s="20"/>
      <c r="V149" s="20"/>
      <c r="W149" s="20"/>
    </row>
    <row r="150" ht="16.5" spans="1:23">
      <c r="A150" s="22">
        <v>128</v>
      </c>
      <c r="B150" s="22" t="s">
        <v>217</v>
      </c>
      <c r="C150" s="22">
        <v>7945.404</v>
      </c>
      <c r="D150" s="22">
        <v>9009.526</v>
      </c>
      <c r="E150" s="22">
        <v>0</v>
      </c>
      <c r="F150" s="22">
        <v>0</v>
      </c>
      <c r="G150" s="22">
        <v>0</v>
      </c>
      <c r="H150" s="22">
        <v>1</v>
      </c>
      <c r="I150" s="18">
        <v>2.767</v>
      </c>
      <c r="J150" s="18">
        <v>14.251</v>
      </c>
      <c r="K150" s="19">
        <v>3</v>
      </c>
      <c r="L150" s="19">
        <v>0</v>
      </c>
      <c r="M150" s="19">
        <v>0</v>
      </c>
      <c r="N150" s="19">
        <v>0</v>
      </c>
      <c r="O150" s="19">
        <v>0</v>
      </c>
      <c r="P150" s="19">
        <v>8.666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22">
        <v>130</v>
      </c>
      <c r="B151" s="22" t="s">
        <v>218</v>
      </c>
      <c r="C151" s="22">
        <v>12347.47</v>
      </c>
      <c r="D151" s="22">
        <v>13474.178</v>
      </c>
      <c r="E151" s="22">
        <v>0</v>
      </c>
      <c r="F151" s="22">
        <v>0</v>
      </c>
      <c r="G151" s="22">
        <v>0</v>
      </c>
      <c r="H151" s="22">
        <v>1</v>
      </c>
      <c r="I151" s="18">
        <v>2.591</v>
      </c>
      <c r="J151" s="18">
        <v>10.736</v>
      </c>
      <c r="K151" s="19">
        <v>2</v>
      </c>
      <c r="L151" s="19">
        <v>0</v>
      </c>
      <c r="M151" s="19">
        <v>0</v>
      </c>
      <c r="N151" s="19">
        <v>0</v>
      </c>
      <c r="O151" s="19">
        <v>0</v>
      </c>
      <c r="P151" s="19">
        <v>0.242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22">
        <v>138</v>
      </c>
      <c r="B152" s="22" t="s">
        <v>219</v>
      </c>
      <c r="C152" s="22">
        <v>7388.476</v>
      </c>
      <c r="D152" s="22">
        <v>8224.052</v>
      </c>
      <c r="E152" s="22">
        <v>0</v>
      </c>
      <c r="F152" s="22">
        <v>0</v>
      </c>
      <c r="G152" s="22">
        <v>0</v>
      </c>
      <c r="H152" s="22">
        <v>1</v>
      </c>
      <c r="I152" s="18">
        <v>1.963</v>
      </c>
      <c r="J152" s="18">
        <v>11.924</v>
      </c>
      <c r="K152" s="19">
        <v>3</v>
      </c>
      <c r="L152" s="19">
        <v>0</v>
      </c>
      <c r="M152" s="19">
        <v>0</v>
      </c>
      <c r="N152" s="19">
        <v>0</v>
      </c>
      <c r="O152" s="19">
        <v>0</v>
      </c>
      <c r="P152" s="19">
        <v>12.973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2">
        <v>142</v>
      </c>
      <c r="B153" s="22" t="s">
        <v>220</v>
      </c>
      <c r="C153" s="22">
        <v>8620.704</v>
      </c>
      <c r="D153" s="22">
        <v>9689.017</v>
      </c>
      <c r="E153" s="22">
        <v>0</v>
      </c>
      <c r="F153" s="22">
        <v>0</v>
      </c>
      <c r="G153" s="22">
        <v>0</v>
      </c>
      <c r="H153" s="22">
        <v>1</v>
      </c>
      <c r="I153" s="18">
        <v>3.054</v>
      </c>
      <c r="J153" s="18">
        <v>13.744</v>
      </c>
      <c r="K153" s="19">
        <v>3</v>
      </c>
      <c r="L153" s="19">
        <v>0</v>
      </c>
      <c r="M153" s="19">
        <v>0</v>
      </c>
      <c r="N153" s="19">
        <v>0</v>
      </c>
      <c r="O153" s="19">
        <v>0</v>
      </c>
      <c r="P153" s="19">
        <v>3.707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22">
        <v>145</v>
      </c>
      <c r="B154" s="22" t="s">
        <v>221</v>
      </c>
      <c r="C154" s="22">
        <v>5586.864</v>
      </c>
      <c r="D154" s="22">
        <v>7312.367</v>
      </c>
      <c r="E154" s="22">
        <v>0</v>
      </c>
      <c r="F154" s="22">
        <v>0</v>
      </c>
      <c r="G154" s="22">
        <v>0</v>
      </c>
      <c r="H154" s="22">
        <v>1</v>
      </c>
      <c r="I154" s="18">
        <v>6.155</v>
      </c>
      <c r="J154" s="18">
        <v>28.3</v>
      </c>
      <c r="K154" s="19">
        <v>3</v>
      </c>
      <c r="L154" s="19">
        <v>0</v>
      </c>
      <c r="M154" s="19">
        <v>0</v>
      </c>
      <c r="N154" s="19">
        <v>0</v>
      </c>
      <c r="O154" s="19">
        <v>0</v>
      </c>
      <c r="P154" s="19">
        <v>6.081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2">
        <v>146</v>
      </c>
      <c r="B155" s="22" t="s">
        <v>222</v>
      </c>
      <c r="C155" s="22">
        <v>6275.185</v>
      </c>
      <c r="D155" s="22">
        <v>7525.408</v>
      </c>
      <c r="E155" s="22">
        <v>0</v>
      </c>
      <c r="F155" s="22">
        <v>0</v>
      </c>
      <c r="G155" s="22">
        <v>0</v>
      </c>
      <c r="H155" s="22">
        <v>1</v>
      </c>
      <c r="I155" s="18">
        <v>6.658</v>
      </c>
      <c r="J155" s="18">
        <v>22.165</v>
      </c>
      <c r="K155" s="19">
        <v>4</v>
      </c>
      <c r="L155" s="19">
        <v>0</v>
      </c>
      <c r="M155" s="19">
        <v>0</v>
      </c>
      <c r="N155" s="19">
        <v>0</v>
      </c>
      <c r="O155" s="19">
        <v>0</v>
      </c>
      <c r="P155" s="19">
        <v>3.514</v>
      </c>
      <c r="Q155" s="19">
        <v>0</v>
      </c>
      <c r="R155" s="19">
        <v>1</v>
      </c>
      <c r="S155" s="20"/>
      <c r="T155" s="20"/>
      <c r="U155" s="20"/>
      <c r="V155" s="20"/>
      <c r="W155" s="20"/>
    </row>
    <row r="156" ht="16.5" spans="1:23">
      <c r="A156" s="22">
        <v>150</v>
      </c>
      <c r="B156" s="22" t="s">
        <v>223</v>
      </c>
      <c r="C156" s="22">
        <v>11349.493</v>
      </c>
      <c r="D156" s="22">
        <v>12236.813</v>
      </c>
      <c r="E156" s="22">
        <v>0</v>
      </c>
      <c r="F156" s="22">
        <v>0</v>
      </c>
      <c r="G156" s="22">
        <v>0</v>
      </c>
      <c r="H156" s="22">
        <v>1</v>
      </c>
      <c r="I156" s="18">
        <v>0.706</v>
      </c>
      <c r="J156" s="18">
        <v>7.906</v>
      </c>
      <c r="K156" s="19">
        <v>4</v>
      </c>
      <c r="L156" s="19">
        <v>0</v>
      </c>
      <c r="M156" s="19">
        <v>0</v>
      </c>
      <c r="N156" s="19">
        <v>0</v>
      </c>
      <c r="O156" s="19">
        <v>0</v>
      </c>
      <c r="P156" s="19">
        <v>6.292</v>
      </c>
      <c r="Q156" s="19">
        <v>0</v>
      </c>
      <c r="R156" s="19">
        <v>1</v>
      </c>
      <c r="S156" s="20"/>
      <c r="T156" s="20"/>
      <c r="U156" s="20"/>
      <c r="V156" s="20"/>
      <c r="W156" s="20"/>
    </row>
    <row r="157" ht="16.5" spans="1:23">
      <c r="A157" s="22">
        <v>151</v>
      </c>
      <c r="B157" s="22" t="s">
        <v>224</v>
      </c>
      <c r="C157" s="22">
        <v>1500.281</v>
      </c>
      <c r="D157" s="22">
        <v>1621.355</v>
      </c>
      <c r="E157" s="22">
        <v>0</v>
      </c>
      <c r="F157" s="22">
        <v>0</v>
      </c>
      <c r="G157" s="22">
        <v>0</v>
      </c>
      <c r="H157" s="22">
        <v>1</v>
      </c>
      <c r="I157" s="18">
        <v>0.534</v>
      </c>
      <c r="J157" s="18">
        <v>7.961</v>
      </c>
      <c r="K157" s="19">
        <v>4</v>
      </c>
      <c r="L157" s="19">
        <v>0</v>
      </c>
      <c r="M157" s="19">
        <v>0</v>
      </c>
      <c r="N157" s="19">
        <v>0</v>
      </c>
      <c r="O157" s="19">
        <v>0</v>
      </c>
      <c r="P157" s="19">
        <v>5.393</v>
      </c>
      <c r="Q157" s="19">
        <v>0</v>
      </c>
      <c r="R157" s="19">
        <v>1</v>
      </c>
      <c r="S157" s="20"/>
      <c r="T157" s="20"/>
      <c r="U157" s="20"/>
      <c r="V157" s="20"/>
      <c r="W157" s="20"/>
    </row>
    <row r="158" ht="16.5" spans="1:23">
      <c r="A158" s="22">
        <v>152</v>
      </c>
      <c r="B158" s="22" t="s">
        <v>225</v>
      </c>
      <c r="C158" s="22">
        <v>2756.917</v>
      </c>
      <c r="D158" s="22">
        <v>2942.744</v>
      </c>
      <c r="E158" s="22">
        <v>0</v>
      </c>
      <c r="F158" s="22">
        <v>0</v>
      </c>
      <c r="G158" s="22">
        <v>0</v>
      </c>
      <c r="H158" s="22">
        <v>1</v>
      </c>
      <c r="I158" s="18">
        <v>0.811</v>
      </c>
      <c r="J158" s="18">
        <v>7.075</v>
      </c>
      <c r="K158" s="19">
        <v>4</v>
      </c>
      <c r="L158" s="19">
        <v>2</v>
      </c>
      <c r="M158" s="19">
        <v>0</v>
      </c>
      <c r="N158" s="19">
        <v>1</v>
      </c>
      <c r="O158" s="19">
        <v>0</v>
      </c>
      <c r="P158" s="19">
        <v>5.524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22">
        <v>153</v>
      </c>
      <c r="B159" s="22" t="s">
        <v>226</v>
      </c>
      <c r="C159" s="22">
        <v>2953.141</v>
      </c>
      <c r="D159" s="22">
        <v>3203.672</v>
      </c>
      <c r="E159" s="22">
        <v>0</v>
      </c>
      <c r="F159" s="22">
        <v>0</v>
      </c>
      <c r="G159" s="22">
        <v>0</v>
      </c>
      <c r="H159" s="22">
        <v>1</v>
      </c>
      <c r="I159" s="18">
        <v>0.283</v>
      </c>
      <c r="J159" s="18">
        <v>8.081</v>
      </c>
      <c r="K159" s="19">
        <v>3</v>
      </c>
      <c r="L159" s="19">
        <v>0</v>
      </c>
      <c r="M159" s="19">
        <v>0</v>
      </c>
      <c r="N159" s="19">
        <v>0</v>
      </c>
      <c r="O159" s="19">
        <v>0</v>
      </c>
      <c r="P159" s="19">
        <v>2.413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2">
        <v>155</v>
      </c>
      <c r="B160" s="22" t="s">
        <v>227</v>
      </c>
      <c r="C160" s="22">
        <v>2925.905</v>
      </c>
      <c r="D160" s="22">
        <v>3279.968</v>
      </c>
      <c r="E160" s="22">
        <v>0</v>
      </c>
      <c r="F160" s="22">
        <v>0</v>
      </c>
      <c r="G160" s="22">
        <v>0</v>
      </c>
      <c r="H160" s="22">
        <v>1</v>
      </c>
      <c r="I160" s="18">
        <v>1.756</v>
      </c>
      <c r="J160" s="18">
        <v>12.361</v>
      </c>
      <c r="K160" s="19">
        <v>3</v>
      </c>
      <c r="L160" s="19">
        <v>0</v>
      </c>
      <c r="M160" s="19">
        <v>0</v>
      </c>
      <c r="N160" s="19">
        <v>0</v>
      </c>
      <c r="O160" s="19">
        <v>0</v>
      </c>
      <c r="P160" s="19">
        <v>3.162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22">
        <v>158</v>
      </c>
      <c r="B161" s="22" t="s">
        <v>228</v>
      </c>
      <c r="C161" s="22">
        <v>1101.913</v>
      </c>
      <c r="D161" s="22">
        <v>1346.491</v>
      </c>
      <c r="E161" s="22">
        <v>0</v>
      </c>
      <c r="F161" s="22">
        <v>0</v>
      </c>
      <c r="G161" s="22">
        <v>0</v>
      </c>
      <c r="H161" s="22">
        <v>1</v>
      </c>
      <c r="I161" s="18">
        <v>6.415</v>
      </c>
      <c r="J161" s="18">
        <v>23.414</v>
      </c>
      <c r="K161" s="19">
        <v>3</v>
      </c>
      <c r="L161" s="19">
        <v>0</v>
      </c>
      <c r="M161" s="19">
        <v>0</v>
      </c>
      <c r="N161" s="19">
        <v>0</v>
      </c>
      <c r="O161" s="19">
        <v>0</v>
      </c>
      <c r="P161" s="19">
        <v>2.15</v>
      </c>
      <c r="Q161" s="19">
        <v>0</v>
      </c>
      <c r="R161" s="19">
        <v>1</v>
      </c>
      <c r="S161" s="20"/>
      <c r="T161" s="20"/>
      <c r="U161" s="20"/>
      <c r="V161" s="20"/>
      <c r="W161" s="20"/>
    </row>
    <row r="162" ht="16.5" spans="1:23">
      <c r="A162" s="22">
        <v>159</v>
      </c>
      <c r="B162" s="22" t="s">
        <v>229</v>
      </c>
      <c r="C162" s="22">
        <v>3181.872</v>
      </c>
      <c r="D162" s="22">
        <v>3634.101</v>
      </c>
      <c r="E162" s="22">
        <v>0</v>
      </c>
      <c r="F162" s="22">
        <v>0</v>
      </c>
      <c r="G162" s="22">
        <v>0</v>
      </c>
      <c r="H162" s="22">
        <v>1</v>
      </c>
      <c r="I162" s="18">
        <v>1.456</v>
      </c>
      <c r="J162" s="18">
        <v>13.719</v>
      </c>
      <c r="K162" s="19">
        <v>3</v>
      </c>
      <c r="L162" s="19">
        <v>0</v>
      </c>
      <c r="M162" s="19">
        <v>0</v>
      </c>
      <c r="N162" s="19">
        <v>0</v>
      </c>
      <c r="O162" s="19">
        <v>0</v>
      </c>
      <c r="P162" s="19">
        <v>3.645</v>
      </c>
      <c r="Q162" s="19">
        <v>0</v>
      </c>
      <c r="R162" s="19">
        <v>1</v>
      </c>
      <c r="S162" s="20"/>
      <c r="T162" s="20"/>
      <c r="U162" s="20"/>
      <c r="V162" s="20"/>
      <c r="W162" s="20"/>
    </row>
    <row r="163" ht="16.5" spans="1:23">
      <c r="A163" s="22">
        <v>160</v>
      </c>
      <c r="B163" s="22" t="s">
        <v>230</v>
      </c>
      <c r="C163" s="22">
        <v>1782.994</v>
      </c>
      <c r="D163" s="22">
        <v>2036.061</v>
      </c>
      <c r="E163" s="22">
        <v>0</v>
      </c>
      <c r="F163" s="22">
        <v>0</v>
      </c>
      <c r="G163" s="22">
        <v>0</v>
      </c>
      <c r="H163" s="22">
        <v>1</v>
      </c>
      <c r="I163" s="18">
        <v>4.891</v>
      </c>
      <c r="J163" s="18">
        <v>16.713</v>
      </c>
      <c r="K163" s="19">
        <v>3</v>
      </c>
      <c r="L163" s="19">
        <v>0</v>
      </c>
      <c r="M163" s="19">
        <v>0</v>
      </c>
      <c r="N163" s="19">
        <v>0</v>
      </c>
      <c r="O163" s="19">
        <v>0</v>
      </c>
      <c r="P163" s="19">
        <v>2.398</v>
      </c>
      <c r="Q163" s="19">
        <v>0</v>
      </c>
      <c r="R163" s="19">
        <v>1</v>
      </c>
      <c r="S163" s="20"/>
      <c r="T163" s="20"/>
      <c r="U163" s="20"/>
      <c r="V163" s="20"/>
      <c r="W163" s="20"/>
    </row>
    <row r="164" ht="16.5" spans="1:23">
      <c r="A164" s="22">
        <v>161</v>
      </c>
      <c r="B164" s="22" t="s">
        <v>231</v>
      </c>
      <c r="C164" s="22">
        <v>1452.143</v>
      </c>
      <c r="D164" s="22">
        <v>1747.912</v>
      </c>
      <c r="E164" s="22">
        <v>0</v>
      </c>
      <c r="F164" s="22">
        <v>0</v>
      </c>
      <c r="G164" s="22">
        <v>0</v>
      </c>
      <c r="H164" s="22">
        <v>1</v>
      </c>
      <c r="I164" s="18">
        <v>2.525</v>
      </c>
      <c r="J164" s="18">
        <v>19.019</v>
      </c>
      <c r="K164" s="19">
        <v>4</v>
      </c>
      <c r="L164" s="19">
        <v>0</v>
      </c>
      <c r="M164" s="19">
        <v>0</v>
      </c>
      <c r="N164" s="19">
        <v>0</v>
      </c>
      <c r="O164" s="19">
        <v>0</v>
      </c>
      <c r="P164" s="19">
        <v>15.605</v>
      </c>
      <c r="Q164" s="19">
        <v>0</v>
      </c>
      <c r="R164" s="19">
        <v>1</v>
      </c>
      <c r="S164" s="20"/>
      <c r="T164" s="20"/>
      <c r="U164" s="20"/>
      <c r="V164" s="20"/>
      <c r="W164" s="20"/>
    </row>
    <row r="165" ht="16.5" spans="1:23">
      <c r="A165" s="22">
        <v>170</v>
      </c>
      <c r="B165" s="22" t="s">
        <v>232</v>
      </c>
      <c r="C165" s="22">
        <v>5432.089</v>
      </c>
      <c r="D165" s="22">
        <v>6189.225</v>
      </c>
      <c r="E165" s="22">
        <v>0</v>
      </c>
      <c r="F165" s="22">
        <v>0</v>
      </c>
      <c r="G165" s="22">
        <v>0</v>
      </c>
      <c r="H165" s="22">
        <v>1</v>
      </c>
      <c r="I165" s="18">
        <v>1.923</v>
      </c>
      <c r="J165" s="18">
        <v>13.921</v>
      </c>
      <c r="K165" s="19">
        <v>4</v>
      </c>
      <c r="L165" s="19">
        <v>0</v>
      </c>
      <c r="M165" s="19">
        <v>0</v>
      </c>
      <c r="N165" s="19">
        <v>0</v>
      </c>
      <c r="O165" s="19">
        <v>0</v>
      </c>
      <c r="P165" s="19">
        <v>23.107</v>
      </c>
      <c r="Q165" s="19">
        <v>0</v>
      </c>
      <c r="R165" s="19">
        <v>1</v>
      </c>
      <c r="S165" s="20"/>
      <c r="T165" s="20"/>
      <c r="U165" s="20"/>
      <c r="V165" s="20"/>
      <c r="W165" s="20"/>
    </row>
    <row r="166" ht="16.5" spans="1:23">
      <c r="A166" s="22">
        <v>300</v>
      </c>
      <c r="B166" s="22" t="s">
        <v>233</v>
      </c>
      <c r="C166" s="22">
        <v>3955.382</v>
      </c>
      <c r="D166" s="22">
        <v>4590.454</v>
      </c>
      <c r="E166" s="22">
        <v>0</v>
      </c>
      <c r="F166" s="22">
        <v>0</v>
      </c>
      <c r="G166" s="22">
        <v>0</v>
      </c>
      <c r="H166" s="22">
        <v>1</v>
      </c>
      <c r="I166" s="18">
        <v>2.193</v>
      </c>
      <c r="J166" s="18">
        <v>15.725</v>
      </c>
      <c r="K166" s="19">
        <v>4</v>
      </c>
      <c r="L166" s="19">
        <v>0</v>
      </c>
      <c r="M166" s="19">
        <v>0</v>
      </c>
      <c r="N166" s="19">
        <v>0</v>
      </c>
      <c r="O166" s="19">
        <v>0</v>
      </c>
      <c r="P166" s="19">
        <v>8.124</v>
      </c>
      <c r="Q166" s="19">
        <v>0</v>
      </c>
      <c r="R166" s="19">
        <v>1</v>
      </c>
      <c r="S166" s="20"/>
      <c r="T166" s="20"/>
      <c r="U166" s="20"/>
      <c r="V166" s="20"/>
      <c r="W166" s="20"/>
    </row>
    <row r="167" ht="16.5" spans="1:23">
      <c r="A167" s="22">
        <v>510</v>
      </c>
      <c r="B167" s="22" t="s">
        <v>234</v>
      </c>
      <c r="C167" s="22">
        <v>4648.338</v>
      </c>
      <c r="D167" s="22">
        <v>5518.666</v>
      </c>
      <c r="E167" s="22">
        <v>0</v>
      </c>
      <c r="F167" s="22">
        <v>0</v>
      </c>
      <c r="G167" s="22">
        <v>0</v>
      </c>
      <c r="H167" s="22">
        <v>1</v>
      </c>
      <c r="I167" s="18">
        <v>2.039</v>
      </c>
      <c r="J167" s="18">
        <v>17.488</v>
      </c>
      <c r="K167" s="19">
        <v>4</v>
      </c>
      <c r="L167" s="19">
        <v>0</v>
      </c>
      <c r="M167" s="19">
        <v>0</v>
      </c>
      <c r="N167" s="19">
        <v>0</v>
      </c>
      <c r="O167" s="19">
        <v>-1</v>
      </c>
      <c r="P167" s="19">
        <v>-4.659</v>
      </c>
      <c r="Q167" s="19">
        <v>0</v>
      </c>
      <c r="R167" s="19">
        <v>1</v>
      </c>
      <c r="S167" s="20"/>
      <c r="T167" s="20"/>
      <c r="U167" s="20"/>
      <c r="V167" s="20"/>
      <c r="W167" s="20"/>
    </row>
    <row r="168" ht="16.5" spans="1:23">
      <c r="A168" s="22">
        <v>692</v>
      </c>
      <c r="B168" s="22" t="s">
        <v>235</v>
      </c>
      <c r="C168" s="22">
        <v>866.48</v>
      </c>
      <c r="D168" s="22">
        <v>1187.308</v>
      </c>
      <c r="E168" s="22">
        <v>0</v>
      </c>
      <c r="F168" s="22">
        <v>0</v>
      </c>
      <c r="G168" s="22">
        <v>0</v>
      </c>
      <c r="H168" s="22">
        <v>1</v>
      </c>
      <c r="I168" s="18">
        <v>5.636</v>
      </c>
      <c r="J168" s="18">
        <v>31.135</v>
      </c>
      <c r="K168" s="19">
        <v>2</v>
      </c>
      <c r="L168" s="19">
        <v>0</v>
      </c>
      <c r="M168" s="19">
        <v>0</v>
      </c>
      <c r="N168" s="19">
        <v>0</v>
      </c>
      <c r="O168" s="19">
        <v>0</v>
      </c>
      <c r="P168" s="19">
        <v>8.983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22">
        <v>805</v>
      </c>
      <c r="B169" s="22" t="s">
        <v>236</v>
      </c>
      <c r="C169" s="22">
        <v>4907.39</v>
      </c>
      <c r="D169" s="22">
        <v>6252.784</v>
      </c>
      <c r="E169" s="22">
        <v>0</v>
      </c>
      <c r="F169" s="22">
        <v>0</v>
      </c>
      <c r="G169" s="22">
        <v>0</v>
      </c>
      <c r="H169" s="22">
        <v>1</v>
      </c>
      <c r="I169" s="18">
        <v>7.656</v>
      </c>
      <c r="J169" s="18">
        <v>27.525</v>
      </c>
      <c r="K169" s="19">
        <v>4</v>
      </c>
      <c r="L169" s="19">
        <v>0</v>
      </c>
      <c r="M169" s="19">
        <v>0</v>
      </c>
      <c r="N169" s="19">
        <v>0</v>
      </c>
      <c r="O169" s="19">
        <v>0</v>
      </c>
      <c r="P169" s="19">
        <v>38.209</v>
      </c>
      <c r="Q169" s="19">
        <v>0</v>
      </c>
      <c r="R169" s="19">
        <v>1</v>
      </c>
      <c r="S169" s="20"/>
      <c r="T169" s="20"/>
      <c r="U169" s="20"/>
      <c r="V169" s="20"/>
      <c r="W169" s="20"/>
    </row>
    <row r="170" ht="16.5" spans="1:23">
      <c r="A170" s="22">
        <v>811</v>
      </c>
      <c r="B170" s="22" t="s">
        <v>237</v>
      </c>
      <c r="C170" s="22">
        <v>6755.185</v>
      </c>
      <c r="D170" s="22">
        <v>9568.337</v>
      </c>
      <c r="E170" s="22">
        <v>0</v>
      </c>
      <c r="F170" s="22">
        <v>0</v>
      </c>
      <c r="G170" s="22">
        <v>0</v>
      </c>
      <c r="H170" s="22">
        <v>1</v>
      </c>
      <c r="I170" s="18">
        <v>6.335</v>
      </c>
      <c r="J170" s="18">
        <v>33.873</v>
      </c>
      <c r="K170" s="19">
        <v>4</v>
      </c>
      <c r="L170" s="19">
        <v>2</v>
      </c>
      <c r="M170" s="19">
        <v>0</v>
      </c>
      <c r="N170" s="19">
        <v>1</v>
      </c>
      <c r="O170" s="19">
        <v>0</v>
      </c>
      <c r="P170" s="19">
        <v>27.969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22">
        <v>812</v>
      </c>
      <c r="B171" s="22" t="s">
        <v>238</v>
      </c>
      <c r="C171" s="22">
        <v>5694.302</v>
      </c>
      <c r="D171" s="22">
        <v>7377.935</v>
      </c>
      <c r="E171" s="22">
        <v>0</v>
      </c>
      <c r="F171" s="22">
        <v>0</v>
      </c>
      <c r="G171" s="22">
        <v>0</v>
      </c>
      <c r="H171" s="22">
        <v>1</v>
      </c>
      <c r="I171" s="18">
        <v>10.413</v>
      </c>
      <c r="J171" s="18">
        <v>30.857</v>
      </c>
      <c r="K171" s="19">
        <v>4</v>
      </c>
      <c r="L171" s="19">
        <v>0</v>
      </c>
      <c r="M171" s="19">
        <v>0</v>
      </c>
      <c r="N171" s="19">
        <v>0</v>
      </c>
      <c r="O171" s="19">
        <v>0</v>
      </c>
      <c r="P171" s="19">
        <v>10.772</v>
      </c>
      <c r="Q171" s="19">
        <v>0</v>
      </c>
      <c r="R171" s="19">
        <v>1</v>
      </c>
      <c r="S171" s="20"/>
      <c r="T171" s="20"/>
      <c r="U171" s="20"/>
      <c r="V171" s="20"/>
      <c r="W171" s="20"/>
    </row>
    <row r="172" ht="16.5" spans="1:23">
      <c r="A172" s="22">
        <v>819</v>
      </c>
      <c r="B172" s="22" t="s">
        <v>239</v>
      </c>
      <c r="C172" s="22">
        <v>5559.444</v>
      </c>
      <c r="D172" s="22">
        <v>7904.227</v>
      </c>
      <c r="E172" s="22">
        <v>0</v>
      </c>
      <c r="F172" s="22">
        <v>0</v>
      </c>
      <c r="G172" s="22">
        <v>0</v>
      </c>
      <c r="H172" s="22">
        <v>1</v>
      </c>
      <c r="I172" s="18">
        <v>5.586</v>
      </c>
      <c r="J172" s="18">
        <v>33.594</v>
      </c>
      <c r="K172" s="19">
        <v>2</v>
      </c>
      <c r="L172" s="19">
        <v>0</v>
      </c>
      <c r="M172" s="19">
        <v>0</v>
      </c>
      <c r="N172" s="19">
        <v>0</v>
      </c>
      <c r="O172" s="19">
        <v>0</v>
      </c>
      <c r="P172" s="19">
        <v>11.656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2">
        <v>820</v>
      </c>
      <c r="B173" s="22" t="s">
        <v>240</v>
      </c>
      <c r="C173" s="22">
        <v>3821.888</v>
      </c>
      <c r="D173" s="22">
        <v>4378.155</v>
      </c>
      <c r="E173" s="22">
        <v>0</v>
      </c>
      <c r="F173" s="22">
        <v>0</v>
      </c>
      <c r="G173" s="22">
        <v>0</v>
      </c>
      <c r="H173" s="22">
        <v>1</v>
      </c>
      <c r="I173" s="18">
        <v>6.313</v>
      </c>
      <c r="J173" s="18">
        <v>18.216</v>
      </c>
      <c r="K173" s="19">
        <v>4</v>
      </c>
      <c r="L173" s="19">
        <v>0</v>
      </c>
      <c r="M173" s="19">
        <v>0</v>
      </c>
      <c r="N173" s="19">
        <v>0</v>
      </c>
      <c r="O173" s="19">
        <v>0</v>
      </c>
      <c r="P173" s="19">
        <v>-3.764</v>
      </c>
      <c r="Q173" s="19">
        <v>0</v>
      </c>
      <c r="R173" s="19">
        <v>1</v>
      </c>
      <c r="S173" s="20"/>
      <c r="T173" s="20"/>
      <c r="U173" s="20"/>
      <c r="V173" s="20"/>
      <c r="W173" s="20"/>
    </row>
    <row r="174" ht="16.5" spans="1:23">
      <c r="A174" s="22">
        <v>823</v>
      </c>
      <c r="B174" s="22" t="s">
        <v>241</v>
      </c>
      <c r="C174" s="22">
        <v>6395.206</v>
      </c>
      <c r="D174" s="22">
        <v>9186.859</v>
      </c>
      <c r="E174" s="22">
        <v>0</v>
      </c>
      <c r="F174" s="22">
        <v>0</v>
      </c>
      <c r="G174" s="22">
        <v>0</v>
      </c>
      <c r="H174" s="22">
        <v>1</v>
      </c>
      <c r="I174" s="18">
        <v>5.865</v>
      </c>
      <c r="J174" s="18">
        <v>34.47</v>
      </c>
      <c r="K174" s="19">
        <v>4</v>
      </c>
      <c r="L174" s="19">
        <v>0</v>
      </c>
      <c r="M174" s="19">
        <v>0</v>
      </c>
      <c r="N174" s="19">
        <v>0</v>
      </c>
      <c r="O174" s="19">
        <v>0</v>
      </c>
      <c r="P174" s="19">
        <v>32.523</v>
      </c>
      <c r="Q174" s="19">
        <v>0</v>
      </c>
      <c r="R174" s="19">
        <v>1</v>
      </c>
      <c r="S174" s="20"/>
      <c r="T174" s="20"/>
      <c r="U174" s="20"/>
      <c r="V174" s="20"/>
      <c r="W174" s="20"/>
    </row>
    <row r="175" ht="16.5" spans="1:23">
      <c r="A175" s="22">
        <v>824</v>
      </c>
      <c r="B175" s="22" t="s">
        <v>242</v>
      </c>
      <c r="C175" s="22">
        <v>2070.364</v>
      </c>
      <c r="D175" s="22">
        <v>2208.066</v>
      </c>
      <c r="E175" s="22">
        <v>0</v>
      </c>
      <c r="F175" s="22">
        <v>0</v>
      </c>
      <c r="G175" s="22">
        <v>0</v>
      </c>
      <c r="H175" s="22">
        <v>1</v>
      </c>
      <c r="I175" s="18">
        <v>1.143</v>
      </c>
      <c r="J175" s="18">
        <v>7.308</v>
      </c>
      <c r="K175" s="19">
        <v>4</v>
      </c>
      <c r="L175" s="19">
        <v>2</v>
      </c>
      <c r="M175" s="19">
        <v>-1</v>
      </c>
      <c r="N175" s="19">
        <v>1</v>
      </c>
      <c r="O175" s="19">
        <v>0</v>
      </c>
      <c r="P175" s="19">
        <v>3.568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22">
        <v>825</v>
      </c>
      <c r="B176" s="22" t="s">
        <v>243</v>
      </c>
      <c r="C176" s="22">
        <v>3253.701</v>
      </c>
      <c r="D176" s="22">
        <v>3501.873</v>
      </c>
      <c r="E176" s="22">
        <v>0</v>
      </c>
      <c r="F176" s="22">
        <v>0</v>
      </c>
      <c r="G176" s="22">
        <v>0</v>
      </c>
      <c r="H176" s="22">
        <v>1</v>
      </c>
      <c r="I176" s="18">
        <v>0.969</v>
      </c>
      <c r="J176" s="18">
        <v>7.987</v>
      </c>
      <c r="K176" s="19">
        <v>4</v>
      </c>
      <c r="L176" s="19">
        <v>0</v>
      </c>
      <c r="M176" s="19">
        <v>-1</v>
      </c>
      <c r="N176" s="19">
        <v>1</v>
      </c>
      <c r="O176" s="19">
        <v>0</v>
      </c>
      <c r="P176" s="19">
        <v>1.746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2">
        <v>827</v>
      </c>
      <c r="B177" s="22" t="s">
        <v>244</v>
      </c>
      <c r="C177" s="22">
        <v>1379.736</v>
      </c>
      <c r="D177" s="22">
        <v>1799.852</v>
      </c>
      <c r="E177" s="22">
        <v>0</v>
      </c>
      <c r="F177" s="22">
        <v>0</v>
      </c>
      <c r="G177" s="22">
        <v>0</v>
      </c>
      <c r="H177" s="22">
        <v>1</v>
      </c>
      <c r="I177" s="18">
        <v>10.437</v>
      </c>
      <c r="J177" s="18">
        <v>31.343</v>
      </c>
      <c r="K177" s="19">
        <v>4</v>
      </c>
      <c r="L177" s="19">
        <v>0</v>
      </c>
      <c r="M177" s="19">
        <v>0</v>
      </c>
      <c r="N177" s="19">
        <v>0</v>
      </c>
      <c r="O177" s="19">
        <v>0</v>
      </c>
      <c r="P177" s="19">
        <v>38.232</v>
      </c>
      <c r="Q177" s="19">
        <v>0</v>
      </c>
      <c r="R177" s="19">
        <v>1</v>
      </c>
      <c r="S177" s="20"/>
      <c r="T177" s="20"/>
      <c r="U177" s="20"/>
      <c r="V177" s="20"/>
      <c r="W177" s="20"/>
    </row>
    <row r="178" ht="16.5" spans="1:23">
      <c r="A178" s="22">
        <v>828</v>
      </c>
      <c r="B178" s="22" t="s">
        <v>245</v>
      </c>
      <c r="C178" s="22">
        <v>2382.409</v>
      </c>
      <c r="D178" s="22">
        <v>3034.443</v>
      </c>
      <c r="E178" s="22">
        <v>0</v>
      </c>
      <c r="F178" s="22">
        <v>0</v>
      </c>
      <c r="G178" s="22">
        <v>0</v>
      </c>
      <c r="H178" s="22">
        <v>1</v>
      </c>
      <c r="I178" s="18">
        <v>1.656</v>
      </c>
      <c r="J178" s="18">
        <v>22.788</v>
      </c>
      <c r="K178" s="19">
        <v>4</v>
      </c>
      <c r="L178" s="19">
        <v>0</v>
      </c>
      <c r="M178" s="19">
        <v>-1</v>
      </c>
      <c r="N178" s="19">
        <v>1</v>
      </c>
      <c r="O178" s="19">
        <v>0</v>
      </c>
      <c r="P178" s="19">
        <v>1.076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2">
        <v>846</v>
      </c>
      <c r="B179" s="22" t="s">
        <v>246</v>
      </c>
      <c r="C179" s="22">
        <v>1250.037</v>
      </c>
      <c r="D179" s="22">
        <v>1421.609</v>
      </c>
      <c r="E179" s="22">
        <v>0</v>
      </c>
      <c r="F179" s="22">
        <v>0</v>
      </c>
      <c r="G179" s="22">
        <v>0</v>
      </c>
      <c r="H179" s="22">
        <v>1</v>
      </c>
      <c r="I179" s="18">
        <v>1.947</v>
      </c>
      <c r="J179" s="18">
        <v>13.781</v>
      </c>
      <c r="K179" s="19">
        <v>4</v>
      </c>
      <c r="L179" s="19">
        <v>0</v>
      </c>
      <c r="M179" s="19">
        <v>-1</v>
      </c>
      <c r="N179" s="19">
        <v>1</v>
      </c>
      <c r="O179" s="19">
        <v>0</v>
      </c>
      <c r="P179" s="19">
        <v>1.965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22">
        <v>851</v>
      </c>
      <c r="B180" s="22" t="s">
        <v>247</v>
      </c>
      <c r="C180" s="22">
        <v>16586.289</v>
      </c>
      <c r="D180" s="22">
        <v>19733.48</v>
      </c>
      <c r="E180" s="22">
        <v>0</v>
      </c>
      <c r="F180" s="22">
        <v>0</v>
      </c>
      <c r="G180" s="22">
        <v>0</v>
      </c>
      <c r="H180" s="22">
        <v>1</v>
      </c>
      <c r="I180" s="18">
        <v>3.856</v>
      </c>
      <c r="J180" s="18">
        <v>19.189</v>
      </c>
      <c r="K180" s="19">
        <v>4</v>
      </c>
      <c r="L180" s="19">
        <v>2</v>
      </c>
      <c r="M180" s="19">
        <v>-1</v>
      </c>
      <c r="N180" s="19">
        <v>1</v>
      </c>
      <c r="O180" s="19">
        <v>0</v>
      </c>
      <c r="P180" s="19">
        <v>5.694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22">
        <v>853</v>
      </c>
      <c r="B181" s="22" t="s">
        <v>248</v>
      </c>
      <c r="C181" s="22">
        <v>1320.833</v>
      </c>
      <c r="D181" s="22">
        <v>1599.389</v>
      </c>
      <c r="E181" s="22">
        <v>0</v>
      </c>
      <c r="F181" s="22">
        <v>0</v>
      </c>
      <c r="G181" s="22">
        <v>0</v>
      </c>
      <c r="H181" s="22">
        <v>1</v>
      </c>
      <c r="I181" s="18">
        <v>2.436</v>
      </c>
      <c r="J181" s="18">
        <v>19.428</v>
      </c>
      <c r="K181" s="19">
        <v>4</v>
      </c>
      <c r="L181" s="19">
        <v>0</v>
      </c>
      <c r="M181" s="19">
        <v>0</v>
      </c>
      <c r="N181" s="19">
        <v>0</v>
      </c>
      <c r="O181" s="19">
        <v>0</v>
      </c>
      <c r="P181" s="19">
        <v>5.859</v>
      </c>
      <c r="Q181" s="19">
        <v>0</v>
      </c>
      <c r="R181" s="19">
        <v>1</v>
      </c>
      <c r="S181" s="20"/>
      <c r="T181" s="20"/>
      <c r="U181" s="20"/>
      <c r="V181" s="20"/>
      <c r="W181" s="20"/>
    </row>
    <row r="182" ht="16.5" spans="1:23">
      <c r="A182" s="22">
        <v>855</v>
      </c>
      <c r="B182" s="22" t="s">
        <v>249</v>
      </c>
      <c r="C182" s="22">
        <v>1392.291</v>
      </c>
      <c r="D182" s="22">
        <v>1615.243</v>
      </c>
      <c r="E182" s="22">
        <v>0</v>
      </c>
      <c r="F182" s="22">
        <v>0</v>
      </c>
      <c r="G182" s="22">
        <v>0</v>
      </c>
      <c r="H182" s="22">
        <v>1</v>
      </c>
      <c r="I182" s="18">
        <v>1.78</v>
      </c>
      <c r="J182" s="18">
        <v>15.337</v>
      </c>
      <c r="K182" s="19">
        <v>4</v>
      </c>
      <c r="L182" s="19">
        <v>2</v>
      </c>
      <c r="M182" s="19">
        <v>0</v>
      </c>
      <c r="N182" s="19">
        <v>0</v>
      </c>
      <c r="O182" s="19">
        <v>0</v>
      </c>
      <c r="P182" s="19">
        <v>0.428</v>
      </c>
      <c r="Q182" s="19">
        <v>0</v>
      </c>
      <c r="R182" s="19">
        <v>1</v>
      </c>
      <c r="S182" s="20"/>
      <c r="T182" s="20"/>
      <c r="U182" s="20"/>
      <c r="V182" s="20"/>
      <c r="W182" s="20"/>
    </row>
    <row r="183" ht="16.5" spans="1:23">
      <c r="A183" s="22">
        <v>856</v>
      </c>
      <c r="B183" s="22" t="s">
        <v>250</v>
      </c>
      <c r="C183" s="22">
        <v>5573.505</v>
      </c>
      <c r="D183" s="22">
        <v>6957.214</v>
      </c>
      <c r="E183" s="22">
        <v>0</v>
      </c>
      <c r="F183" s="22">
        <v>0</v>
      </c>
      <c r="G183" s="22">
        <v>0</v>
      </c>
      <c r="H183" s="22">
        <v>1</v>
      </c>
      <c r="I183" s="18">
        <v>4.672</v>
      </c>
      <c r="J183" s="18">
        <v>23.632</v>
      </c>
      <c r="K183" s="19">
        <v>2</v>
      </c>
      <c r="L183" s="19">
        <v>0</v>
      </c>
      <c r="M183" s="19">
        <v>0</v>
      </c>
      <c r="N183" s="19">
        <v>0</v>
      </c>
      <c r="O183" s="19">
        <v>0</v>
      </c>
      <c r="P183" s="19">
        <v>11.853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2">
        <v>859</v>
      </c>
      <c r="B184" s="22" t="s">
        <v>251</v>
      </c>
      <c r="C184" s="22">
        <v>1597.751</v>
      </c>
      <c r="D184" s="22">
        <v>1755.28</v>
      </c>
      <c r="E184" s="22">
        <v>0</v>
      </c>
      <c r="F184" s="22">
        <v>0</v>
      </c>
      <c r="G184" s="22">
        <v>0</v>
      </c>
      <c r="H184" s="22">
        <v>1</v>
      </c>
      <c r="I184" s="18">
        <v>3.258</v>
      </c>
      <c r="J184" s="18">
        <v>11.94</v>
      </c>
      <c r="K184" s="19">
        <v>4</v>
      </c>
      <c r="L184" s="19">
        <v>0</v>
      </c>
      <c r="M184" s="19">
        <v>0</v>
      </c>
      <c r="N184" s="19">
        <v>0</v>
      </c>
      <c r="O184" s="19">
        <v>0</v>
      </c>
      <c r="P184" s="19">
        <v>2.223</v>
      </c>
      <c r="Q184" s="19">
        <v>0</v>
      </c>
      <c r="R184" s="19">
        <v>1</v>
      </c>
      <c r="S184" s="20"/>
      <c r="T184" s="20"/>
      <c r="U184" s="20"/>
      <c r="V184" s="20"/>
      <c r="W184" s="20"/>
    </row>
    <row r="185" ht="16.5" spans="1:23">
      <c r="A185" s="22">
        <v>869</v>
      </c>
      <c r="B185" s="22" t="s">
        <v>252</v>
      </c>
      <c r="C185" s="22">
        <v>3910.05</v>
      </c>
      <c r="D185" s="22">
        <v>4262.389</v>
      </c>
      <c r="E185" s="22">
        <v>0</v>
      </c>
      <c r="F185" s="22">
        <v>0</v>
      </c>
      <c r="G185" s="22">
        <v>0</v>
      </c>
      <c r="H185" s="22">
        <v>1</v>
      </c>
      <c r="I185" s="18">
        <v>2.084</v>
      </c>
      <c r="J185" s="18">
        <v>10.178</v>
      </c>
      <c r="K185" s="19">
        <v>4</v>
      </c>
      <c r="L185" s="19">
        <v>0</v>
      </c>
      <c r="M185" s="19">
        <v>0</v>
      </c>
      <c r="N185" s="19">
        <v>0</v>
      </c>
      <c r="O185" s="19">
        <v>0</v>
      </c>
      <c r="P185" s="19">
        <v>8.255</v>
      </c>
      <c r="Q185" s="19">
        <v>0</v>
      </c>
      <c r="R185" s="19">
        <v>1</v>
      </c>
      <c r="S185" s="20"/>
      <c r="T185" s="20"/>
      <c r="U185" s="20"/>
      <c r="V185" s="20"/>
      <c r="W185" s="20"/>
    </row>
    <row r="186" ht="16.5" spans="1:23">
      <c r="A186" s="22">
        <v>888</v>
      </c>
      <c r="B186" s="22" t="s">
        <v>253</v>
      </c>
      <c r="C186" s="22">
        <v>3919.718</v>
      </c>
      <c r="D186" s="22">
        <v>4449.995</v>
      </c>
      <c r="E186" s="22">
        <v>0</v>
      </c>
      <c r="F186" s="22">
        <v>0</v>
      </c>
      <c r="G186" s="22">
        <v>0</v>
      </c>
      <c r="H186" s="22">
        <v>1</v>
      </c>
      <c r="I186" s="18">
        <v>2.722</v>
      </c>
      <c r="J186" s="18">
        <v>14.314</v>
      </c>
      <c r="K186" s="19">
        <v>3</v>
      </c>
      <c r="L186" s="19">
        <v>0</v>
      </c>
      <c r="M186" s="19">
        <v>0</v>
      </c>
      <c r="N186" s="19">
        <v>0</v>
      </c>
      <c r="O186" s="19">
        <v>0</v>
      </c>
      <c r="P186" s="19">
        <v>11.303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22">
        <v>902</v>
      </c>
      <c r="B187" s="22" t="s">
        <v>254</v>
      </c>
      <c r="C187" s="22">
        <v>5280.533</v>
      </c>
      <c r="D187" s="22">
        <v>6196.49</v>
      </c>
      <c r="E187" s="22">
        <v>0</v>
      </c>
      <c r="F187" s="22">
        <v>0</v>
      </c>
      <c r="G187" s="22">
        <v>0</v>
      </c>
      <c r="H187" s="22">
        <v>1</v>
      </c>
      <c r="I187" s="18">
        <v>1.461</v>
      </c>
      <c r="J187" s="18">
        <v>16.027</v>
      </c>
      <c r="K187" s="19">
        <v>4</v>
      </c>
      <c r="L187" s="19">
        <v>0</v>
      </c>
      <c r="M187" s="19">
        <v>-1</v>
      </c>
      <c r="N187" s="19">
        <v>1</v>
      </c>
      <c r="O187" s="19">
        <v>0</v>
      </c>
      <c r="P187" s="19">
        <v>39.661</v>
      </c>
      <c r="Q187" s="19">
        <v>0</v>
      </c>
      <c r="R187" s="19">
        <v>1</v>
      </c>
      <c r="S187" s="20"/>
      <c r="T187" s="20"/>
      <c r="U187" s="20"/>
      <c r="V187" s="20"/>
      <c r="W187" s="20"/>
    </row>
    <row r="188" ht="16.5" spans="1:23">
      <c r="A188" s="22">
        <v>903</v>
      </c>
      <c r="B188" s="22" t="s">
        <v>255</v>
      </c>
      <c r="C188" s="22">
        <v>3749.943</v>
      </c>
      <c r="D188" s="22">
        <v>4411.431</v>
      </c>
      <c r="E188" s="22">
        <v>0</v>
      </c>
      <c r="F188" s="22">
        <v>0</v>
      </c>
      <c r="G188" s="22">
        <v>0</v>
      </c>
      <c r="H188" s="22">
        <v>1</v>
      </c>
      <c r="I188" s="18">
        <v>2.857</v>
      </c>
      <c r="J188" s="18">
        <v>17.423</v>
      </c>
      <c r="K188" s="19">
        <v>4</v>
      </c>
      <c r="L188" s="19">
        <v>0</v>
      </c>
      <c r="M188" s="19">
        <v>-1</v>
      </c>
      <c r="N188" s="19">
        <v>1</v>
      </c>
      <c r="O188" s="19">
        <v>0</v>
      </c>
      <c r="P188" s="19">
        <v>13.575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22">
        <v>904</v>
      </c>
      <c r="B189" s="22" t="s">
        <v>256</v>
      </c>
      <c r="C189" s="22">
        <v>4574.81</v>
      </c>
      <c r="D189" s="22">
        <v>5581.735</v>
      </c>
      <c r="E189" s="22">
        <v>0</v>
      </c>
      <c r="F189" s="22">
        <v>0</v>
      </c>
      <c r="G189" s="22">
        <v>0</v>
      </c>
      <c r="H189" s="22">
        <v>1</v>
      </c>
      <c r="I189" s="18">
        <v>2.481</v>
      </c>
      <c r="J189" s="18">
        <v>20.073</v>
      </c>
      <c r="K189" s="19">
        <v>4</v>
      </c>
      <c r="L189" s="19">
        <v>0</v>
      </c>
      <c r="M189" s="19">
        <v>0</v>
      </c>
      <c r="N189" s="19">
        <v>0</v>
      </c>
      <c r="O189" s="19">
        <v>0</v>
      </c>
      <c r="P189" s="19">
        <v>3.86</v>
      </c>
      <c r="Q189" s="19">
        <v>0</v>
      </c>
      <c r="R189" s="19">
        <v>1</v>
      </c>
      <c r="S189" s="20"/>
      <c r="T189" s="20"/>
      <c r="U189" s="20"/>
      <c r="V189" s="20"/>
      <c r="W189" s="20"/>
    </row>
    <row r="190" ht="16.5" spans="1:23">
      <c r="A190" s="22">
        <v>906</v>
      </c>
      <c r="B190" s="22" t="s">
        <v>257</v>
      </c>
      <c r="C190" s="22">
        <v>4283.918</v>
      </c>
      <c r="D190" s="22">
        <v>5037.962</v>
      </c>
      <c r="E190" s="22">
        <v>0</v>
      </c>
      <c r="F190" s="22">
        <v>0</v>
      </c>
      <c r="G190" s="22">
        <v>0</v>
      </c>
      <c r="H190" s="22">
        <v>1</v>
      </c>
      <c r="I190" s="18">
        <v>1.947</v>
      </c>
      <c r="J190" s="18">
        <v>16.623</v>
      </c>
      <c r="K190" s="19">
        <v>4</v>
      </c>
      <c r="L190" s="19">
        <v>0</v>
      </c>
      <c r="M190" s="19">
        <v>0</v>
      </c>
      <c r="N190" s="19">
        <v>0</v>
      </c>
      <c r="O190" s="19">
        <v>0</v>
      </c>
      <c r="P190" s="19">
        <v>21.184</v>
      </c>
      <c r="Q190" s="19">
        <v>0</v>
      </c>
      <c r="R190" s="19">
        <v>1</v>
      </c>
      <c r="S190" s="20"/>
      <c r="T190" s="20"/>
      <c r="U190" s="20"/>
      <c r="V190" s="20"/>
      <c r="W190" s="20"/>
    </row>
    <row r="191" ht="16.5" spans="1:23">
      <c r="A191" s="22">
        <v>907</v>
      </c>
      <c r="B191" s="22" t="s">
        <v>258</v>
      </c>
      <c r="C191" s="22">
        <v>5191.649</v>
      </c>
      <c r="D191" s="22">
        <v>6346.922</v>
      </c>
      <c r="E191" s="22">
        <v>0</v>
      </c>
      <c r="F191" s="22">
        <v>0</v>
      </c>
      <c r="G191" s="22">
        <v>0</v>
      </c>
      <c r="H191" s="22">
        <v>1</v>
      </c>
      <c r="I191" s="18">
        <v>1.76</v>
      </c>
      <c r="J191" s="18">
        <v>19.642</v>
      </c>
      <c r="K191" s="19">
        <v>4</v>
      </c>
      <c r="L191" s="19">
        <v>0</v>
      </c>
      <c r="M191" s="19">
        <v>0</v>
      </c>
      <c r="N191" s="19">
        <v>0</v>
      </c>
      <c r="O191" s="19">
        <v>0</v>
      </c>
      <c r="P191" s="19">
        <v>2.958</v>
      </c>
      <c r="Q191" s="19">
        <v>0</v>
      </c>
      <c r="R191" s="19">
        <v>1</v>
      </c>
      <c r="S191" s="20"/>
      <c r="T191" s="20"/>
      <c r="U191" s="20"/>
      <c r="V191" s="20"/>
      <c r="W191" s="20"/>
    </row>
    <row r="192" ht="16.5" spans="1:23">
      <c r="A192" s="22">
        <v>908</v>
      </c>
      <c r="B192" s="22" t="s">
        <v>259</v>
      </c>
      <c r="C192" s="22">
        <v>2106.006</v>
      </c>
      <c r="D192" s="22">
        <v>2301.041</v>
      </c>
      <c r="E192" s="22">
        <v>0</v>
      </c>
      <c r="F192" s="22">
        <v>0</v>
      </c>
      <c r="G192" s="22">
        <v>0</v>
      </c>
      <c r="H192" s="22">
        <v>1</v>
      </c>
      <c r="I192" s="18">
        <v>5.092</v>
      </c>
      <c r="J192" s="18">
        <v>13.137</v>
      </c>
      <c r="K192" s="19">
        <v>4</v>
      </c>
      <c r="L192" s="19">
        <v>1</v>
      </c>
      <c r="M192" s="19">
        <v>-1</v>
      </c>
      <c r="N192" s="19">
        <v>1</v>
      </c>
      <c r="O192" s="19">
        <v>0</v>
      </c>
      <c r="P192" s="19">
        <v>22.367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22">
        <v>909</v>
      </c>
      <c r="B193" s="22" t="s">
        <v>260</v>
      </c>
      <c r="C193" s="22">
        <v>2599.048</v>
      </c>
      <c r="D193" s="22">
        <v>3495.444</v>
      </c>
      <c r="E193" s="22">
        <v>0</v>
      </c>
      <c r="F193" s="22">
        <v>0</v>
      </c>
      <c r="G193" s="22">
        <v>0</v>
      </c>
      <c r="H193" s="22">
        <v>1</v>
      </c>
      <c r="I193" s="18">
        <v>4.559</v>
      </c>
      <c r="J193" s="18">
        <v>29.035</v>
      </c>
      <c r="K193" s="19">
        <v>2</v>
      </c>
      <c r="L193" s="19">
        <v>0</v>
      </c>
      <c r="M193" s="19">
        <v>0</v>
      </c>
      <c r="N193" s="19">
        <v>0</v>
      </c>
      <c r="O193" s="19">
        <v>0</v>
      </c>
      <c r="P193" s="19">
        <v>4.169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22">
        <v>910</v>
      </c>
      <c r="B194" s="22" t="s">
        <v>261</v>
      </c>
      <c r="C194" s="22">
        <v>2089.175</v>
      </c>
      <c r="D194" s="22">
        <v>2506.015</v>
      </c>
      <c r="E194" s="22">
        <v>0</v>
      </c>
      <c r="F194" s="22">
        <v>0</v>
      </c>
      <c r="G194" s="22">
        <v>0</v>
      </c>
      <c r="H194" s="22">
        <v>1</v>
      </c>
      <c r="I194" s="18">
        <v>6.974</v>
      </c>
      <c r="J194" s="18">
        <v>22.448</v>
      </c>
      <c r="K194" s="19">
        <v>4</v>
      </c>
      <c r="L194" s="19">
        <v>0</v>
      </c>
      <c r="M194" s="19">
        <v>0</v>
      </c>
      <c r="N194" s="19">
        <v>0</v>
      </c>
      <c r="O194" s="19">
        <v>0</v>
      </c>
      <c r="P194" s="19">
        <v>22.711</v>
      </c>
      <c r="Q194" s="19">
        <v>0</v>
      </c>
      <c r="R194" s="19">
        <v>1</v>
      </c>
      <c r="S194" s="20"/>
      <c r="T194" s="20"/>
      <c r="U194" s="20"/>
      <c r="V194" s="20"/>
      <c r="W194" s="20"/>
    </row>
    <row r="195" ht="16.5" spans="1:23">
      <c r="A195" s="22">
        <v>918</v>
      </c>
      <c r="B195" s="22" t="s">
        <v>262</v>
      </c>
      <c r="C195" s="22">
        <v>3970.08</v>
      </c>
      <c r="D195" s="22">
        <v>4982.092</v>
      </c>
      <c r="E195" s="22">
        <v>0</v>
      </c>
      <c r="F195" s="22">
        <v>0</v>
      </c>
      <c r="G195" s="22">
        <v>0</v>
      </c>
      <c r="H195" s="22">
        <v>1</v>
      </c>
      <c r="I195" s="18">
        <v>2.207</v>
      </c>
      <c r="J195" s="18">
        <v>22.071</v>
      </c>
      <c r="K195" s="19">
        <v>4</v>
      </c>
      <c r="L195" s="19">
        <v>0</v>
      </c>
      <c r="M195" s="19">
        <v>0</v>
      </c>
      <c r="N195" s="19">
        <v>1</v>
      </c>
      <c r="O195" s="19">
        <v>0</v>
      </c>
      <c r="P195" s="19">
        <v>3.892</v>
      </c>
      <c r="Q195" s="19">
        <v>0</v>
      </c>
      <c r="R195" s="19">
        <v>1</v>
      </c>
      <c r="S195" s="20"/>
      <c r="T195" s="20"/>
      <c r="U195" s="20"/>
      <c r="V195" s="20"/>
      <c r="W195" s="20"/>
    </row>
    <row r="196" ht="16.5" spans="1:23">
      <c r="A196" s="22">
        <v>922</v>
      </c>
      <c r="B196" s="22" t="s">
        <v>263</v>
      </c>
      <c r="C196" s="22">
        <v>5386.662</v>
      </c>
      <c r="D196" s="22">
        <v>5701.365</v>
      </c>
      <c r="E196" s="22">
        <v>0</v>
      </c>
      <c r="F196" s="22">
        <v>0</v>
      </c>
      <c r="G196" s="22">
        <v>0</v>
      </c>
      <c r="H196" s="22">
        <v>1</v>
      </c>
      <c r="I196" s="18">
        <v>0.775</v>
      </c>
      <c r="J196" s="18">
        <v>6.252</v>
      </c>
      <c r="K196" s="19">
        <v>4</v>
      </c>
      <c r="L196" s="19">
        <v>0</v>
      </c>
      <c r="M196" s="19">
        <v>0</v>
      </c>
      <c r="N196" s="19">
        <v>0</v>
      </c>
      <c r="O196" s="19">
        <v>0</v>
      </c>
      <c r="P196" s="19">
        <v>2.008</v>
      </c>
      <c r="Q196" s="19">
        <v>0</v>
      </c>
      <c r="R196" s="19">
        <v>1</v>
      </c>
      <c r="S196" s="20"/>
      <c r="T196" s="20"/>
      <c r="U196" s="20"/>
      <c r="V196" s="20"/>
      <c r="W196" s="20"/>
    </row>
    <row r="197" ht="16.5" spans="1:23">
      <c r="A197" s="22">
        <v>923</v>
      </c>
      <c r="B197" s="22" t="s">
        <v>264</v>
      </c>
      <c r="C197" s="22">
        <v>251.527</v>
      </c>
      <c r="D197" s="22">
        <v>252.872</v>
      </c>
      <c r="E197" s="22">
        <v>0</v>
      </c>
      <c r="F197" s="22">
        <v>0</v>
      </c>
      <c r="G197" s="22">
        <v>0</v>
      </c>
      <c r="H197" s="22">
        <v>1</v>
      </c>
      <c r="I197" s="18">
        <v>0.231</v>
      </c>
      <c r="J197" s="18">
        <v>0.761</v>
      </c>
      <c r="K197" s="19">
        <v>4</v>
      </c>
      <c r="L197" s="19">
        <v>0</v>
      </c>
      <c r="M197" s="19">
        <v>0</v>
      </c>
      <c r="N197" s="19">
        <v>0</v>
      </c>
      <c r="O197" s="19">
        <v>0</v>
      </c>
      <c r="P197" s="19">
        <v>5.529</v>
      </c>
      <c r="Q197" s="19">
        <v>0</v>
      </c>
      <c r="R197" s="19">
        <v>1</v>
      </c>
      <c r="S197" s="20"/>
      <c r="T197" s="20"/>
      <c r="U197" s="20"/>
      <c r="V197" s="20"/>
      <c r="W197" s="20"/>
    </row>
    <row r="198" ht="16.5" spans="1:23">
      <c r="A198" s="22">
        <v>927</v>
      </c>
      <c r="B198" s="22" t="s">
        <v>265</v>
      </c>
      <c r="C198" s="22">
        <v>1906.154</v>
      </c>
      <c r="D198" s="22">
        <v>2025.639</v>
      </c>
      <c r="E198" s="22">
        <v>0</v>
      </c>
      <c r="F198" s="22">
        <v>0</v>
      </c>
      <c r="G198" s="22">
        <v>0</v>
      </c>
      <c r="H198" s="22">
        <v>1</v>
      </c>
      <c r="I198" s="18">
        <v>0.92</v>
      </c>
      <c r="J198" s="18">
        <v>6.764</v>
      </c>
      <c r="K198" s="19">
        <v>2</v>
      </c>
      <c r="L198" s="19">
        <v>0</v>
      </c>
      <c r="M198" s="19">
        <v>0</v>
      </c>
      <c r="N198" s="19">
        <v>0</v>
      </c>
      <c r="O198" s="19">
        <v>0</v>
      </c>
      <c r="P198" s="19">
        <v>-0.317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22">
        <v>928</v>
      </c>
      <c r="B199" s="22" t="s">
        <v>266</v>
      </c>
      <c r="C199" s="22">
        <v>2611.897</v>
      </c>
      <c r="D199" s="22">
        <v>2862.899</v>
      </c>
      <c r="E199" s="22">
        <v>0</v>
      </c>
      <c r="F199" s="22">
        <v>0</v>
      </c>
      <c r="G199" s="22">
        <v>0</v>
      </c>
      <c r="H199" s="22">
        <v>1</v>
      </c>
      <c r="I199" s="18">
        <v>5.406</v>
      </c>
      <c r="J199" s="18">
        <v>13.699</v>
      </c>
      <c r="K199" s="19">
        <v>3</v>
      </c>
      <c r="L199" s="19">
        <v>1</v>
      </c>
      <c r="M199" s="19">
        <v>0</v>
      </c>
      <c r="N199" s="19">
        <v>0</v>
      </c>
      <c r="O199" s="19">
        <v>0</v>
      </c>
      <c r="P199" s="19">
        <v>2.159</v>
      </c>
      <c r="Q199" s="19">
        <v>0</v>
      </c>
      <c r="R199" s="19">
        <v>1</v>
      </c>
      <c r="S199" s="20"/>
      <c r="T199" s="20"/>
      <c r="U199" s="20"/>
      <c r="V199" s="20"/>
      <c r="W199" s="20"/>
    </row>
    <row r="200" ht="16.5" spans="1:23">
      <c r="A200" s="22">
        <v>929</v>
      </c>
      <c r="B200" s="22" t="s">
        <v>267</v>
      </c>
      <c r="C200" s="22">
        <v>2952.173</v>
      </c>
      <c r="D200" s="22">
        <v>3886.728</v>
      </c>
      <c r="E200" s="22">
        <v>0</v>
      </c>
      <c r="F200" s="22">
        <v>0</v>
      </c>
      <c r="G200" s="22">
        <v>0</v>
      </c>
      <c r="H200" s="22">
        <v>1</v>
      </c>
      <c r="I200" s="18">
        <v>3.761</v>
      </c>
      <c r="J200" s="18">
        <v>26.901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8.507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2">
        <v>930</v>
      </c>
      <c r="B201" s="22" t="s">
        <v>268</v>
      </c>
      <c r="C201" s="22">
        <v>2794.611</v>
      </c>
      <c r="D201" s="22">
        <v>3382.228</v>
      </c>
      <c r="E201" s="22">
        <v>0</v>
      </c>
      <c r="F201" s="22">
        <v>0</v>
      </c>
      <c r="G201" s="22">
        <v>0</v>
      </c>
      <c r="H201" s="22">
        <v>1</v>
      </c>
      <c r="I201" s="18">
        <v>6.463</v>
      </c>
      <c r="J201" s="18">
        <v>22.714</v>
      </c>
      <c r="K201" s="19">
        <v>4</v>
      </c>
      <c r="L201" s="19">
        <v>0</v>
      </c>
      <c r="M201" s="19">
        <v>-1</v>
      </c>
      <c r="N201" s="19">
        <v>1</v>
      </c>
      <c r="O201" s="19">
        <v>0</v>
      </c>
      <c r="P201" s="19">
        <v>3.855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22">
        <v>937</v>
      </c>
      <c r="B202" s="22" t="s">
        <v>269</v>
      </c>
      <c r="C202" s="22">
        <v>2443.862</v>
      </c>
      <c r="D202" s="22">
        <v>2605.791</v>
      </c>
      <c r="E202" s="22">
        <v>0</v>
      </c>
      <c r="F202" s="22">
        <v>0</v>
      </c>
      <c r="G202" s="22">
        <v>0</v>
      </c>
      <c r="H202" s="22">
        <v>1</v>
      </c>
      <c r="I202" s="18">
        <v>3.463</v>
      </c>
      <c r="J202" s="18">
        <v>9.462</v>
      </c>
      <c r="K202" s="19">
        <v>4</v>
      </c>
      <c r="L202" s="19">
        <v>0</v>
      </c>
      <c r="M202" s="19">
        <v>-1</v>
      </c>
      <c r="N202" s="19">
        <v>1</v>
      </c>
      <c r="O202" s="19">
        <v>0</v>
      </c>
      <c r="P202" s="19">
        <v>5.241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22">
        <v>941</v>
      </c>
      <c r="B203" s="22" t="s">
        <v>270</v>
      </c>
      <c r="C203" s="22">
        <v>1717.898</v>
      </c>
      <c r="D203" s="22">
        <v>2435.003</v>
      </c>
      <c r="E203" s="22">
        <v>0</v>
      </c>
      <c r="F203" s="22">
        <v>0</v>
      </c>
      <c r="G203" s="22">
        <v>0</v>
      </c>
      <c r="H203" s="22">
        <v>1</v>
      </c>
      <c r="I203" s="18">
        <v>11.541</v>
      </c>
      <c r="J203" s="18">
        <v>37.592</v>
      </c>
      <c r="K203" s="19">
        <v>4</v>
      </c>
      <c r="L203" s="19">
        <v>0</v>
      </c>
      <c r="M203" s="19">
        <v>0</v>
      </c>
      <c r="N203" s="19">
        <v>0</v>
      </c>
      <c r="O203" s="19">
        <v>0</v>
      </c>
      <c r="P203" s="19">
        <v>4.54</v>
      </c>
      <c r="Q203" s="19">
        <v>0</v>
      </c>
      <c r="R203" s="19">
        <v>1</v>
      </c>
      <c r="S203" s="20"/>
      <c r="T203" s="20"/>
      <c r="U203" s="20"/>
      <c r="V203" s="20"/>
      <c r="W203" s="20"/>
    </row>
    <row r="204" ht="16.5" spans="1:23">
      <c r="A204" s="22">
        <v>944</v>
      </c>
      <c r="B204" s="22" t="s">
        <v>271</v>
      </c>
      <c r="C204" s="22">
        <v>3507.495</v>
      </c>
      <c r="D204" s="22">
        <v>4563.344</v>
      </c>
      <c r="E204" s="22">
        <v>0</v>
      </c>
      <c r="F204" s="22">
        <v>0</v>
      </c>
      <c r="G204" s="22">
        <v>0</v>
      </c>
      <c r="H204" s="22">
        <v>1</v>
      </c>
      <c r="I204" s="18">
        <v>7.258</v>
      </c>
      <c r="J204" s="18">
        <v>28.716</v>
      </c>
      <c r="K204" s="19">
        <v>4</v>
      </c>
      <c r="L204" s="19">
        <v>0</v>
      </c>
      <c r="M204" s="19">
        <v>0</v>
      </c>
      <c r="N204" s="19">
        <v>0</v>
      </c>
      <c r="O204" s="19">
        <v>0</v>
      </c>
      <c r="P204" s="19">
        <v>9.799</v>
      </c>
      <c r="Q204" s="19">
        <v>0</v>
      </c>
      <c r="R204" s="19">
        <v>1</v>
      </c>
      <c r="S204" s="20"/>
      <c r="T204" s="20"/>
      <c r="U204" s="20"/>
      <c r="V204" s="20"/>
      <c r="W204" s="20"/>
    </row>
    <row r="205" ht="16.5" spans="1:23">
      <c r="A205" s="22">
        <v>959</v>
      </c>
      <c r="B205" s="22" t="s">
        <v>272</v>
      </c>
      <c r="C205" s="22">
        <v>7359.142</v>
      </c>
      <c r="D205" s="22">
        <v>7984.616</v>
      </c>
      <c r="E205" s="22">
        <v>0</v>
      </c>
      <c r="F205" s="22">
        <v>0</v>
      </c>
      <c r="G205" s="22">
        <v>0</v>
      </c>
      <c r="H205" s="22">
        <v>1</v>
      </c>
      <c r="I205" s="18">
        <v>3.641</v>
      </c>
      <c r="J205" s="18">
        <v>11.189</v>
      </c>
      <c r="K205" s="19">
        <v>4</v>
      </c>
      <c r="L205" s="19">
        <v>0</v>
      </c>
      <c r="M205" s="19">
        <v>-1</v>
      </c>
      <c r="N205" s="19">
        <v>1</v>
      </c>
      <c r="O205" s="19">
        <v>0</v>
      </c>
      <c r="P205" s="19">
        <v>10.743</v>
      </c>
      <c r="Q205" s="19">
        <v>0</v>
      </c>
      <c r="R205" s="19">
        <v>1</v>
      </c>
      <c r="S205" s="20"/>
      <c r="T205" s="20"/>
      <c r="U205" s="20"/>
      <c r="V205" s="20"/>
      <c r="W205" s="20"/>
    </row>
    <row r="206" ht="16.5" spans="1:23">
      <c r="A206" s="22">
        <v>961</v>
      </c>
      <c r="B206" s="22" t="s">
        <v>273</v>
      </c>
      <c r="C206" s="22">
        <v>3354.431</v>
      </c>
      <c r="D206" s="22">
        <v>4336.221</v>
      </c>
      <c r="E206" s="22">
        <v>0</v>
      </c>
      <c r="F206" s="22">
        <v>0</v>
      </c>
      <c r="G206" s="22">
        <v>0</v>
      </c>
      <c r="H206" s="22">
        <v>1</v>
      </c>
      <c r="I206" s="18">
        <v>7.574</v>
      </c>
      <c r="J206" s="18">
        <v>28.501</v>
      </c>
      <c r="K206" s="19">
        <v>4</v>
      </c>
      <c r="L206" s="19">
        <v>0</v>
      </c>
      <c r="M206" s="19">
        <v>0</v>
      </c>
      <c r="N206" s="19">
        <v>0</v>
      </c>
      <c r="O206" s="19">
        <v>0</v>
      </c>
      <c r="P206" s="19">
        <v>9.296</v>
      </c>
      <c r="Q206" s="19">
        <v>0</v>
      </c>
      <c r="R206" s="19">
        <v>1</v>
      </c>
      <c r="S206" s="20"/>
      <c r="T206" s="20"/>
      <c r="U206" s="20"/>
      <c r="V206" s="20"/>
      <c r="W206" s="20"/>
    </row>
    <row r="207" ht="16.5" spans="1:23">
      <c r="A207" s="22">
        <v>966</v>
      </c>
      <c r="B207" s="22" t="s">
        <v>274</v>
      </c>
      <c r="C207" s="22">
        <v>7232.426</v>
      </c>
      <c r="D207" s="22">
        <v>8599.158</v>
      </c>
      <c r="E207" s="22">
        <v>0</v>
      </c>
      <c r="F207" s="22">
        <v>0</v>
      </c>
      <c r="G207" s="22">
        <v>0</v>
      </c>
      <c r="H207" s="22">
        <v>1</v>
      </c>
      <c r="I207" s="18">
        <v>3.88</v>
      </c>
      <c r="J207" s="18">
        <v>19.157</v>
      </c>
      <c r="K207" s="19">
        <v>4</v>
      </c>
      <c r="L207" s="19">
        <v>0</v>
      </c>
      <c r="M207" s="19">
        <v>0</v>
      </c>
      <c r="N207" s="19">
        <v>0</v>
      </c>
      <c r="O207" s="19">
        <v>0</v>
      </c>
      <c r="P207" s="19">
        <v>13.738</v>
      </c>
      <c r="Q207" s="19">
        <v>0</v>
      </c>
      <c r="R207" s="19">
        <v>1</v>
      </c>
      <c r="S207" s="20"/>
      <c r="T207" s="20"/>
      <c r="U207" s="20"/>
      <c r="V207" s="20"/>
      <c r="W207" s="20"/>
    </row>
    <row r="208" ht="16.5" spans="1:23">
      <c r="A208" s="22">
        <v>967</v>
      </c>
      <c r="B208" s="22" t="s">
        <v>275</v>
      </c>
      <c r="C208" s="22">
        <v>5916.787</v>
      </c>
      <c r="D208" s="22">
        <v>6449.602</v>
      </c>
      <c r="E208" s="22">
        <v>0</v>
      </c>
      <c r="F208" s="22">
        <v>0</v>
      </c>
      <c r="G208" s="22">
        <v>0</v>
      </c>
      <c r="H208" s="22">
        <v>1</v>
      </c>
      <c r="I208" s="18">
        <v>1.941</v>
      </c>
      <c r="J208" s="18">
        <v>10.042</v>
      </c>
      <c r="K208" s="19">
        <v>4</v>
      </c>
      <c r="L208" s="19">
        <v>0</v>
      </c>
      <c r="M208" s="19">
        <v>0</v>
      </c>
      <c r="N208" s="19">
        <v>0</v>
      </c>
      <c r="O208" s="19">
        <v>0</v>
      </c>
      <c r="P208" s="19">
        <v>16.783</v>
      </c>
      <c r="Q208" s="19">
        <v>0</v>
      </c>
      <c r="R208" s="19">
        <v>1</v>
      </c>
      <c r="S208" s="20"/>
      <c r="T208" s="20"/>
      <c r="U208" s="20"/>
      <c r="V208" s="20"/>
      <c r="W208" s="20"/>
    </row>
    <row r="209" ht="16.5" spans="1:23">
      <c r="A209" s="22">
        <v>970</v>
      </c>
      <c r="B209" s="22" t="s">
        <v>276</v>
      </c>
      <c r="C209" s="22">
        <v>1653.753</v>
      </c>
      <c r="D209" s="22">
        <v>1820.742</v>
      </c>
      <c r="E209" s="22">
        <v>0</v>
      </c>
      <c r="F209" s="22">
        <v>0</v>
      </c>
      <c r="G209" s="22">
        <v>0</v>
      </c>
      <c r="H209" s="22">
        <v>1</v>
      </c>
      <c r="I209" s="18">
        <v>2.024</v>
      </c>
      <c r="J209" s="18">
        <v>11.01</v>
      </c>
      <c r="K209" s="19">
        <v>4</v>
      </c>
      <c r="L209" s="19">
        <v>0</v>
      </c>
      <c r="M209" s="19">
        <v>0</v>
      </c>
      <c r="N209" s="19">
        <v>0</v>
      </c>
      <c r="O209" s="19">
        <v>0</v>
      </c>
      <c r="P209" s="19">
        <v>9.7</v>
      </c>
      <c r="Q209" s="19">
        <v>0</v>
      </c>
      <c r="R209" s="19">
        <v>1</v>
      </c>
      <c r="S209" s="20"/>
      <c r="T209" s="20"/>
      <c r="U209" s="20"/>
      <c r="V209" s="20"/>
      <c r="W209" s="20"/>
    </row>
    <row r="210" ht="16.5" spans="1:23">
      <c r="A210" s="22">
        <v>971</v>
      </c>
      <c r="B210" s="22" t="s">
        <v>277</v>
      </c>
      <c r="C210" s="22">
        <v>2674.341</v>
      </c>
      <c r="D210" s="22">
        <v>3307.335</v>
      </c>
      <c r="E210" s="22">
        <v>0</v>
      </c>
      <c r="F210" s="22">
        <v>0</v>
      </c>
      <c r="G210" s="22">
        <v>0</v>
      </c>
      <c r="H210" s="22">
        <v>1</v>
      </c>
      <c r="I210" s="18">
        <v>2.758</v>
      </c>
      <c r="J210" s="18">
        <v>21.369</v>
      </c>
      <c r="K210" s="19">
        <v>4</v>
      </c>
      <c r="L210" s="19">
        <v>0</v>
      </c>
      <c r="M210" s="19">
        <v>0</v>
      </c>
      <c r="N210" s="19">
        <v>0</v>
      </c>
      <c r="O210" s="19">
        <v>0</v>
      </c>
      <c r="P210" s="19">
        <v>15.129</v>
      </c>
      <c r="Q210" s="19">
        <v>0</v>
      </c>
      <c r="R210" s="19">
        <v>1</v>
      </c>
      <c r="S210" s="20"/>
      <c r="T210" s="20"/>
      <c r="U210" s="20"/>
      <c r="V210" s="20"/>
      <c r="W210" s="20"/>
    </row>
    <row r="211" ht="16.5" spans="1:23">
      <c r="A211" s="22">
        <v>977</v>
      </c>
      <c r="B211" s="22" t="s">
        <v>278</v>
      </c>
      <c r="C211" s="22">
        <v>1527.141</v>
      </c>
      <c r="D211" s="22">
        <v>2016.202</v>
      </c>
      <c r="E211" s="22">
        <v>0</v>
      </c>
      <c r="F211" s="22">
        <v>0</v>
      </c>
      <c r="G211" s="22">
        <v>0</v>
      </c>
      <c r="H211" s="22">
        <v>1</v>
      </c>
      <c r="I211" s="18">
        <v>11.35</v>
      </c>
      <c r="J211" s="18">
        <v>32.853</v>
      </c>
      <c r="K211" s="19">
        <v>4</v>
      </c>
      <c r="L211" s="19">
        <v>0</v>
      </c>
      <c r="M211" s="19">
        <v>-1</v>
      </c>
      <c r="N211" s="19">
        <v>1</v>
      </c>
      <c r="O211" s="19">
        <v>0</v>
      </c>
      <c r="P211" s="19">
        <v>-0.035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22">
        <v>979</v>
      </c>
      <c r="B212" s="22" t="s">
        <v>279</v>
      </c>
      <c r="C212" s="22">
        <v>5017.273</v>
      </c>
      <c r="D212" s="22">
        <v>6197.529</v>
      </c>
      <c r="E212" s="22">
        <v>0</v>
      </c>
      <c r="F212" s="22">
        <v>0</v>
      </c>
      <c r="G212" s="22">
        <v>0</v>
      </c>
      <c r="H212" s="22">
        <v>1</v>
      </c>
      <c r="I212" s="18">
        <v>4.546</v>
      </c>
      <c r="J212" s="18">
        <v>22.724</v>
      </c>
      <c r="K212" s="19">
        <v>4</v>
      </c>
      <c r="L212" s="19">
        <v>0</v>
      </c>
      <c r="M212" s="19">
        <v>0</v>
      </c>
      <c r="N212" s="19">
        <v>0</v>
      </c>
      <c r="O212" s="19">
        <v>0</v>
      </c>
      <c r="P212" s="19">
        <v>12.864</v>
      </c>
      <c r="Q212" s="19">
        <v>0</v>
      </c>
      <c r="R212" s="19">
        <v>1</v>
      </c>
      <c r="S212" s="20"/>
      <c r="T212" s="20"/>
      <c r="U212" s="20"/>
      <c r="V212" s="20"/>
      <c r="W212" s="20"/>
    </row>
    <row r="213" ht="16.5" spans="1:23">
      <c r="A213" s="22">
        <v>980</v>
      </c>
      <c r="B213" s="22" t="s">
        <v>280</v>
      </c>
      <c r="C213" s="22">
        <v>3066.045</v>
      </c>
      <c r="D213" s="22">
        <v>3412.064</v>
      </c>
      <c r="E213" s="22">
        <v>0</v>
      </c>
      <c r="F213" s="22">
        <v>0</v>
      </c>
      <c r="G213" s="22">
        <v>0</v>
      </c>
      <c r="H213" s="22">
        <v>1</v>
      </c>
      <c r="I213" s="18">
        <v>1.183</v>
      </c>
      <c r="J213" s="18">
        <v>11.204</v>
      </c>
      <c r="K213" s="19">
        <v>4</v>
      </c>
      <c r="L213" s="19">
        <v>0</v>
      </c>
      <c r="M213" s="19">
        <v>0</v>
      </c>
      <c r="N213" s="19">
        <v>1</v>
      </c>
      <c r="O213" s="19">
        <v>0</v>
      </c>
      <c r="P213" s="19">
        <v>7.278</v>
      </c>
      <c r="Q213" s="19">
        <v>0</v>
      </c>
      <c r="R213" s="19">
        <v>1</v>
      </c>
      <c r="S213" s="20"/>
      <c r="T213" s="20"/>
      <c r="U213" s="20"/>
      <c r="V213" s="20"/>
      <c r="W213" s="20"/>
    </row>
    <row r="214" ht="16.5" spans="1:23">
      <c r="A214" s="22">
        <v>982</v>
      </c>
      <c r="B214" s="22" t="s">
        <v>281</v>
      </c>
      <c r="C214" s="22">
        <v>7381.056</v>
      </c>
      <c r="D214" s="22">
        <v>8826.305</v>
      </c>
      <c r="E214" s="22">
        <v>0</v>
      </c>
      <c r="F214" s="22">
        <v>0</v>
      </c>
      <c r="G214" s="22">
        <v>0</v>
      </c>
      <c r="H214" s="22">
        <v>1</v>
      </c>
      <c r="I214" s="18">
        <v>1.437</v>
      </c>
      <c r="J214" s="18">
        <v>17.576</v>
      </c>
      <c r="K214" s="19">
        <v>4</v>
      </c>
      <c r="L214" s="19">
        <v>0</v>
      </c>
      <c r="M214" s="19">
        <v>0</v>
      </c>
      <c r="N214" s="19">
        <v>0</v>
      </c>
      <c r="O214" s="19">
        <v>0</v>
      </c>
      <c r="P214" s="19">
        <v>7.469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22">
        <v>984</v>
      </c>
      <c r="B215" s="22" t="s">
        <v>282</v>
      </c>
      <c r="C215" s="22">
        <v>3958.12</v>
      </c>
      <c r="D215" s="22">
        <v>4641.665</v>
      </c>
      <c r="E215" s="22">
        <v>0</v>
      </c>
      <c r="F215" s="22">
        <v>0</v>
      </c>
      <c r="G215" s="22">
        <v>0</v>
      </c>
      <c r="H215" s="22">
        <v>1</v>
      </c>
      <c r="I215" s="18">
        <v>2.511</v>
      </c>
      <c r="J215" s="18">
        <v>16.868</v>
      </c>
      <c r="K215" s="19">
        <v>3</v>
      </c>
      <c r="L215" s="19">
        <v>0</v>
      </c>
      <c r="M215" s="19">
        <v>0</v>
      </c>
      <c r="N215" s="19">
        <v>0</v>
      </c>
      <c r="O215" s="19">
        <v>0</v>
      </c>
      <c r="P215" s="19">
        <v>-0.488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22">
        <v>985</v>
      </c>
      <c r="B216" s="22" t="s">
        <v>283</v>
      </c>
      <c r="C216" s="22">
        <v>4969.622</v>
      </c>
      <c r="D216" s="22">
        <v>5832.343</v>
      </c>
      <c r="E216" s="22">
        <v>0</v>
      </c>
      <c r="F216" s="22">
        <v>0</v>
      </c>
      <c r="G216" s="22">
        <v>0</v>
      </c>
      <c r="H216" s="22">
        <v>1</v>
      </c>
      <c r="I216" s="18">
        <v>1.46</v>
      </c>
      <c r="J216" s="18">
        <v>16.036</v>
      </c>
      <c r="K216" s="19">
        <v>2</v>
      </c>
      <c r="L216" s="19">
        <v>0</v>
      </c>
      <c r="M216" s="19">
        <v>0</v>
      </c>
      <c r="N216" s="19">
        <v>0</v>
      </c>
      <c r="O216" s="19">
        <v>0</v>
      </c>
      <c r="P216" s="19">
        <v>13.353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22">
        <v>986</v>
      </c>
      <c r="B217" s="22" t="s">
        <v>284</v>
      </c>
      <c r="C217" s="22">
        <v>2113.712</v>
      </c>
      <c r="D217" s="22">
        <v>2304.653</v>
      </c>
      <c r="E217" s="22">
        <v>0</v>
      </c>
      <c r="F217" s="22">
        <v>0</v>
      </c>
      <c r="G217" s="22">
        <v>0</v>
      </c>
      <c r="H217" s="22">
        <v>1</v>
      </c>
      <c r="I217" s="18">
        <v>4.723</v>
      </c>
      <c r="J217" s="18">
        <v>12.617</v>
      </c>
      <c r="K217" s="19">
        <v>4</v>
      </c>
      <c r="L217" s="19">
        <v>0</v>
      </c>
      <c r="M217" s="19">
        <v>0</v>
      </c>
      <c r="N217" s="19">
        <v>0</v>
      </c>
      <c r="O217" s="19">
        <v>0</v>
      </c>
      <c r="P217" s="19">
        <v>1.653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22">
        <v>987</v>
      </c>
      <c r="B218" s="22" t="s">
        <v>285</v>
      </c>
      <c r="C218" s="22">
        <v>3369.055</v>
      </c>
      <c r="D218" s="22">
        <v>4381.19</v>
      </c>
      <c r="E218" s="22">
        <v>0</v>
      </c>
      <c r="F218" s="22">
        <v>0</v>
      </c>
      <c r="G218" s="22">
        <v>0</v>
      </c>
      <c r="H218" s="22">
        <v>1</v>
      </c>
      <c r="I218" s="18">
        <v>4.146</v>
      </c>
      <c r="J218" s="18">
        <v>26.29</v>
      </c>
      <c r="K218" s="19">
        <v>4</v>
      </c>
      <c r="L218" s="19">
        <v>0</v>
      </c>
      <c r="M218" s="19">
        <v>0</v>
      </c>
      <c r="N218" s="19">
        <v>0</v>
      </c>
      <c r="O218" s="19">
        <v>0</v>
      </c>
      <c r="P218" s="19">
        <v>13.026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22">
        <v>988</v>
      </c>
      <c r="B219" s="22" t="s">
        <v>286</v>
      </c>
      <c r="C219" s="22">
        <v>3276.717</v>
      </c>
      <c r="D219" s="22">
        <v>3960.583</v>
      </c>
      <c r="E219" s="22">
        <v>0</v>
      </c>
      <c r="F219" s="22">
        <v>0</v>
      </c>
      <c r="G219" s="22">
        <v>0</v>
      </c>
      <c r="H219" s="22">
        <v>1</v>
      </c>
      <c r="I219" s="18">
        <v>6.034</v>
      </c>
      <c r="J219" s="18">
        <v>22.259</v>
      </c>
      <c r="K219" s="19">
        <v>4</v>
      </c>
      <c r="L219" s="19">
        <v>0</v>
      </c>
      <c r="M219" s="19">
        <v>0</v>
      </c>
      <c r="N219" s="19">
        <v>0</v>
      </c>
      <c r="O219" s="19">
        <v>0</v>
      </c>
      <c r="P219" s="19">
        <v>7.499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2">
        <v>995</v>
      </c>
      <c r="B220" s="22" t="s">
        <v>287</v>
      </c>
      <c r="C220" s="22">
        <v>2533.411</v>
      </c>
      <c r="D220" s="22">
        <v>2687.303</v>
      </c>
      <c r="E220" s="22">
        <v>0</v>
      </c>
      <c r="F220" s="22">
        <v>0</v>
      </c>
      <c r="G220" s="22">
        <v>0</v>
      </c>
      <c r="H220" s="22">
        <v>1</v>
      </c>
      <c r="I220" s="18">
        <v>3.378</v>
      </c>
      <c r="J220" s="18">
        <v>8.911</v>
      </c>
      <c r="K220" s="19">
        <v>4</v>
      </c>
      <c r="L220" s="19">
        <v>0</v>
      </c>
      <c r="M220" s="19">
        <v>0</v>
      </c>
      <c r="N220" s="19">
        <v>0</v>
      </c>
      <c r="O220" s="19">
        <v>0</v>
      </c>
      <c r="P220" s="19">
        <v>0.27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22">
        <v>399001</v>
      </c>
      <c r="B221" s="22" t="s">
        <v>288</v>
      </c>
      <c r="C221" s="22">
        <v>10508.706</v>
      </c>
      <c r="D221" s="22">
        <v>13189.844</v>
      </c>
      <c r="E221" s="22">
        <v>0</v>
      </c>
      <c r="F221" s="22">
        <v>0</v>
      </c>
      <c r="G221" s="22">
        <v>0</v>
      </c>
      <c r="H221" s="22">
        <v>1</v>
      </c>
      <c r="I221" s="18">
        <v>1.952</v>
      </c>
      <c r="J221" s="18">
        <v>21.882</v>
      </c>
      <c r="K221" s="19">
        <v>4</v>
      </c>
      <c r="L221" s="19">
        <v>0</v>
      </c>
      <c r="M221" s="19">
        <v>0</v>
      </c>
      <c r="N221" s="19">
        <v>0</v>
      </c>
      <c r="O221" s="19">
        <v>0</v>
      </c>
      <c r="P221" s="19">
        <v>12.539</v>
      </c>
      <c r="Q221" s="19">
        <v>0</v>
      </c>
      <c r="R221" s="19">
        <v>1</v>
      </c>
      <c r="S221" s="20"/>
      <c r="T221" s="20"/>
      <c r="U221" s="20"/>
      <c r="V221" s="20"/>
      <c r="W221" s="20"/>
    </row>
    <row r="222" ht="16.5" spans="1:23">
      <c r="A222" s="22">
        <v>399002</v>
      </c>
      <c r="B222" s="22" t="s">
        <v>289</v>
      </c>
      <c r="C222" s="22">
        <v>14016.231</v>
      </c>
      <c r="D222" s="22">
        <v>17658.816</v>
      </c>
      <c r="E222" s="22">
        <v>0</v>
      </c>
      <c r="F222" s="22">
        <v>0</v>
      </c>
      <c r="G222" s="22">
        <v>0</v>
      </c>
      <c r="H222" s="22">
        <v>1</v>
      </c>
      <c r="I222" s="18">
        <v>2.12</v>
      </c>
      <c r="J222" s="18">
        <v>22.31</v>
      </c>
      <c r="K222" s="19">
        <v>4</v>
      </c>
      <c r="L222" s="19">
        <v>0</v>
      </c>
      <c r="M222" s="19">
        <v>0</v>
      </c>
      <c r="N222" s="19">
        <v>1</v>
      </c>
      <c r="O222" s="19">
        <v>0</v>
      </c>
      <c r="P222" s="19">
        <v>3.535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22">
        <v>399004</v>
      </c>
      <c r="B223" s="22" t="s">
        <v>290</v>
      </c>
      <c r="C223" s="22">
        <v>6454.096</v>
      </c>
      <c r="D223" s="22">
        <v>8198.988</v>
      </c>
      <c r="E223" s="22">
        <v>0</v>
      </c>
      <c r="F223" s="22">
        <v>0</v>
      </c>
      <c r="G223" s="22">
        <v>0</v>
      </c>
      <c r="H223" s="22">
        <v>1</v>
      </c>
      <c r="I223" s="18">
        <v>2.441</v>
      </c>
      <c r="J223" s="18">
        <v>23.203</v>
      </c>
      <c r="K223" s="19">
        <v>4</v>
      </c>
      <c r="L223" s="19">
        <v>0</v>
      </c>
      <c r="M223" s="19">
        <v>-1</v>
      </c>
      <c r="N223" s="19">
        <v>1</v>
      </c>
      <c r="O223" s="19">
        <v>0</v>
      </c>
      <c r="P223" s="19">
        <v>4.435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22">
        <v>399006</v>
      </c>
      <c r="B224" s="22" t="s">
        <v>291</v>
      </c>
      <c r="C224" s="22">
        <v>2162.482</v>
      </c>
      <c r="D224" s="22">
        <v>3099.711</v>
      </c>
      <c r="E224" s="22">
        <v>0</v>
      </c>
      <c r="F224" s="22">
        <v>0</v>
      </c>
      <c r="G224" s="22">
        <v>0</v>
      </c>
      <c r="H224" s="22">
        <v>1</v>
      </c>
      <c r="I224" s="18">
        <v>3.874</v>
      </c>
      <c r="J224" s="18">
        <v>32.938</v>
      </c>
      <c r="K224" s="19">
        <v>2</v>
      </c>
      <c r="L224" s="19">
        <v>0</v>
      </c>
      <c r="M224" s="19">
        <v>0</v>
      </c>
      <c r="N224" s="19">
        <v>1</v>
      </c>
      <c r="O224" s="19">
        <v>0</v>
      </c>
      <c r="P224" s="19">
        <v>0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22">
        <v>399007</v>
      </c>
      <c r="B225" s="22" t="s">
        <v>292</v>
      </c>
      <c r="C225" s="22">
        <v>4403.943</v>
      </c>
      <c r="D225" s="22">
        <v>5579.512</v>
      </c>
      <c r="E225" s="22">
        <v>0</v>
      </c>
      <c r="F225" s="22">
        <v>0</v>
      </c>
      <c r="G225" s="22">
        <v>0</v>
      </c>
      <c r="H225" s="22">
        <v>1</v>
      </c>
      <c r="I225" s="18">
        <v>2.049</v>
      </c>
      <c r="J225" s="18">
        <v>22.687</v>
      </c>
      <c r="K225" s="19">
        <v>4</v>
      </c>
      <c r="L225" s="19">
        <v>0</v>
      </c>
      <c r="M225" s="19">
        <v>0</v>
      </c>
      <c r="N225" s="19">
        <v>0</v>
      </c>
      <c r="O225" s="19">
        <v>0</v>
      </c>
      <c r="P225" s="19">
        <v>2.137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22">
        <v>399012</v>
      </c>
      <c r="B226" s="22" t="s">
        <v>293</v>
      </c>
      <c r="C226" s="22">
        <v>3241.708</v>
      </c>
      <c r="D226" s="22">
        <v>4411.97</v>
      </c>
      <c r="E226" s="22">
        <v>0</v>
      </c>
      <c r="F226" s="22">
        <v>0</v>
      </c>
      <c r="G226" s="22">
        <v>0</v>
      </c>
      <c r="H226" s="22">
        <v>1</v>
      </c>
      <c r="I226" s="18">
        <v>2.336</v>
      </c>
      <c r="J226" s="18">
        <v>28.241</v>
      </c>
      <c r="K226" s="19">
        <v>4</v>
      </c>
      <c r="L226" s="19">
        <v>0</v>
      </c>
      <c r="M226" s="19">
        <v>0</v>
      </c>
      <c r="N226" s="19">
        <v>1</v>
      </c>
      <c r="O226" s="19">
        <v>0</v>
      </c>
      <c r="P226" s="19">
        <v>2.069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22">
        <v>399030</v>
      </c>
      <c r="B227" s="22" t="s">
        <v>294</v>
      </c>
      <c r="C227" s="22">
        <v>2946.773</v>
      </c>
      <c r="D227" s="22">
        <v>4396.254</v>
      </c>
      <c r="E227" s="22">
        <v>0</v>
      </c>
      <c r="F227" s="22">
        <v>0</v>
      </c>
      <c r="G227" s="22">
        <v>0</v>
      </c>
      <c r="H227" s="22">
        <v>1</v>
      </c>
      <c r="I227" s="18">
        <v>10.609</v>
      </c>
      <c r="J227" s="18">
        <v>40.082</v>
      </c>
      <c r="K227" s="19">
        <v>4</v>
      </c>
      <c r="L227" s="19">
        <v>0</v>
      </c>
      <c r="M227" s="19">
        <v>0</v>
      </c>
      <c r="N227" s="19">
        <v>0</v>
      </c>
      <c r="O227" s="19">
        <v>0</v>
      </c>
      <c r="P227" s="19">
        <v>1.458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2">
        <v>399060</v>
      </c>
      <c r="B228" s="22" t="s">
        <v>295</v>
      </c>
      <c r="C228" s="22">
        <v>2577.89</v>
      </c>
      <c r="D228" s="22">
        <v>3300.01</v>
      </c>
      <c r="E228" s="22">
        <v>0</v>
      </c>
      <c r="F228" s="22">
        <v>0</v>
      </c>
      <c r="G228" s="22">
        <v>0</v>
      </c>
      <c r="H228" s="22">
        <v>1</v>
      </c>
      <c r="I228" s="18">
        <v>6.561</v>
      </c>
      <c r="J228" s="18">
        <v>27.008</v>
      </c>
      <c r="K228" s="19">
        <v>4</v>
      </c>
      <c r="L228" s="19">
        <v>0</v>
      </c>
      <c r="M228" s="19">
        <v>-1</v>
      </c>
      <c r="N228" s="19">
        <v>1</v>
      </c>
      <c r="O228" s="19">
        <v>0</v>
      </c>
      <c r="P228" s="19">
        <v>1.805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22">
        <v>399088</v>
      </c>
      <c r="B229" s="22" t="s">
        <v>296</v>
      </c>
      <c r="C229" s="22">
        <v>3639.439</v>
      </c>
      <c r="D229" s="22">
        <v>4857.973</v>
      </c>
      <c r="E229" s="22">
        <v>0</v>
      </c>
      <c r="F229" s="22">
        <v>0</v>
      </c>
      <c r="G229" s="22">
        <v>0</v>
      </c>
      <c r="H229" s="22">
        <v>1</v>
      </c>
      <c r="I229" s="18">
        <v>3.744</v>
      </c>
      <c r="J229" s="18">
        <v>27.888</v>
      </c>
      <c r="K229" s="19">
        <v>4</v>
      </c>
      <c r="L229" s="19">
        <v>0</v>
      </c>
      <c r="M229" s="19">
        <v>0</v>
      </c>
      <c r="N229" s="19">
        <v>0</v>
      </c>
      <c r="O229" s="19">
        <v>0</v>
      </c>
      <c r="P229" s="19">
        <v>14.788</v>
      </c>
      <c r="Q229" s="19">
        <v>0</v>
      </c>
      <c r="R229" s="19">
        <v>1</v>
      </c>
      <c r="S229" s="20"/>
      <c r="T229" s="20"/>
      <c r="U229" s="20"/>
      <c r="V229" s="20"/>
      <c r="W229" s="20"/>
    </row>
    <row r="230" ht="16.5" spans="1:23">
      <c r="A230" s="22">
        <v>399100</v>
      </c>
      <c r="B230" s="22" t="s">
        <v>297</v>
      </c>
      <c r="C230" s="22">
        <v>9746.896</v>
      </c>
      <c r="D230" s="22">
        <v>11744.406</v>
      </c>
      <c r="E230" s="22">
        <v>0</v>
      </c>
      <c r="F230" s="22">
        <v>0</v>
      </c>
      <c r="G230" s="22">
        <v>0</v>
      </c>
      <c r="H230" s="22">
        <v>1</v>
      </c>
      <c r="I230" s="18">
        <v>1.329</v>
      </c>
      <c r="J230" s="18">
        <v>18.111</v>
      </c>
      <c r="K230" s="19">
        <v>4</v>
      </c>
      <c r="L230" s="19">
        <v>1</v>
      </c>
      <c r="M230" s="19">
        <v>0</v>
      </c>
      <c r="N230" s="19">
        <v>1</v>
      </c>
      <c r="O230" s="19">
        <v>0</v>
      </c>
      <c r="P230" s="19">
        <v>10.154</v>
      </c>
      <c r="Q230" s="19">
        <v>0</v>
      </c>
      <c r="R230" s="19">
        <v>1</v>
      </c>
      <c r="S230" s="20"/>
      <c r="T230" s="20"/>
      <c r="U230" s="20"/>
      <c r="V230" s="20"/>
      <c r="W230" s="20"/>
    </row>
    <row r="231" ht="16.5" spans="1:23">
      <c r="A231" s="22">
        <v>399106</v>
      </c>
      <c r="B231" s="22" t="s">
        <v>298</v>
      </c>
      <c r="C231" s="22">
        <v>2077.898</v>
      </c>
      <c r="D231" s="22">
        <v>2497.426</v>
      </c>
      <c r="E231" s="22">
        <v>0</v>
      </c>
      <c r="F231" s="22">
        <v>0</v>
      </c>
      <c r="G231" s="22">
        <v>0</v>
      </c>
      <c r="H231" s="22">
        <v>1</v>
      </c>
      <c r="I231" s="18">
        <v>1.168</v>
      </c>
      <c r="J231" s="18">
        <v>17.77</v>
      </c>
      <c r="K231" s="19">
        <v>4</v>
      </c>
      <c r="L231" s="19">
        <v>0</v>
      </c>
      <c r="M231" s="19">
        <v>0</v>
      </c>
      <c r="N231" s="19">
        <v>0</v>
      </c>
      <c r="O231" s="19">
        <v>0</v>
      </c>
      <c r="P231" s="19">
        <v>10.067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22">
        <v>399107</v>
      </c>
      <c r="B232" s="22" t="s">
        <v>299</v>
      </c>
      <c r="C232" s="22">
        <v>2173.636</v>
      </c>
      <c r="D232" s="22">
        <v>2612.812</v>
      </c>
      <c r="E232" s="22">
        <v>0</v>
      </c>
      <c r="F232" s="22">
        <v>0</v>
      </c>
      <c r="G232" s="22">
        <v>0</v>
      </c>
      <c r="H232" s="22">
        <v>1</v>
      </c>
      <c r="I232" s="18">
        <v>1.172</v>
      </c>
      <c r="J232" s="18">
        <v>17.784</v>
      </c>
      <c r="K232" s="19">
        <v>3</v>
      </c>
      <c r="L232" s="19">
        <v>0</v>
      </c>
      <c r="M232" s="19">
        <v>0</v>
      </c>
      <c r="N232" s="19">
        <v>0</v>
      </c>
      <c r="O232" s="19">
        <v>0</v>
      </c>
      <c r="P232" s="19">
        <v>2.105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22">
        <v>399232</v>
      </c>
      <c r="B233" s="22" t="s">
        <v>300</v>
      </c>
      <c r="C233" s="22">
        <v>2827.445</v>
      </c>
      <c r="D233" s="22">
        <v>3562.937</v>
      </c>
      <c r="E233" s="22">
        <v>0</v>
      </c>
      <c r="F233" s="22">
        <v>0</v>
      </c>
      <c r="G233" s="22">
        <v>0</v>
      </c>
      <c r="H233" s="22">
        <v>1</v>
      </c>
      <c r="I233" s="18">
        <v>3.123</v>
      </c>
      <c r="J233" s="18">
        <v>23.121</v>
      </c>
      <c r="K233" s="19">
        <v>2</v>
      </c>
      <c r="L233" s="19">
        <v>0</v>
      </c>
      <c r="M233" s="19">
        <v>0</v>
      </c>
      <c r="N233" s="19">
        <v>0</v>
      </c>
      <c r="O233" s="19">
        <v>0</v>
      </c>
      <c r="P233" s="19">
        <v>9.266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2">
        <v>399233</v>
      </c>
      <c r="B234" s="22" t="s">
        <v>301</v>
      </c>
      <c r="C234" s="22">
        <v>2674.731</v>
      </c>
      <c r="D234" s="22">
        <v>3345.081</v>
      </c>
      <c r="E234" s="22">
        <v>0</v>
      </c>
      <c r="F234" s="22">
        <v>0</v>
      </c>
      <c r="G234" s="22">
        <v>0</v>
      </c>
      <c r="H234" s="22">
        <v>1</v>
      </c>
      <c r="I234" s="18">
        <v>2.606</v>
      </c>
      <c r="J234" s="18">
        <v>22.123</v>
      </c>
      <c r="K234" s="19">
        <v>4</v>
      </c>
      <c r="L234" s="19">
        <v>0</v>
      </c>
      <c r="M234" s="19">
        <v>0</v>
      </c>
      <c r="N234" s="19">
        <v>0</v>
      </c>
      <c r="O234" s="19">
        <v>0</v>
      </c>
      <c r="P234" s="19">
        <v>2.04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22">
        <v>399234</v>
      </c>
      <c r="B235" s="22" t="s">
        <v>302</v>
      </c>
      <c r="C235" s="22">
        <v>864.11</v>
      </c>
      <c r="D235" s="22">
        <v>938.262</v>
      </c>
      <c r="E235" s="22">
        <v>0</v>
      </c>
      <c r="F235" s="22">
        <v>0</v>
      </c>
      <c r="G235" s="22">
        <v>0</v>
      </c>
      <c r="H235" s="22">
        <v>1</v>
      </c>
      <c r="I235" s="18">
        <v>3.672</v>
      </c>
      <c r="J235" s="18">
        <v>11.285</v>
      </c>
      <c r="K235" s="19">
        <v>4</v>
      </c>
      <c r="L235" s="19">
        <v>0</v>
      </c>
      <c r="M235" s="19">
        <v>0</v>
      </c>
      <c r="N235" s="19">
        <v>0</v>
      </c>
      <c r="O235" s="19">
        <v>0</v>
      </c>
      <c r="P235" s="19">
        <v>21.454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22">
        <v>399235</v>
      </c>
      <c r="B236" s="22" t="s">
        <v>303</v>
      </c>
      <c r="C236" s="22">
        <v>944.445</v>
      </c>
      <c r="D236" s="22">
        <v>1105.395</v>
      </c>
      <c r="E236" s="22">
        <v>0</v>
      </c>
      <c r="F236" s="22">
        <v>0</v>
      </c>
      <c r="G236" s="22">
        <v>0</v>
      </c>
      <c r="H236" s="22">
        <v>1</v>
      </c>
      <c r="I236" s="18">
        <v>0.29</v>
      </c>
      <c r="J236" s="18">
        <v>14.808</v>
      </c>
      <c r="K236" s="19">
        <v>4</v>
      </c>
      <c r="L236" s="19">
        <v>0</v>
      </c>
      <c r="M236" s="19">
        <v>0</v>
      </c>
      <c r="N236" s="19">
        <v>0</v>
      </c>
      <c r="O236" s="19">
        <v>0</v>
      </c>
      <c r="P236" s="19">
        <v>13.885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2">
        <v>399236</v>
      </c>
      <c r="B237" s="22" t="s">
        <v>304</v>
      </c>
      <c r="C237" s="22">
        <v>1345.604</v>
      </c>
      <c r="D237" s="22">
        <v>1532.248</v>
      </c>
      <c r="E237" s="22">
        <v>0</v>
      </c>
      <c r="F237" s="22">
        <v>0</v>
      </c>
      <c r="G237" s="22">
        <v>0</v>
      </c>
      <c r="H237" s="22">
        <v>1</v>
      </c>
      <c r="I237" s="18">
        <v>3.362</v>
      </c>
      <c r="J237" s="18">
        <v>15.134</v>
      </c>
      <c r="K237" s="19">
        <v>4</v>
      </c>
      <c r="L237" s="19">
        <v>1</v>
      </c>
      <c r="M237" s="19">
        <v>0</v>
      </c>
      <c r="N237" s="19">
        <v>0</v>
      </c>
      <c r="O237" s="19">
        <v>0</v>
      </c>
      <c r="P237" s="19">
        <v>1.17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2">
        <v>399244</v>
      </c>
      <c r="B238" s="22" t="s">
        <v>305</v>
      </c>
      <c r="C238" s="22">
        <v>547.944</v>
      </c>
      <c r="D238" s="22">
        <v>631.257</v>
      </c>
      <c r="E238" s="22">
        <v>0</v>
      </c>
      <c r="F238" s="22">
        <v>0</v>
      </c>
      <c r="G238" s="22">
        <v>0</v>
      </c>
      <c r="H238" s="22">
        <v>1</v>
      </c>
      <c r="I238" s="18">
        <v>0.791</v>
      </c>
      <c r="J238" s="18">
        <v>13.884</v>
      </c>
      <c r="K238" s="19">
        <v>4</v>
      </c>
      <c r="L238" s="19">
        <v>2</v>
      </c>
      <c r="M238" s="19">
        <v>-1</v>
      </c>
      <c r="N238" s="19">
        <v>1</v>
      </c>
      <c r="O238" s="19">
        <v>0</v>
      </c>
      <c r="P238" s="19">
        <v>10.87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22">
        <v>399249</v>
      </c>
      <c r="B239" s="22" t="s">
        <v>306</v>
      </c>
      <c r="C239" s="22">
        <v>2309.139</v>
      </c>
      <c r="D239" s="22">
        <v>2762.563</v>
      </c>
      <c r="E239" s="22">
        <v>0</v>
      </c>
      <c r="F239" s="22">
        <v>0</v>
      </c>
      <c r="G239" s="22">
        <v>0</v>
      </c>
      <c r="H239" s="22">
        <v>1</v>
      </c>
      <c r="I239" s="18">
        <v>6.666</v>
      </c>
      <c r="J239" s="18">
        <v>21.985</v>
      </c>
      <c r="K239" s="19">
        <v>4</v>
      </c>
      <c r="L239" s="19">
        <v>0</v>
      </c>
      <c r="M239" s="19">
        <v>0</v>
      </c>
      <c r="N239" s="19">
        <v>0</v>
      </c>
      <c r="O239" s="19">
        <v>0</v>
      </c>
      <c r="P239" s="19">
        <v>6.336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22">
        <v>399258</v>
      </c>
      <c r="B240" s="22" t="s">
        <v>307</v>
      </c>
      <c r="C240" s="22">
        <v>3192.229</v>
      </c>
      <c r="D240" s="22">
        <v>4220.896</v>
      </c>
      <c r="E240" s="22">
        <v>0</v>
      </c>
      <c r="F240" s="22">
        <v>0</v>
      </c>
      <c r="G240" s="22">
        <v>0</v>
      </c>
      <c r="H240" s="22">
        <v>1</v>
      </c>
      <c r="I240" s="18">
        <v>9.661</v>
      </c>
      <c r="J240" s="18">
        <v>31.677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14.596</v>
      </c>
      <c r="Q240" s="19">
        <v>0</v>
      </c>
      <c r="R240" s="19">
        <v>1</v>
      </c>
      <c r="S240" s="20"/>
      <c r="T240" s="20"/>
      <c r="U240" s="20"/>
      <c r="V240" s="20"/>
      <c r="W240" s="20"/>
    </row>
    <row r="241" ht="16.5" spans="1:23">
      <c r="A241" s="22">
        <v>399259</v>
      </c>
      <c r="B241" s="22" t="s">
        <v>308</v>
      </c>
      <c r="C241" s="22">
        <v>3311.599</v>
      </c>
      <c r="D241" s="22">
        <v>4800.724</v>
      </c>
      <c r="E241" s="22">
        <v>0</v>
      </c>
      <c r="F241" s="22">
        <v>0</v>
      </c>
      <c r="G241" s="22">
        <v>0</v>
      </c>
      <c r="H241" s="22">
        <v>1</v>
      </c>
      <c r="I241" s="18">
        <v>10.465</v>
      </c>
      <c r="J241" s="18">
        <v>38.238</v>
      </c>
      <c r="K241" s="19">
        <v>4</v>
      </c>
      <c r="L241" s="19">
        <v>0</v>
      </c>
      <c r="M241" s="19">
        <v>0</v>
      </c>
      <c r="N241" s="19">
        <v>0</v>
      </c>
      <c r="O241" s="19">
        <v>0</v>
      </c>
      <c r="P241" s="19">
        <v>0.28</v>
      </c>
      <c r="Q241" s="19">
        <v>0</v>
      </c>
      <c r="R241" s="19">
        <v>1</v>
      </c>
      <c r="S241" s="20"/>
      <c r="T241" s="20"/>
      <c r="U241" s="20"/>
      <c r="V241" s="20"/>
      <c r="W241" s="20"/>
    </row>
    <row r="242" ht="16.5" spans="1:23">
      <c r="A242" s="22">
        <v>399260</v>
      </c>
      <c r="B242" s="22" t="s">
        <v>309</v>
      </c>
      <c r="C242" s="22">
        <v>2710.482</v>
      </c>
      <c r="D242" s="22">
        <v>3631.161</v>
      </c>
      <c r="E242" s="22">
        <v>0</v>
      </c>
      <c r="F242" s="22">
        <v>0</v>
      </c>
      <c r="G242" s="22">
        <v>0</v>
      </c>
      <c r="H242" s="22">
        <v>1</v>
      </c>
      <c r="I242" s="18">
        <v>4.84</v>
      </c>
      <c r="J242" s="18">
        <v>28.968</v>
      </c>
      <c r="K242" s="19">
        <v>3</v>
      </c>
      <c r="L242" s="19">
        <v>2</v>
      </c>
      <c r="M242" s="19">
        <v>0</v>
      </c>
      <c r="N242" s="19">
        <v>0</v>
      </c>
      <c r="O242" s="19">
        <v>0</v>
      </c>
      <c r="P242" s="19">
        <v>3.682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22">
        <v>399261</v>
      </c>
      <c r="B243" s="22" t="s">
        <v>310</v>
      </c>
      <c r="C243" s="22">
        <v>3550.226</v>
      </c>
      <c r="D243" s="22">
        <v>5723.436</v>
      </c>
      <c r="E243" s="22">
        <v>0</v>
      </c>
      <c r="F243" s="22">
        <v>0</v>
      </c>
      <c r="G243" s="22">
        <v>0</v>
      </c>
      <c r="H243" s="22">
        <v>1</v>
      </c>
      <c r="I243" s="18">
        <v>7.347</v>
      </c>
      <c r="J243" s="18">
        <v>42.528</v>
      </c>
      <c r="K243" s="19">
        <v>3</v>
      </c>
      <c r="L243" s="19">
        <v>2</v>
      </c>
      <c r="M243" s="19">
        <v>0</v>
      </c>
      <c r="N243" s="19">
        <v>0</v>
      </c>
      <c r="O243" s="19">
        <v>0</v>
      </c>
      <c r="P243" s="19">
        <v>9.367</v>
      </c>
      <c r="Q243" s="19">
        <v>0</v>
      </c>
      <c r="R243" s="19">
        <v>1</v>
      </c>
      <c r="S243" s="20"/>
      <c r="T243" s="20"/>
      <c r="U243" s="20"/>
      <c r="V243" s="20"/>
      <c r="W243" s="20"/>
    </row>
    <row r="244" ht="16.5" spans="1:23">
      <c r="A244" s="22">
        <v>399266</v>
      </c>
      <c r="B244" s="22" t="s">
        <v>311</v>
      </c>
      <c r="C244" s="22">
        <v>2266.119</v>
      </c>
      <c r="D244" s="22">
        <v>3455.187</v>
      </c>
      <c r="E244" s="22">
        <v>0</v>
      </c>
      <c r="F244" s="22">
        <v>0</v>
      </c>
      <c r="G244" s="22">
        <v>0</v>
      </c>
      <c r="H244" s="22">
        <v>1</v>
      </c>
      <c r="I244" s="18">
        <v>9.798</v>
      </c>
      <c r="J244" s="18">
        <v>40.84</v>
      </c>
      <c r="K244" s="19">
        <v>4</v>
      </c>
      <c r="L244" s="19">
        <v>2</v>
      </c>
      <c r="M244" s="19">
        <v>0</v>
      </c>
      <c r="N244" s="19">
        <v>0</v>
      </c>
      <c r="O244" s="19">
        <v>0</v>
      </c>
      <c r="P244" s="19">
        <v>0.953</v>
      </c>
      <c r="Q244" s="19">
        <v>0</v>
      </c>
      <c r="R244" s="19">
        <v>1</v>
      </c>
      <c r="S244" s="20"/>
      <c r="T244" s="20"/>
      <c r="U244" s="20"/>
      <c r="V244" s="20"/>
      <c r="W244" s="20"/>
    </row>
    <row r="245" ht="16.5" spans="1:23">
      <c r="A245" s="22">
        <v>399269</v>
      </c>
      <c r="B245" s="22" t="s">
        <v>312</v>
      </c>
      <c r="C245" s="22">
        <v>4659.208</v>
      </c>
      <c r="D245" s="22">
        <v>7488.95</v>
      </c>
      <c r="E245" s="22">
        <v>0</v>
      </c>
      <c r="F245" s="22">
        <v>0</v>
      </c>
      <c r="G245" s="22">
        <v>0</v>
      </c>
      <c r="H245" s="22">
        <v>1</v>
      </c>
      <c r="I245" s="18">
        <v>5.477</v>
      </c>
      <c r="J245" s="18">
        <v>41.193</v>
      </c>
      <c r="K245" s="19">
        <v>4</v>
      </c>
      <c r="L245" s="19">
        <v>0</v>
      </c>
      <c r="M245" s="19">
        <v>-1</v>
      </c>
      <c r="N245" s="19">
        <v>1</v>
      </c>
      <c r="O245" s="19">
        <v>0</v>
      </c>
      <c r="P245" s="19">
        <v>1.135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2">
        <v>399276</v>
      </c>
      <c r="B246" s="22" t="s">
        <v>313</v>
      </c>
      <c r="C246" s="22">
        <v>4964.278</v>
      </c>
      <c r="D246" s="22">
        <v>7466.367</v>
      </c>
      <c r="E246" s="22">
        <v>0</v>
      </c>
      <c r="F246" s="22">
        <v>0</v>
      </c>
      <c r="G246" s="22">
        <v>0</v>
      </c>
      <c r="H246" s="22">
        <v>1</v>
      </c>
      <c r="I246" s="18">
        <v>7.182</v>
      </c>
      <c r="J246" s="18">
        <v>38.287</v>
      </c>
      <c r="K246" s="19">
        <v>4</v>
      </c>
      <c r="L246" s="19">
        <v>0</v>
      </c>
      <c r="M246" s="19">
        <v>0</v>
      </c>
      <c r="N246" s="19">
        <v>0</v>
      </c>
      <c r="O246" s="19">
        <v>0</v>
      </c>
      <c r="P246" s="19">
        <v>13.798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22">
        <v>399278</v>
      </c>
      <c r="B247" s="22" t="s">
        <v>314</v>
      </c>
      <c r="C247" s="22">
        <v>1583.43</v>
      </c>
      <c r="D247" s="22">
        <v>2069.2</v>
      </c>
      <c r="E247" s="22">
        <v>0</v>
      </c>
      <c r="F247" s="22">
        <v>0</v>
      </c>
      <c r="G247" s="22">
        <v>0</v>
      </c>
      <c r="H247" s="22">
        <v>1</v>
      </c>
      <c r="I247" s="18">
        <v>3.456</v>
      </c>
      <c r="J247" s="18">
        <v>26.121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2">
        <v>399289</v>
      </c>
      <c r="B248" s="22" t="s">
        <v>315</v>
      </c>
      <c r="C248" s="22">
        <v>119.311</v>
      </c>
      <c r="D248" s="22">
        <v>120.184</v>
      </c>
      <c r="E248" s="22">
        <v>0</v>
      </c>
      <c r="F248" s="22">
        <v>0</v>
      </c>
      <c r="G248" s="22">
        <v>0</v>
      </c>
      <c r="H248" s="22">
        <v>1</v>
      </c>
      <c r="I248" s="18">
        <v>0.378</v>
      </c>
      <c r="J248" s="18">
        <v>1.102</v>
      </c>
      <c r="K248" s="19">
        <v>4</v>
      </c>
      <c r="L248" s="19">
        <v>0</v>
      </c>
      <c r="M248" s="19">
        <v>0</v>
      </c>
      <c r="N248" s="19">
        <v>0</v>
      </c>
      <c r="O248" s="19">
        <v>0</v>
      </c>
      <c r="P248" s="19">
        <v>36.296</v>
      </c>
      <c r="Q248" s="19">
        <v>0</v>
      </c>
      <c r="R248" s="19">
        <v>1</v>
      </c>
      <c r="S248" s="20"/>
      <c r="T248" s="20"/>
      <c r="U248" s="20"/>
      <c r="V248" s="20"/>
      <c r="W248" s="20"/>
    </row>
    <row r="249" ht="16.5" spans="1:23">
      <c r="A249" s="22">
        <v>399290</v>
      </c>
      <c r="B249" s="22" t="s">
        <v>316</v>
      </c>
      <c r="C249" s="22">
        <v>169.931</v>
      </c>
      <c r="D249" s="22">
        <v>189.629</v>
      </c>
      <c r="E249" s="22">
        <v>0</v>
      </c>
      <c r="F249" s="22">
        <v>0</v>
      </c>
      <c r="G249" s="22">
        <v>0</v>
      </c>
      <c r="H249" s="22">
        <v>1</v>
      </c>
      <c r="I249" s="18">
        <v>0.768</v>
      </c>
      <c r="J249" s="18">
        <v>11.076</v>
      </c>
      <c r="K249" s="19">
        <v>4</v>
      </c>
      <c r="L249" s="19">
        <v>0</v>
      </c>
      <c r="M249" s="19">
        <v>0</v>
      </c>
      <c r="N249" s="19">
        <v>1</v>
      </c>
      <c r="O249" s="19">
        <v>0</v>
      </c>
      <c r="P249" s="19">
        <v>5.784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22">
        <v>399293</v>
      </c>
      <c r="B250" s="22" t="s">
        <v>317</v>
      </c>
      <c r="C250" s="22">
        <v>4142.096</v>
      </c>
      <c r="D250" s="22">
        <v>6254.905</v>
      </c>
      <c r="E250" s="22">
        <v>0</v>
      </c>
      <c r="F250" s="22">
        <v>0</v>
      </c>
      <c r="G250" s="22">
        <v>0</v>
      </c>
      <c r="H250" s="22">
        <v>1</v>
      </c>
      <c r="I250" s="18">
        <v>4.116</v>
      </c>
      <c r="J250" s="18">
        <v>36.504</v>
      </c>
      <c r="K250" s="19">
        <v>4</v>
      </c>
      <c r="L250" s="19">
        <v>0</v>
      </c>
      <c r="M250" s="19">
        <v>-1</v>
      </c>
      <c r="N250" s="19">
        <v>1</v>
      </c>
      <c r="O250" s="19">
        <v>0</v>
      </c>
      <c r="P250" s="19">
        <v>17.768</v>
      </c>
      <c r="Q250" s="19">
        <v>0</v>
      </c>
      <c r="R250" s="19">
        <v>1</v>
      </c>
      <c r="S250" s="20"/>
      <c r="T250" s="20"/>
      <c r="U250" s="20"/>
      <c r="V250" s="20"/>
      <c r="W250" s="20"/>
    </row>
    <row r="251" ht="16.5" spans="1:23">
      <c r="A251" s="22">
        <v>399294</v>
      </c>
      <c r="B251" s="22" t="s">
        <v>318</v>
      </c>
      <c r="C251" s="22">
        <v>2742.061</v>
      </c>
      <c r="D251" s="22">
        <v>3539.24</v>
      </c>
      <c r="E251" s="22">
        <v>0</v>
      </c>
      <c r="F251" s="22">
        <v>0</v>
      </c>
      <c r="G251" s="22">
        <v>0</v>
      </c>
      <c r="H251" s="22">
        <v>1</v>
      </c>
      <c r="I251" s="18">
        <v>4.797</v>
      </c>
      <c r="J251" s="18">
        <v>26.24</v>
      </c>
      <c r="K251" s="19">
        <v>4</v>
      </c>
      <c r="L251" s="19">
        <v>0</v>
      </c>
      <c r="M251" s="19">
        <v>0</v>
      </c>
      <c r="N251" s="19">
        <v>1</v>
      </c>
      <c r="O251" s="19">
        <v>0</v>
      </c>
      <c r="P251" s="19">
        <v>8.403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22">
        <v>399297</v>
      </c>
      <c r="B252" s="22" t="s">
        <v>319</v>
      </c>
      <c r="C252" s="22">
        <v>5319.378</v>
      </c>
      <c r="D252" s="22">
        <v>6047.213</v>
      </c>
      <c r="E252" s="22">
        <v>0</v>
      </c>
      <c r="F252" s="22">
        <v>0</v>
      </c>
      <c r="G252" s="22">
        <v>0</v>
      </c>
      <c r="H252" s="22">
        <v>1</v>
      </c>
      <c r="I252" s="18">
        <v>1.603</v>
      </c>
      <c r="J252" s="18">
        <v>13.446</v>
      </c>
      <c r="K252" s="19">
        <v>4</v>
      </c>
      <c r="L252" s="19">
        <v>0</v>
      </c>
      <c r="M252" s="19">
        <v>0</v>
      </c>
      <c r="N252" s="19">
        <v>0</v>
      </c>
      <c r="O252" s="19">
        <v>0</v>
      </c>
      <c r="P252" s="19">
        <v>12.18</v>
      </c>
      <c r="Q252" s="19">
        <v>0</v>
      </c>
      <c r="R252" s="19">
        <v>1</v>
      </c>
      <c r="S252" s="20"/>
      <c r="T252" s="20"/>
      <c r="U252" s="20"/>
      <c r="V252" s="20"/>
      <c r="W252" s="20"/>
    </row>
    <row r="253" ht="16.5" spans="1:23">
      <c r="A253" s="22">
        <v>399298</v>
      </c>
      <c r="B253" s="22" t="s">
        <v>320</v>
      </c>
      <c r="C253" s="22">
        <v>211.867</v>
      </c>
      <c r="D253" s="22">
        <v>212.895</v>
      </c>
      <c r="E253" s="22">
        <v>0</v>
      </c>
      <c r="F253" s="22">
        <v>0</v>
      </c>
      <c r="G253" s="22">
        <v>0</v>
      </c>
      <c r="H253" s="22">
        <v>1</v>
      </c>
      <c r="I253" s="18">
        <v>0.243</v>
      </c>
      <c r="J253" s="18">
        <v>0.725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1.883</v>
      </c>
      <c r="Q253" s="19">
        <v>0</v>
      </c>
      <c r="R253" s="19">
        <v>1</v>
      </c>
      <c r="S253" s="20"/>
      <c r="T253" s="20"/>
      <c r="U253" s="20"/>
      <c r="V253" s="20"/>
      <c r="W253" s="20"/>
    </row>
    <row r="254" ht="16.5" spans="1:23">
      <c r="A254" s="22">
        <v>399299</v>
      </c>
      <c r="B254" s="22" t="s">
        <v>321</v>
      </c>
      <c r="C254" s="22">
        <v>243.712</v>
      </c>
      <c r="D254" s="22">
        <v>244.939</v>
      </c>
      <c r="E254" s="22">
        <v>0</v>
      </c>
      <c r="F254" s="22">
        <v>0</v>
      </c>
      <c r="G254" s="22">
        <v>0</v>
      </c>
      <c r="H254" s="22">
        <v>1</v>
      </c>
      <c r="I254" s="18">
        <v>0.231</v>
      </c>
      <c r="J254" s="18">
        <v>0.731</v>
      </c>
      <c r="K254" s="19">
        <v>4</v>
      </c>
      <c r="L254" s="19">
        <v>0</v>
      </c>
      <c r="M254" s="19">
        <v>0</v>
      </c>
      <c r="N254" s="19">
        <v>0</v>
      </c>
      <c r="O254" s="19">
        <v>0</v>
      </c>
      <c r="P254" s="19">
        <v>6.337</v>
      </c>
      <c r="Q254" s="19">
        <v>0</v>
      </c>
      <c r="R254" s="19">
        <v>1</v>
      </c>
      <c r="S254" s="20"/>
      <c r="T254" s="20"/>
      <c r="U254" s="20"/>
      <c r="V254" s="20"/>
      <c r="W254" s="20"/>
    </row>
    <row r="255" ht="16.5" spans="1:23">
      <c r="A255" s="22">
        <v>399300</v>
      </c>
      <c r="B255" s="22" t="s">
        <v>233</v>
      </c>
      <c r="C255" s="22">
        <v>3955.382</v>
      </c>
      <c r="D255" s="22">
        <v>4590.453</v>
      </c>
      <c r="E255" s="22">
        <v>0</v>
      </c>
      <c r="F255" s="22">
        <v>0</v>
      </c>
      <c r="G255" s="22">
        <v>0</v>
      </c>
      <c r="H255" s="22">
        <v>1</v>
      </c>
      <c r="I255" s="18">
        <v>2.194</v>
      </c>
      <c r="J255" s="18">
        <v>15.725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1.998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22">
        <v>399301</v>
      </c>
      <c r="B256" s="22" t="s">
        <v>322</v>
      </c>
      <c r="C256" s="22">
        <v>215.689</v>
      </c>
      <c r="D256" s="22">
        <v>216.736</v>
      </c>
      <c r="E256" s="22">
        <v>0</v>
      </c>
      <c r="F256" s="22">
        <v>0</v>
      </c>
      <c r="G256" s="22">
        <v>0</v>
      </c>
      <c r="H256" s="22">
        <v>1</v>
      </c>
      <c r="I256" s="18">
        <v>0.243</v>
      </c>
      <c r="J256" s="18">
        <v>0.725</v>
      </c>
      <c r="K256" s="19">
        <v>4</v>
      </c>
      <c r="L256" s="19">
        <v>1</v>
      </c>
      <c r="M256" s="19">
        <v>0</v>
      </c>
      <c r="N256" s="19">
        <v>1</v>
      </c>
      <c r="O256" s="19">
        <v>0</v>
      </c>
      <c r="P256" s="19">
        <v>6.311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2">
        <v>399302</v>
      </c>
      <c r="B257" s="22" t="s">
        <v>323</v>
      </c>
      <c r="C257" s="22">
        <v>219.657</v>
      </c>
      <c r="D257" s="22">
        <v>220.509</v>
      </c>
      <c r="E257" s="22">
        <v>0</v>
      </c>
      <c r="F257" s="22">
        <v>0</v>
      </c>
      <c r="G257" s="22">
        <v>0</v>
      </c>
      <c r="H257" s="22">
        <v>1</v>
      </c>
      <c r="I257" s="18">
        <v>0.07</v>
      </c>
      <c r="J257" s="18">
        <v>0.456</v>
      </c>
      <c r="K257" s="19">
        <v>2</v>
      </c>
      <c r="L257" s="19">
        <v>0</v>
      </c>
      <c r="M257" s="19">
        <v>0</v>
      </c>
      <c r="N257" s="19">
        <v>0</v>
      </c>
      <c r="O257" s="19">
        <v>1</v>
      </c>
      <c r="P257" s="19">
        <v>3.143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22">
        <v>399310</v>
      </c>
      <c r="B258" s="22" t="s">
        <v>324</v>
      </c>
      <c r="C258" s="22">
        <v>6441.872</v>
      </c>
      <c r="D258" s="22">
        <v>7877.345</v>
      </c>
      <c r="E258" s="22">
        <v>0</v>
      </c>
      <c r="F258" s="22">
        <v>0</v>
      </c>
      <c r="G258" s="22">
        <v>0</v>
      </c>
      <c r="H258" s="22">
        <v>1</v>
      </c>
      <c r="I258" s="18">
        <v>2.681</v>
      </c>
      <c r="J258" s="18">
        <v>20.415</v>
      </c>
      <c r="K258" s="19">
        <v>4</v>
      </c>
      <c r="L258" s="19">
        <v>0</v>
      </c>
      <c r="M258" s="19">
        <v>0</v>
      </c>
      <c r="N258" s="19">
        <v>0</v>
      </c>
      <c r="O258" s="19">
        <v>0</v>
      </c>
      <c r="P258" s="19">
        <v>21.119</v>
      </c>
      <c r="Q258" s="19">
        <v>0</v>
      </c>
      <c r="R258" s="19">
        <v>1</v>
      </c>
      <c r="S258" s="20"/>
      <c r="T258" s="20"/>
      <c r="U258" s="20"/>
      <c r="V258" s="20"/>
      <c r="W258" s="20"/>
    </row>
    <row r="259" ht="16.5" spans="1:23">
      <c r="A259" s="22">
        <v>399311</v>
      </c>
      <c r="B259" s="22" t="s">
        <v>325</v>
      </c>
      <c r="C259" s="22">
        <v>4148.668</v>
      </c>
      <c r="D259" s="22">
        <v>4887.657</v>
      </c>
      <c r="E259" s="22">
        <v>0</v>
      </c>
      <c r="F259" s="22">
        <v>0</v>
      </c>
      <c r="G259" s="22">
        <v>0</v>
      </c>
      <c r="H259" s="22">
        <v>1</v>
      </c>
      <c r="I259" s="18">
        <v>1.868</v>
      </c>
      <c r="J259" s="18">
        <v>16.705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3.26</v>
      </c>
      <c r="Q259" s="19">
        <v>0</v>
      </c>
      <c r="R259" s="19">
        <v>1</v>
      </c>
      <c r="S259" s="20"/>
      <c r="T259" s="20"/>
      <c r="U259" s="20"/>
      <c r="V259" s="20"/>
      <c r="W259" s="20"/>
    </row>
    <row r="260" ht="16.5" spans="1:23">
      <c r="A260" s="22">
        <v>399312</v>
      </c>
      <c r="B260" s="22" t="s">
        <v>326</v>
      </c>
      <c r="C260" s="22">
        <v>4447.875</v>
      </c>
      <c r="D260" s="22">
        <v>5386.62</v>
      </c>
      <c r="E260" s="22">
        <v>0</v>
      </c>
      <c r="F260" s="22">
        <v>0</v>
      </c>
      <c r="G260" s="22">
        <v>0</v>
      </c>
      <c r="H260" s="22">
        <v>1</v>
      </c>
      <c r="I260" s="18">
        <v>2.23</v>
      </c>
      <c r="J260" s="18">
        <v>19.269</v>
      </c>
      <c r="K260" s="19">
        <v>4</v>
      </c>
      <c r="L260" s="19">
        <v>0</v>
      </c>
      <c r="M260" s="19">
        <v>0</v>
      </c>
      <c r="N260" s="19">
        <v>1</v>
      </c>
      <c r="O260" s="19">
        <v>0</v>
      </c>
      <c r="P260" s="19">
        <v>18.888</v>
      </c>
      <c r="Q260" s="19">
        <v>0</v>
      </c>
      <c r="R260" s="19">
        <v>1</v>
      </c>
      <c r="S260" s="20"/>
      <c r="T260" s="20"/>
      <c r="U260" s="20"/>
      <c r="V260" s="20"/>
      <c r="W260" s="20"/>
    </row>
    <row r="261" ht="16.5" spans="1:23">
      <c r="A261" s="22">
        <v>399313</v>
      </c>
      <c r="B261" s="22" t="s">
        <v>327</v>
      </c>
      <c r="C261" s="22">
        <v>4764.912</v>
      </c>
      <c r="D261" s="22">
        <v>5428.087</v>
      </c>
      <c r="E261" s="22">
        <v>0</v>
      </c>
      <c r="F261" s="22">
        <v>0</v>
      </c>
      <c r="G261" s="22">
        <v>0</v>
      </c>
      <c r="H261" s="22">
        <v>1</v>
      </c>
      <c r="I261" s="18">
        <v>1.787</v>
      </c>
      <c r="J261" s="18">
        <v>13.786</v>
      </c>
      <c r="K261" s="19">
        <v>4</v>
      </c>
      <c r="L261" s="19">
        <v>0</v>
      </c>
      <c r="M261" s="19">
        <v>0</v>
      </c>
      <c r="N261" s="19">
        <v>0</v>
      </c>
      <c r="O261" s="19">
        <v>0</v>
      </c>
      <c r="P261" s="19">
        <v>8.686</v>
      </c>
      <c r="Q261" s="19">
        <v>0</v>
      </c>
      <c r="R261" s="19">
        <v>1</v>
      </c>
      <c r="S261" s="20"/>
      <c r="T261" s="20"/>
      <c r="U261" s="20"/>
      <c r="V261" s="20"/>
      <c r="W261" s="20"/>
    </row>
    <row r="262" ht="16.5" spans="1:23">
      <c r="A262" s="22">
        <v>399314</v>
      </c>
      <c r="B262" s="22" t="s">
        <v>328</v>
      </c>
      <c r="C262" s="22">
        <v>4394.957</v>
      </c>
      <c r="D262" s="22">
        <v>5084.569</v>
      </c>
      <c r="E262" s="22">
        <v>0</v>
      </c>
      <c r="F262" s="22">
        <v>0</v>
      </c>
      <c r="G262" s="22">
        <v>0</v>
      </c>
      <c r="H262" s="22">
        <v>1</v>
      </c>
      <c r="I262" s="18">
        <v>2.276</v>
      </c>
      <c r="J262" s="18">
        <v>15.53</v>
      </c>
      <c r="K262" s="19">
        <v>4</v>
      </c>
      <c r="L262" s="19">
        <v>0</v>
      </c>
      <c r="M262" s="19">
        <v>-1</v>
      </c>
      <c r="N262" s="19">
        <v>1</v>
      </c>
      <c r="O262" s="19">
        <v>0</v>
      </c>
      <c r="P262" s="19">
        <v>10.167</v>
      </c>
      <c r="Q262" s="19">
        <v>0</v>
      </c>
      <c r="R262" s="19">
        <v>1</v>
      </c>
      <c r="S262" s="20"/>
      <c r="T262" s="20"/>
      <c r="U262" s="20"/>
      <c r="V262" s="20"/>
      <c r="W262" s="20"/>
    </row>
    <row r="263" ht="16.5" spans="1:23">
      <c r="A263" s="22">
        <v>399317</v>
      </c>
      <c r="B263" s="22" t="s">
        <v>329</v>
      </c>
      <c r="C263" s="22">
        <v>5699.622</v>
      </c>
      <c r="D263" s="22">
        <v>6723.642</v>
      </c>
      <c r="E263" s="22">
        <v>0</v>
      </c>
      <c r="F263" s="22">
        <v>0</v>
      </c>
      <c r="G263" s="22">
        <v>0</v>
      </c>
      <c r="H263" s="22">
        <v>1</v>
      </c>
      <c r="I263" s="18">
        <v>1.663</v>
      </c>
      <c r="J263" s="18">
        <v>16.64</v>
      </c>
      <c r="K263" s="19">
        <v>4</v>
      </c>
      <c r="L263" s="19">
        <v>2</v>
      </c>
      <c r="M263" s="19">
        <v>-1</v>
      </c>
      <c r="N263" s="19">
        <v>1</v>
      </c>
      <c r="O263" s="19">
        <v>0</v>
      </c>
      <c r="P263" s="19">
        <v>1.632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22">
        <v>399319</v>
      </c>
      <c r="B264" s="22" t="s">
        <v>330</v>
      </c>
      <c r="C264" s="22">
        <v>2397.328</v>
      </c>
      <c r="D264" s="22">
        <v>2963.513</v>
      </c>
      <c r="E264" s="22">
        <v>0</v>
      </c>
      <c r="F264" s="22">
        <v>0</v>
      </c>
      <c r="G264" s="22">
        <v>0</v>
      </c>
      <c r="H264" s="22">
        <v>1</v>
      </c>
      <c r="I264" s="18">
        <v>6.164</v>
      </c>
      <c r="J264" s="18">
        <v>24.092</v>
      </c>
      <c r="K264" s="19">
        <v>4</v>
      </c>
      <c r="L264" s="19">
        <v>0</v>
      </c>
      <c r="M264" s="19">
        <v>0</v>
      </c>
      <c r="N264" s="19">
        <v>0</v>
      </c>
      <c r="O264" s="19">
        <v>0</v>
      </c>
      <c r="P264" s="19">
        <v>16.219</v>
      </c>
      <c r="Q264" s="19">
        <v>0</v>
      </c>
      <c r="R264" s="19">
        <v>1</v>
      </c>
      <c r="S264" s="20"/>
      <c r="T264" s="20"/>
      <c r="U264" s="20"/>
      <c r="V264" s="20"/>
      <c r="W264" s="20"/>
    </row>
    <row r="265" ht="16.5" spans="1:23">
      <c r="A265" s="22">
        <v>399320</v>
      </c>
      <c r="B265" s="22" t="s">
        <v>51</v>
      </c>
      <c r="C265" s="22">
        <v>2127.71</v>
      </c>
      <c r="D265" s="22">
        <v>2226.396</v>
      </c>
      <c r="E265" s="22">
        <v>0</v>
      </c>
      <c r="F265" s="22">
        <v>0</v>
      </c>
      <c r="G265" s="22">
        <v>0</v>
      </c>
      <c r="H265" s="22">
        <v>1</v>
      </c>
      <c r="I265" s="18">
        <v>0.555</v>
      </c>
      <c r="J265" s="18">
        <v>4.963</v>
      </c>
      <c r="K265" s="19">
        <v>4</v>
      </c>
      <c r="L265" s="19">
        <v>1</v>
      </c>
      <c r="M265" s="19">
        <v>0</v>
      </c>
      <c r="N265" s="19">
        <v>1</v>
      </c>
      <c r="O265" s="19">
        <v>0</v>
      </c>
      <c r="P265" s="19">
        <v>11.249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2">
        <v>399322</v>
      </c>
      <c r="B266" s="22" t="s">
        <v>331</v>
      </c>
      <c r="C266" s="22">
        <v>8779.092</v>
      </c>
      <c r="D266" s="22">
        <v>10090.508</v>
      </c>
      <c r="E266" s="22">
        <v>0</v>
      </c>
      <c r="F266" s="22">
        <v>0</v>
      </c>
      <c r="G266" s="22">
        <v>0</v>
      </c>
      <c r="H266" s="22">
        <v>1</v>
      </c>
      <c r="I266" s="18">
        <v>4.518</v>
      </c>
      <c r="J266" s="18">
        <v>16.928</v>
      </c>
      <c r="K266" s="19">
        <v>4</v>
      </c>
      <c r="L266" s="19">
        <v>0</v>
      </c>
      <c r="M266" s="19">
        <v>0</v>
      </c>
      <c r="N266" s="19">
        <v>0</v>
      </c>
      <c r="O266" s="19">
        <v>0</v>
      </c>
      <c r="P266" s="19">
        <v>9.676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22">
        <v>399326</v>
      </c>
      <c r="B267" s="22" t="s">
        <v>332</v>
      </c>
      <c r="C267" s="22">
        <v>4243.635</v>
      </c>
      <c r="D267" s="22">
        <v>5801.076</v>
      </c>
      <c r="E267" s="22">
        <v>0</v>
      </c>
      <c r="F267" s="22">
        <v>0</v>
      </c>
      <c r="G267" s="22">
        <v>0</v>
      </c>
      <c r="H267" s="22">
        <v>1</v>
      </c>
      <c r="I267" s="18">
        <v>3.125</v>
      </c>
      <c r="J267" s="18">
        <v>29.133</v>
      </c>
      <c r="K267" s="19">
        <v>3</v>
      </c>
      <c r="L267" s="19">
        <v>0</v>
      </c>
      <c r="M267" s="19">
        <v>0</v>
      </c>
      <c r="N267" s="19">
        <v>0</v>
      </c>
      <c r="O267" s="19">
        <v>0</v>
      </c>
      <c r="P267" s="19">
        <v>-0.043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22">
        <v>399328</v>
      </c>
      <c r="B268" s="22" t="s">
        <v>333</v>
      </c>
      <c r="C268" s="22">
        <v>8711.228</v>
      </c>
      <c r="D268" s="22">
        <v>10887.239</v>
      </c>
      <c r="E268" s="22">
        <v>0</v>
      </c>
      <c r="F268" s="22">
        <v>0</v>
      </c>
      <c r="G268" s="22">
        <v>0</v>
      </c>
      <c r="H268" s="22">
        <v>1</v>
      </c>
      <c r="I268" s="18">
        <v>4.492</v>
      </c>
      <c r="J268" s="18">
        <v>23.581</v>
      </c>
      <c r="K268" s="19">
        <v>2</v>
      </c>
      <c r="L268" s="19">
        <v>0</v>
      </c>
      <c r="M268" s="19">
        <v>0</v>
      </c>
      <c r="N268" s="19">
        <v>0</v>
      </c>
      <c r="O268" s="19">
        <v>0</v>
      </c>
      <c r="P268" s="19">
        <v>9.355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22">
        <v>399330</v>
      </c>
      <c r="B269" s="22" t="s">
        <v>334</v>
      </c>
      <c r="C269" s="22">
        <v>4578.598</v>
      </c>
      <c r="D269" s="22">
        <v>5786.814</v>
      </c>
      <c r="E269" s="22">
        <v>0</v>
      </c>
      <c r="F269" s="22">
        <v>0</v>
      </c>
      <c r="G269" s="22">
        <v>0</v>
      </c>
      <c r="H269" s="22">
        <v>1</v>
      </c>
      <c r="I269" s="18">
        <v>2.231</v>
      </c>
      <c r="J269" s="18">
        <v>22.644</v>
      </c>
      <c r="K269" s="19">
        <v>4</v>
      </c>
      <c r="L269" s="19">
        <v>0</v>
      </c>
      <c r="M269" s="19">
        <v>0</v>
      </c>
      <c r="N269" s="19">
        <v>0</v>
      </c>
      <c r="O269" s="19">
        <v>0</v>
      </c>
      <c r="P269" s="19">
        <v>1.929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22">
        <v>399337</v>
      </c>
      <c r="B270" s="22" t="s">
        <v>335</v>
      </c>
      <c r="C270" s="22">
        <v>4662.031</v>
      </c>
      <c r="D270" s="22">
        <v>6391.343</v>
      </c>
      <c r="E270" s="22">
        <v>0</v>
      </c>
      <c r="F270" s="22">
        <v>0</v>
      </c>
      <c r="G270" s="22">
        <v>0</v>
      </c>
      <c r="H270" s="22">
        <v>1</v>
      </c>
      <c r="I270" s="18">
        <v>4.102</v>
      </c>
      <c r="J270" s="18">
        <v>30.05</v>
      </c>
      <c r="K270" s="19">
        <v>4</v>
      </c>
      <c r="L270" s="19">
        <v>0</v>
      </c>
      <c r="M270" s="19">
        <v>0</v>
      </c>
      <c r="N270" s="19">
        <v>0</v>
      </c>
      <c r="O270" s="19">
        <v>0</v>
      </c>
      <c r="P270" s="19">
        <v>28.149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22">
        <v>399341</v>
      </c>
      <c r="B271" s="22" t="s">
        <v>336</v>
      </c>
      <c r="C271" s="22">
        <v>1468.76</v>
      </c>
      <c r="D271" s="22">
        <v>1687.571</v>
      </c>
      <c r="E271" s="22">
        <v>0</v>
      </c>
      <c r="F271" s="22">
        <v>0</v>
      </c>
      <c r="G271" s="22">
        <v>0</v>
      </c>
      <c r="H271" s="22">
        <v>1</v>
      </c>
      <c r="I271" s="18">
        <v>1.661</v>
      </c>
      <c r="J271" s="18">
        <v>14.412</v>
      </c>
      <c r="K271" s="19">
        <v>4</v>
      </c>
      <c r="L271" s="19">
        <v>0</v>
      </c>
      <c r="M271" s="19">
        <v>0</v>
      </c>
      <c r="N271" s="19">
        <v>0</v>
      </c>
      <c r="O271" s="19">
        <v>0</v>
      </c>
      <c r="P271" s="19">
        <v>15.46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22">
        <v>399344</v>
      </c>
      <c r="B272" s="22" t="s">
        <v>337</v>
      </c>
      <c r="C272" s="22">
        <v>5772.093</v>
      </c>
      <c r="D272" s="22">
        <v>7343.08</v>
      </c>
      <c r="E272" s="22">
        <v>0</v>
      </c>
      <c r="F272" s="22">
        <v>0</v>
      </c>
      <c r="G272" s="22">
        <v>0</v>
      </c>
      <c r="H272" s="22">
        <v>1</v>
      </c>
      <c r="I272" s="18">
        <v>2.236</v>
      </c>
      <c r="J272" s="18">
        <v>23.152</v>
      </c>
      <c r="K272" s="19">
        <v>4</v>
      </c>
      <c r="L272" s="19">
        <v>1</v>
      </c>
      <c r="M272" s="19">
        <v>0</v>
      </c>
      <c r="N272" s="19">
        <v>1</v>
      </c>
      <c r="O272" s="19">
        <v>0</v>
      </c>
      <c r="P272" s="19">
        <v>1.872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22">
        <v>399346</v>
      </c>
      <c r="B273" s="22" t="s">
        <v>338</v>
      </c>
      <c r="C273" s="22">
        <v>3026.178</v>
      </c>
      <c r="D273" s="22">
        <v>4178.679</v>
      </c>
      <c r="E273" s="22">
        <v>0</v>
      </c>
      <c r="F273" s="22">
        <v>0</v>
      </c>
      <c r="G273" s="22">
        <v>0</v>
      </c>
      <c r="H273" s="22">
        <v>1</v>
      </c>
      <c r="I273" s="18">
        <v>5.503</v>
      </c>
      <c r="J273" s="18">
        <v>31.566</v>
      </c>
      <c r="K273" s="19">
        <v>4</v>
      </c>
      <c r="L273" s="19">
        <v>0</v>
      </c>
      <c r="M273" s="19">
        <v>0</v>
      </c>
      <c r="N273" s="19">
        <v>0</v>
      </c>
      <c r="O273" s="19">
        <v>0</v>
      </c>
      <c r="P273" s="19">
        <v>6.73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2">
        <v>399350</v>
      </c>
      <c r="B274" s="22" t="s">
        <v>339</v>
      </c>
      <c r="C274" s="22">
        <v>2124.59</v>
      </c>
      <c r="D274" s="22">
        <v>2804.312</v>
      </c>
      <c r="E274" s="22">
        <v>0</v>
      </c>
      <c r="F274" s="22">
        <v>0</v>
      </c>
      <c r="G274" s="22">
        <v>0</v>
      </c>
      <c r="H274" s="22">
        <v>1</v>
      </c>
      <c r="I274" s="18">
        <v>10.722</v>
      </c>
      <c r="J274" s="18">
        <v>32.362</v>
      </c>
      <c r="K274" s="19">
        <v>4</v>
      </c>
      <c r="L274" s="19">
        <v>0</v>
      </c>
      <c r="M274" s="19">
        <v>0</v>
      </c>
      <c r="N274" s="19">
        <v>0</v>
      </c>
      <c r="O274" s="19">
        <v>0</v>
      </c>
      <c r="P274" s="19">
        <v>31.05</v>
      </c>
      <c r="Q274" s="19">
        <v>0</v>
      </c>
      <c r="R274" s="19">
        <v>1</v>
      </c>
      <c r="S274" s="20"/>
      <c r="T274" s="20"/>
      <c r="U274" s="20"/>
      <c r="V274" s="20"/>
      <c r="W274" s="20"/>
    </row>
    <row r="275" ht="16.5" spans="1:23">
      <c r="A275" s="22">
        <v>399354</v>
      </c>
      <c r="B275" s="22" t="s">
        <v>340</v>
      </c>
      <c r="C275" s="22">
        <v>7315.761</v>
      </c>
      <c r="D275" s="22">
        <v>8308.68</v>
      </c>
      <c r="E275" s="22">
        <v>0</v>
      </c>
      <c r="F275" s="22">
        <v>0</v>
      </c>
      <c r="G275" s="22">
        <v>0</v>
      </c>
      <c r="H275" s="22">
        <v>1</v>
      </c>
      <c r="I275" s="18">
        <v>3.177</v>
      </c>
      <c r="J275" s="18">
        <v>14.747</v>
      </c>
      <c r="K275" s="19">
        <v>4</v>
      </c>
      <c r="L275" s="19">
        <v>0</v>
      </c>
      <c r="M275" s="19">
        <v>0</v>
      </c>
      <c r="N275" s="19">
        <v>0</v>
      </c>
      <c r="O275" s="19">
        <v>0</v>
      </c>
      <c r="P275" s="19">
        <v>41.642</v>
      </c>
      <c r="Q275" s="19">
        <v>0</v>
      </c>
      <c r="R275" s="19">
        <v>1</v>
      </c>
      <c r="S275" s="20"/>
      <c r="T275" s="20"/>
      <c r="U275" s="20"/>
      <c r="V275" s="20"/>
      <c r="W275" s="20"/>
    </row>
    <row r="276" ht="16.5" spans="1:23">
      <c r="A276" s="22">
        <v>399357</v>
      </c>
      <c r="B276" s="22" t="s">
        <v>341</v>
      </c>
      <c r="C276" s="22">
        <v>3016.286</v>
      </c>
      <c r="D276" s="22">
        <v>3476.426</v>
      </c>
      <c r="E276" s="22">
        <v>0</v>
      </c>
      <c r="F276" s="22">
        <v>0</v>
      </c>
      <c r="G276" s="22">
        <v>0</v>
      </c>
      <c r="H276" s="22">
        <v>1</v>
      </c>
      <c r="I276" s="18">
        <v>3.469</v>
      </c>
      <c r="J276" s="18">
        <v>16.246</v>
      </c>
      <c r="K276" s="19">
        <v>2</v>
      </c>
      <c r="L276" s="19">
        <v>0</v>
      </c>
      <c r="M276" s="19">
        <v>0</v>
      </c>
      <c r="N276" s="19">
        <v>0</v>
      </c>
      <c r="O276" s="19">
        <v>0</v>
      </c>
      <c r="P276" s="19">
        <v>10.607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22">
        <v>399358</v>
      </c>
      <c r="B277" s="22" t="s">
        <v>342</v>
      </c>
      <c r="C277" s="22">
        <v>4271.986</v>
      </c>
      <c r="D277" s="22">
        <v>5372.801</v>
      </c>
      <c r="E277" s="22">
        <v>0</v>
      </c>
      <c r="F277" s="22">
        <v>0</v>
      </c>
      <c r="G277" s="22">
        <v>0</v>
      </c>
      <c r="H277" s="22">
        <v>1</v>
      </c>
      <c r="I277" s="18">
        <v>8.976</v>
      </c>
      <c r="J277" s="18">
        <v>27.626</v>
      </c>
      <c r="K277" s="19">
        <v>4</v>
      </c>
      <c r="L277" s="19">
        <v>0</v>
      </c>
      <c r="M277" s="19">
        <v>0</v>
      </c>
      <c r="N277" s="19">
        <v>0</v>
      </c>
      <c r="O277" s="19">
        <v>0</v>
      </c>
      <c r="P277" s="19">
        <v>18.702</v>
      </c>
      <c r="Q277" s="19">
        <v>0</v>
      </c>
      <c r="R277" s="19">
        <v>1</v>
      </c>
      <c r="S277" s="20"/>
      <c r="T277" s="20"/>
      <c r="U277" s="20"/>
      <c r="V277" s="20"/>
      <c r="W277" s="20"/>
    </row>
    <row r="278" ht="16.5" spans="1:23">
      <c r="A278" s="22">
        <v>399362</v>
      </c>
      <c r="B278" s="22" t="s">
        <v>343</v>
      </c>
      <c r="C278" s="22">
        <v>6391.374</v>
      </c>
      <c r="D278" s="22">
        <v>8588.428</v>
      </c>
      <c r="E278" s="22">
        <v>0</v>
      </c>
      <c r="F278" s="22">
        <v>0</v>
      </c>
      <c r="G278" s="22">
        <v>0</v>
      </c>
      <c r="H278" s="22">
        <v>1</v>
      </c>
      <c r="I278" s="18">
        <v>1.93</v>
      </c>
      <c r="J278" s="18">
        <v>27.017</v>
      </c>
      <c r="K278" s="19">
        <v>4</v>
      </c>
      <c r="L278" s="19">
        <v>0</v>
      </c>
      <c r="M278" s="19">
        <v>0</v>
      </c>
      <c r="N278" s="19">
        <v>0</v>
      </c>
      <c r="O278" s="19">
        <v>0</v>
      </c>
      <c r="P278" s="19">
        <v>19.929</v>
      </c>
      <c r="Q278" s="19">
        <v>0</v>
      </c>
      <c r="R278" s="19">
        <v>1</v>
      </c>
      <c r="S278" s="20"/>
      <c r="T278" s="20"/>
      <c r="U278" s="20"/>
      <c r="V278" s="20"/>
      <c r="W278" s="20"/>
    </row>
    <row r="279" ht="16.5" spans="1:23">
      <c r="A279" s="22">
        <v>399365</v>
      </c>
      <c r="B279" s="22" t="s">
        <v>344</v>
      </c>
      <c r="C279" s="22">
        <v>11656.86</v>
      </c>
      <c r="D279" s="22">
        <v>12822.05</v>
      </c>
      <c r="E279" s="22">
        <v>0</v>
      </c>
      <c r="F279" s="22">
        <v>0</v>
      </c>
      <c r="G279" s="22">
        <v>0</v>
      </c>
      <c r="H279" s="22">
        <v>1</v>
      </c>
      <c r="I279" s="18">
        <v>1.99</v>
      </c>
      <c r="J279" s="18">
        <v>10.896</v>
      </c>
      <c r="K279" s="19">
        <v>4</v>
      </c>
      <c r="L279" s="19">
        <v>0</v>
      </c>
      <c r="M279" s="19">
        <v>0</v>
      </c>
      <c r="N279" s="19">
        <v>0</v>
      </c>
      <c r="O279" s="19">
        <v>0</v>
      </c>
      <c r="P279" s="19">
        <v>8.671</v>
      </c>
      <c r="Q279" s="19">
        <v>0</v>
      </c>
      <c r="R279" s="19">
        <v>1</v>
      </c>
      <c r="S279" s="20"/>
      <c r="T279" s="20"/>
      <c r="U279" s="20"/>
      <c r="V279" s="20"/>
      <c r="W279" s="20"/>
    </row>
    <row r="280" ht="16.5" spans="1:23">
      <c r="A280" s="22">
        <v>399366</v>
      </c>
      <c r="B280" s="22" t="s">
        <v>345</v>
      </c>
      <c r="C280" s="22">
        <v>1659.364</v>
      </c>
      <c r="D280" s="22">
        <v>2415.606</v>
      </c>
      <c r="E280" s="22">
        <v>0</v>
      </c>
      <c r="F280" s="22">
        <v>0</v>
      </c>
      <c r="G280" s="22">
        <v>0</v>
      </c>
      <c r="H280" s="22">
        <v>1</v>
      </c>
      <c r="I280" s="18">
        <v>4.928</v>
      </c>
      <c r="J280" s="18">
        <v>34.692</v>
      </c>
      <c r="K280" s="19">
        <v>4</v>
      </c>
      <c r="L280" s="19">
        <v>0</v>
      </c>
      <c r="M280" s="19">
        <v>0</v>
      </c>
      <c r="N280" s="19">
        <v>0</v>
      </c>
      <c r="O280" s="19">
        <v>0</v>
      </c>
      <c r="P280" s="19">
        <v>13.541</v>
      </c>
      <c r="Q280" s="19">
        <v>0</v>
      </c>
      <c r="R280" s="19">
        <v>1</v>
      </c>
      <c r="S280" s="20"/>
      <c r="T280" s="20"/>
      <c r="U280" s="20"/>
      <c r="V280" s="20"/>
      <c r="W280" s="20"/>
    </row>
    <row r="281" ht="16.5" spans="1:23">
      <c r="A281" s="22">
        <v>399370</v>
      </c>
      <c r="B281" s="22" t="s">
        <v>346</v>
      </c>
      <c r="C281" s="22">
        <v>3844.601</v>
      </c>
      <c r="D281" s="22">
        <v>4888.416</v>
      </c>
      <c r="E281" s="22">
        <v>0</v>
      </c>
      <c r="F281" s="22">
        <v>0</v>
      </c>
      <c r="G281" s="22">
        <v>0</v>
      </c>
      <c r="H281" s="22">
        <v>1</v>
      </c>
      <c r="I281" s="18">
        <v>3.097</v>
      </c>
      <c r="J281" s="18">
        <v>23.788</v>
      </c>
      <c r="K281" s="19">
        <v>4</v>
      </c>
      <c r="L281" s="19">
        <v>0</v>
      </c>
      <c r="M281" s="19">
        <v>0</v>
      </c>
      <c r="N281" s="19">
        <v>0</v>
      </c>
      <c r="O281" s="19">
        <v>0</v>
      </c>
      <c r="P281" s="19">
        <v>3.765</v>
      </c>
      <c r="Q281" s="19">
        <v>0</v>
      </c>
      <c r="R281" s="19">
        <v>1</v>
      </c>
      <c r="S281" s="20"/>
      <c r="T281" s="20"/>
      <c r="U281" s="20"/>
      <c r="V281" s="20"/>
      <c r="W281" s="20"/>
    </row>
    <row r="282" ht="16.5" spans="1:23">
      <c r="A282" s="22">
        <v>399371</v>
      </c>
      <c r="B282" s="22" t="s">
        <v>347</v>
      </c>
      <c r="C282" s="22">
        <v>6649.513</v>
      </c>
      <c r="D282" s="22">
        <v>7096.429</v>
      </c>
      <c r="E282" s="22">
        <v>0</v>
      </c>
      <c r="F282" s="22">
        <v>0</v>
      </c>
      <c r="G282" s="22">
        <v>0</v>
      </c>
      <c r="H282" s="22">
        <v>1</v>
      </c>
      <c r="I282" s="18">
        <v>1.199</v>
      </c>
      <c r="J282" s="18">
        <v>7.421</v>
      </c>
      <c r="K282" s="19">
        <v>4</v>
      </c>
      <c r="L282" s="19">
        <v>0</v>
      </c>
      <c r="M282" s="19">
        <v>0</v>
      </c>
      <c r="N282" s="19">
        <v>0</v>
      </c>
      <c r="O282" s="19">
        <v>0</v>
      </c>
      <c r="P282" s="19">
        <v>13.696</v>
      </c>
      <c r="Q282" s="19">
        <v>0</v>
      </c>
      <c r="R282" s="19">
        <v>1</v>
      </c>
      <c r="S282" s="20"/>
      <c r="T282" s="20"/>
      <c r="U282" s="20"/>
      <c r="V282" s="20"/>
      <c r="W282" s="20"/>
    </row>
    <row r="283" ht="16.5" spans="1:23">
      <c r="A283" s="22">
        <v>399372</v>
      </c>
      <c r="B283" s="22" t="s">
        <v>348</v>
      </c>
      <c r="C283" s="22">
        <v>4008.333</v>
      </c>
      <c r="D283" s="22">
        <v>5142.08</v>
      </c>
      <c r="E283" s="22">
        <v>0</v>
      </c>
      <c r="F283" s="22">
        <v>0</v>
      </c>
      <c r="G283" s="22">
        <v>0</v>
      </c>
      <c r="H283" s="22">
        <v>1</v>
      </c>
      <c r="I283" s="18">
        <v>3.646</v>
      </c>
      <c r="J283" s="18">
        <v>24.89</v>
      </c>
      <c r="K283" s="19">
        <v>4</v>
      </c>
      <c r="L283" s="19">
        <v>0</v>
      </c>
      <c r="M283" s="19">
        <v>-1</v>
      </c>
      <c r="N283" s="19">
        <v>1</v>
      </c>
      <c r="O283" s="19">
        <v>0</v>
      </c>
      <c r="P283" s="19">
        <v>13.998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22">
        <v>399374</v>
      </c>
      <c r="B284" s="22" t="s">
        <v>349</v>
      </c>
      <c r="C284" s="22">
        <v>3498.544</v>
      </c>
      <c r="D284" s="22">
        <v>4323.343</v>
      </c>
      <c r="E284" s="22">
        <v>0</v>
      </c>
      <c r="F284" s="22">
        <v>0</v>
      </c>
      <c r="G284" s="22">
        <v>0</v>
      </c>
      <c r="H284" s="22">
        <v>1</v>
      </c>
      <c r="I284" s="18">
        <v>2.723</v>
      </c>
      <c r="J284" s="18">
        <v>21.281</v>
      </c>
      <c r="K284" s="19">
        <v>4</v>
      </c>
      <c r="L284" s="19">
        <v>0</v>
      </c>
      <c r="M284" s="19">
        <v>0</v>
      </c>
      <c r="N284" s="19">
        <v>0</v>
      </c>
      <c r="O284" s="19">
        <v>0</v>
      </c>
      <c r="P284" s="19">
        <v>13.969</v>
      </c>
      <c r="Q284" s="19">
        <v>0</v>
      </c>
      <c r="R284" s="19">
        <v>1</v>
      </c>
      <c r="S284" s="20"/>
      <c r="T284" s="20"/>
      <c r="U284" s="20"/>
      <c r="V284" s="20"/>
      <c r="W284" s="20"/>
    </row>
    <row r="285" ht="16.5" spans="1:23">
      <c r="A285" s="22">
        <v>399375</v>
      </c>
      <c r="B285" s="22" t="s">
        <v>350</v>
      </c>
      <c r="C285" s="22">
        <v>4995.108</v>
      </c>
      <c r="D285" s="22">
        <v>5634.728</v>
      </c>
      <c r="E285" s="22">
        <v>0</v>
      </c>
      <c r="F285" s="22">
        <v>0</v>
      </c>
      <c r="G285" s="22">
        <v>0</v>
      </c>
      <c r="H285" s="22">
        <v>1</v>
      </c>
      <c r="I285" s="18">
        <v>3.902</v>
      </c>
      <c r="J285" s="18">
        <v>14.81</v>
      </c>
      <c r="K285" s="19">
        <v>4</v>
      </c>
      <c r="L285" s="19">
        <v>0</v>
      </c>
      <c r="M285" s="19">
        <v>0</v>
      </c>
      <c r="N285" s="19">
        <v>0</v>
      </c>
      <c r="O285" s="19">
        <v>0</v>
      </c>
      <c r="P285" s="19">
        <v>10.783</v>
      </c>
      <c r="Q285" s="19">
        <v>0</v>
      </c>
      <c r="R285" s="19">
        <v>1</v>
      </c>
      <c r="S285" s="20"/>
      <c r="T285" s="20"/>
      <c r="U285" s="20"/>
      <c r="V285" s="20"/>
      <c r="W285" s="20"/>
    </row>
    <row r="286" ht="16.5" spans="1:23">
      <c r="A286" s="22">
        <v>399377</v>
      </c>
      <c r="B286" s="22" t="s">
        <v>351</v>
      </c>
      <c r="C286" s="22">
        <v>6583.166</v>
      </c>
      <c r="D286" s="22">
        <v>7576.69</v>
      </c>
      <c r="E286" s="22">
        <v>0</v>
      </c>
      <c r="F286" s="22">
        <v>0</v>
      </c>
      <c r="G286" s="22">
        <v>0</v>
      </c>
      <c r="H286" s="22">
        <v>1</v>
      </c>
      <c r="I286" s="18">
        <v>2.275</v>
      </c>
      <c r="J286" s="18">
        <v>15.09</v>
      </c>
      <c r="K286" s="19">
        <v>4</v>
      </c>
      <c r="L286" s="19">
        <v>0</v>
      </c>
      <c r="M286" s="19">
        <v>0</v>
      </c>
      <c r="N286" s="19">
        <v>0</v>
      </c>
      <c r="O286" s="19">
        <v>0</v>
      </c>
      <c r="P286" s="19">
        <v>11.509</v>
      </c>
      <c r="Q286" s="19">
        <v>0</v>
      </c>
      <c r="R286" s="19">
        <v>1</v>
      </c>
      <c r="S286" s="20"/>
      <c r="T286" s="20"/>
      <c r="U286" s="20"/>
      <c r="V286" s="20"/>
      <c r="W286" s="20"/>
    </row>
    <row r="287" ht="16.5" spans="1:23">
      <c r="A287" s="22">
        <v>399378</v>
      </c>
      <c r="B287" s="22" t="s">
        <v>352</v>
      </c>
      <c r="C287" s="22">
        <v>2432.251</v>
      </c>
      <c r="D287" s="22">
        <v>2859.749</v>
      </c>
      <c r="E287" s="22">
        <v>0</v>
      </c>
      <c r="F287" s="22">
        <v>0</v>
      </c>
      <c r="G287" s="22">
        <v>0</v>
      </c>
      <c r="H287" s="22">
        <v>1</v>
      </c>
      <c r="I287" s="18">
        <v>2.93</v>
      </c>
      <c r="J287" s="18">
        <v>17.441</v>
      </c>
      <c r="K287" s="19">
        <v>4</v>
      </c>
      <c r="L287" s="19">
        <v>0</v>
      </c>
      <c r="M287" s="19">
        <v>-1</v>
      </c>
      <c r="N287" s="19">
        <v>1</v>
      </c>
      <c r="O287" s="19">
        <v>0</v>
      </c>
      <c r="P287" s="19">
        <v>4.069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22">
        <v>399381</v>
      </c>
      <c r="B288" s="22" t="s">
        <v>353</v>
      </c>
      <c r="C288" s="22">
        <v>2732.499</v>
      </c>
      <c r="D288" s="22">
        <v>2982.36</v>
      </c>
      <c r="E288" s="22">
        <v>0</v>
      </c>
      <c r="F288" s="22">
        <v>0</v>
      </c>
      <c r="G288" s="22">
        <v>0</v>
      </c>
      <c r="H288" s="22">
        <v>1</v>
      </c>
      <c r="I288" s="18">
        <v>4.967</v>
      </c>
      <c r="J288" s="18">
        <v>12.929</v>
      </c>
      <c r="K288" s="19">
        <v>4</v>
      </c>
      <c r="L288" s="19">
        <v>0</v>
      </c>
      <c r="M288" s="19">
        <v>0</v>
      </c>
      <c r="N288" s="19">
        <v>0</v>
      </c>
      <c r="O288" s="19">
        <v>0</v>
      </c>
      <c r="P288" s="19">
        <v>15.672</v>
      </c>
      <c r="Q288" s="19">
        <v>0</v>
      </c>
      <c r="R288" s="19">
        <v>1</v>
      </c>
      <c r="S288" s="20"/>
      <c r="T288" s="20"/>
      <c r="U288" s="20"/>
      <c r="V288" s="20"/>
      <c r="W288" s="20"/>
    </row>
    <row r="289" ht="16.5" spans="1:23">
      <c r="A289" s="22">
        <v>399382</v>
      </c>
      <c r="B289" s="22" t="s">
        <v>354</v>
      </c>
      <c r="C289" s="22">
        <v>2556.519</v>
      </c>
      <c r="D289" s="22">
        <v>3320.426</v>
      </c>
      <c r="E289" s="22">
        <v>0</v>
      </c>
      <c r="F289" s="22">
        <v>0</v>
      </c>
      <c r="G289" s="22">
        <v>0</v>
      </c>
      <c r="H289" s="22">
        <v>1</v>
      </c>
      <c r="I289" s="18">
        <v>4.163</v>
      </c>
      <c r="J289" s="18">
        <v>26.212</v>
      </c>
      <c r="K289" s="19">
        <v>4</v>
      </c>
      <c r="L289" s="19">
        <v>0</v>
      </c>
      <c r="M289" s="19">
        <v>0</v>
      </c>
      <c r="N289" s="19">
        <v>0</v>
      </c>
      <c r="O289" s="19">
        <v>0</v>
      </c>
      <c r="P289" s="19">
        <v>14.764</v>
      </c>
      <c r="Q289" s="19">
        <v>0</v>
      </c>
      <c r="R289" s="19">
        <v>1</v>
      </c>
      <c r="S289" s="20"/>
      <c r="T289" s="20"/>
      <c r="U289" s="20"/>
      <c r="V289" s="20"/>
      <c r="W289" s="20"/>
    </row>
    <row r="290" ht="16.5" spans="1:23">
      <c r="A290" s="22">
        <v>399383</v>
      </c>
      <c r="B290" s="22" t="s">
        <v>355</v>
      </c>
      <c r="C290" s="22">
        <v>2352.446</v>
      </c>
      <c r="D290" s="22">
        <v>2864.754</v>
      </c>
      <c r="E290" s="22">
        <v>0</v>
      </c>
      <c r="F290" s="22">
        <v>0</v>
      </c>
      <c r="G290" s="22">
        <v>0</v>
      </c>
      <c r="H290" s="22">
        <v>1</v>
      </c>
      <c r="I290" s="18">
        <v>6.554</v>
      </c>
      <c r="J290" s="18">
        <v>23.265</v>
      </c>
      <c r="K290" s="19">
        <v>4</v>
      </c>
      <c r="L290" s="19">
        <v>0</v>
      </c>
      <c r="M290" s="19">
        <v>-1</v>
      </c>
      <c r="N290" s="19">
        <v>1</v>
      </c>
      <c r="O290" s="19">
        <v>0</v>
      </c>
      <c r="P290" s="19">
        <v>11.188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2">
        <v>399390</v>
      </c>
      <c r="B291" s="22" t="s">
        <v>356</v>
      </c>
      <c r="C291" s="22">
        <v>2547.016</v>
      </c>
      <c r="D291" s="22">
        <v>2704.552</v>
      </c>
      <c r="E291" s="22">
        <v>0</v>
      </c>
      <c r="F291" s="22">
        <v>0</v>
      </c>
      <c r="G291" s="22">
        <v>0</v>
      </c>
      <c r="H291" s="22">
        <v>1</v>
      </c>
      <c r="I291" s="18">
        <v>3.341</v>
      </c>
      <c r="J291" s="18">
        <v>8.971</v>
      </c>
      <c r="K291" s="19">
        <v>4</v>
      </c>
      <c r="L291" s="19">
        <v>0</v>
      </c>
      <c r="M291" s="19">
        <v>-1</v>
      </c>
      <c r="N291" s="19">
        <v>1</v>
      </c>
      <c r="O291" s="19">
        <v>0</v>
      </c>
      <c r="P291" s="19">
        <v>5.565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22">
        <v>399395</v>
      </c>
      <c r="B292" s="22" t="s">
        <v>357</v>
      </c>
      <c r="C292" s="22">
        <v>5778.397</v>
      </c>
      <c r="D292" s="22">
        <v>8222.893</v>
      </c>
      <c r="E292" s="22">
        <v>0</v>
      </c>
      <c r="F292" s="22">
        <v>0</v>
      </c>
      <c r="G292" s="22">
        <v>0</v>
      </c>
      <c r="H292" s="22">
        <v>1</v>
      </c>
      <c r="I292" s="18">
        <v>6.18</v>
      </c>
      <c r="J292" s="18">
        <v>34.071</v>
      </c>
      <c r="K292" s="19">
        <v>4</v>
      </c>
      <c r="L292" s="19">
        <v>1</v>
      </c>
      <c r="M292" s="19">
        <v>-1</v>
      </c>
      <c r="N292" s="19">
        <v>1</v>
      </c>
      <c r="O292" s="19">
        <v>0</v>
      </c>
      <c r="P292" s="19">
        <v>1.614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22">
        <v>399399</v>
      </c>
      <c r="B293" s="22" t="s">
        <v>358</v>
      </c>
      <c r="C293" s="22">
        <v>7074.683</v>
      </c>
      <c r="D293" s="22">
        <v>8120.687</v>
      </c>
      <c r="E293" s="22">
        <v>0</v>
      </c>
      <c r="F293" s="22">
        <v>0</v>
      </c>
      <c r="G293" s="22">
        <v>0</v>
      </c>
      <c r="H293" s="22">
        <v>1</v>
      </c>
      <c r="I293" s="18">
        <v>2.981</v>
      </c>
      <c r="J293" s="18">
        <v>15.477</v>
      </c>
      <c r="K293" s="19">
        <v>4</v>
      </c>
      <c r="L293" s="19">
        <v>2</v>
      </c>
      <c r="M293" s="19">
        <v>-1</v>
      </c>
      <c r="N293" s="19">
        <v>1</v>
      </c>
      <c r="O293" s="19">
        <v>0</v>
      </c>
      <c r="P293" s="19">
        <v>17.767</v>
      </c>
      <c r="Q293" s="19">
        <v>0</v>
      </c>
      <c r="R293" s="19">
        <v>1</v>
      </c>
      <c r="S293" s="20"/>
      <c r="T293" s="20"/>
      <c r="U293" s="20"/>
      <c r="V293" s="20"/>
      <c r="W293" s="20"/>
    </row>
    <row r="294" ht="16.5" spans="1:23">
      <c r="A294" s="22">
        <v>399400</v>
      </c>
      <c r="B294" s="22" t="s">
        <v>359</v>
      </c>
      <c r="C294" s="22">
        <v>3533.497</v>
      </c>
      <c r="D294" s="22">
        <v>4142.018</v>
      </c>
      <c r="E294" s="22">
        <v>0</v>
      </c>
      <c r="F294" s="22">
        <v>0</v>
      </c>
      <c r="G294" s="22">
        <v>0</v>
      </c>
      <c r="H294" s="22">
        <v>1</v>
      </c>
      <c r="I294" s="18">
        <v>2.132</v>
      </c>
      <c r="J294" s="18">
        <v>16.511</v>
      </c>
      <c r="K294" s="19">
        <v>3</v>
      </c>
      <c r="L294" s="19">
        <v>0</v>
      </c>
      <c r="M294" s="19">
        <v>0</v>
      </c>
      <c r="N294" s="19">
        <v>0</v>
      </c>
      <c r="O294" s="19">
        <v>0</v>
      </c>
      <c r="P294" s="19">
        <v>7.556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2">
        <v>399402</v>
      </c>
      <c r="B295" s="22" t="s">
        <v>360</v>
      </c>
      <c r="C295" s="22">
        <v>3033.68</v>
      </c>
      <c r="D295" s="22">
        <v>3669.004</v>
      </c>
      <c r="E295" s="22">
        <v>0</v>
      </c>
      <c r="F295" s="22">
        <v>0</v>
      </c>
      <c r="G295" s="22">
        <v>0</v>
      </c>
      <c r="H295" s="22">
        <v>1</v>
      </c>
      <c r="I295" s="18">
        <v>3.766</v>
      </c>
      <c r="J295" s="18">
        <v>20.43</v>
      </c>
      <c r="K295" s="19">
        <v>4</v>
      </c>
      <c r="L295" s="19">
        <v>0</v>
      </c>
      <c r="M295" s="19">
        <v>0</v>
      </c>
      <c r="N295" s="19">
        <v>1</v>
      </c>
      <c r="O295" s="19">
        <v>0</v>
      </c>
      <c r="P295" s="19">
        <v>10.99</v>
      </c>
      <c r="Q295" s="19">
        <v>0</v>
      </c>
      <c r="R295" s="19">
        <v>1</v>
      </c>
      <c r="S295" s="20"/>
      <c r="T295" s="20"/>
      <c r="U295" s="20"/>
      <c r="V295" s="20"/>
      <c r="W295" s="20"/>
    </row>
    <row r="296" ht="16.5" spans="1:23">
      <c r="A296" s="22">
        <v>399404</v>
      </c>
      <c r="B296" s="22" t="s">
        <v>361</v>
      </c>
      <c r="C296" s="22">
        <v>6073.034</v>
      </c>
      <c r="D296" s="22">
        <v>6681.427</v>
      </c>
      <c r="E296" s="22">
        <v>0</v>
      </c>
      <c r="F296" s="22">
        <v>0</v>
      </c>
      <c r="G296" s="22">
        <v>0</v>
      </c>
      <c r="H296" s="22">
        <v>1</v>
      </c>
      <c r="I296" s="18">
        <v>1.799</v>
      </c>
      <c r="J296" s="18">
        <v>10.741</v>
      </c>
      <c r="K296" s="19">
        <v>4</v>
      </c>
      <c r="L296" s="19">
        <v>0</v>
      </c>
      <c r="M296" s="19">
        <v>0</v>
      </c>
      <c r="N296" s="19">
        <v>0</v>
      </c>
      <c r="O296" s="19">
        <v>0</v>
      </c>
      <c r="P296" s="19">
        <v>14.782</v>
      </c>
      <c r="Q296" s="19">
        <v>0</v>
      </c>
      <c r="R296" s="19">
        <v>1</v>
      </c>
      <c r="S296" s="20"/>
      <c r="T296" s="20"/>
      <c r="U296" s="20"/>
      <c r="V296" s="20"/>
      <c r="W296" s="20"/>
    </row>
    <row r="297" ht="16.5" spans="1:23">
      <c r="A297" s="22">
        <v>399405</v>
      </c>
      <c r="B297" s="22" t="s">
        <v>362</v>
      </c>
      <c r="C297" s="22">
        <v>2217.44</v>
      </c>
      <c r="D297" s="22">
        <v>3106.949</v>
      </c>
      <c r="E297" s="22">
        <v>0</v>
      </c>
      <c r="F297" s="22">
        <v>0</v>
      </c>
      <c r="G297" s="22">
        <v>0</v>
      </c>
      <c r="H297" s="22">
        <v>1</v>
      </c>
      <c r="I297" s="18">
        <v>4.442</v>
      </c>
      <c r="J297" s="18">
        <v>31.8</v>
      </c>
      <c r="K297" s="19">
        <v>4</v>
      </c>
      <c r="L297" s="19">
        <v>0</v>
      </c>
      <c r="M297" s="19">
        <v>-1</v>
      </c>
      <c r="N297" s="19">
        <v>1</v>
      </c>
      <c r="O297" s="19">
        <v>0</v>
      </c>
      <c r="P297" s="19">
        <v>21.75</v>
      </c>
      <c r="Q297" s="19">
        <v>0</v>
      </c>
      <c r="R297" s="19">
        <v>1</v>
      </c>
      <c r="S297" s="20"/>
      <c r="T297" s="20"/>
      <c r="U297" s="20"/>
      <c r="V297" s="20"/>
      <c r="W297" s="20"/>
    </row>
    <row r="298" ht="16.5" spans="1:23">
      <c r="A298" s="22">
        <v>399406</v>
      </c>
      <c r="B298" s="22" t="s">
        <v>363</v>
      </c>
      <c r="C298" s="22">
        <v>12332.309</v>
      </c>
      <c r="D298" s="22">
        <v>13395.911</v>
      </c>
      <c r="E298" s="22">
        <v>0</v>
      </c>
      <c r="F298" s="22">
        <v>0</v>
      </c>
      <c r="G298" s="22">
        <v>0</v>
      </c>
      <c r="H298" s="22">
        <v>1</v>
      </c>
      <c r="I298" s="18">
        <v>3.361</v>
      </c>
      <c r="J298" s="18">
        <v>11.034</v>
      </c>
      <c r="K298" s="19">
        <v>4</v>
      </c>
      <c r="L298" s="19">
        <v>0</v>
      </c>
      <c r="M298" s="19">
        <v>0</v>
      </c>
      <c r="N298" s="19">
        <v>1</v>
      </c>
      <c r="O298" s="19">
        <v>0</v>
      </c>
      <c r="P298" s="19">
        <v>27.683</v>
      </c>
      <c r="Q298" s="19">
        <v>0</v>
      </c>
      <c r="R298" s="19">
        <v>1</v>
      </c>
      <c r="S298" s="20"/>
      <c r="T298" s="20"/>
      <c r="U298" s="20"/>
      <c r="V298" s="20"/>
      <c r="W298" s="20"/>
    </row>
    <row r="299" ht="16.5" spans="1:23">
      <c r="A299" s="22">
        <v>399408</v>
      </c>
      <c r="B299" s="22" t="s">
        <v>364</v>
      </c>
      <c r="C299" s="22">
        <v>13899.04</v>
      </c>
      <c r="D299" s="22">
        <v>15241.407</v>
      </c>
      <c r="E299" s="22">
        <v>0</v>
      </c>
      <c r="F299" s="22">
        <v>0</v>
      </c>
      <c r="G299" s="22">
        <v>0</v>
      </c>
      <c r="H299" s="22">
        <v>1</v>
      </c>
      <c r="I299" s="18">
        <v>1.998</v>
      </c>
      <c r="J299" s="18">
        <v>10.63</v>
      </c>
      <c r="K299" s="19">
        <v>4</v>
      </c>
      <c r="L299" s="19">
        <v>0</v>
      </c>
      <c r="M299" s="19">
        <v>0</v>
      </c>
      <c r="N299" s="19">
        <v>1</v>
      </c>
      <c r="O299" s="19">
        <v>0</v>
      </c>
      <c r="P299" s="19">
        <v>7.603</v>
      </c>
      <c r="Q299" s="19">
        <v>0</v>
      </c>
      <c r="R299" s="19">
        <v>1</v>
      </c>
      <c r="S299" s="20"/>
      <c r="T299" s="20"/>
      <c r="U299" s="20"/>
      <c r="V299" s="20"/>
      <c r="W299" s="20"/>
    </row>
    <row r="300" ht="16.5" spans="1:23">
      <c r="A300" s="22">
        <v>399411</v>
      </c>
      <c r="B300" s="22" t="s">
        <v>365</v>
      </c>
      <c r="C300" s="22">
        <v>3354.957</v>
      </c>
      <c r="D300" s="22">
        <v>3553.785</v>
      </c>
      <c r="E300" s="22">
        <v>0</v>
      </c>
      <c r="F300" s="22">
        <v>0</v>
      </c>
      <c r="G300" s="22">
        <v>0</v>
      </c>
      <c r="H300" s="22">
        <v>1</v>
      </c>
      <c r="I300" s="18">
        <v>1.809</v>
      </c>
      <c r="J300" s="18">
        <v>7.302</v>
      </c>
      <c r="K300" s="19">
        <v>4</v>
      </c>
      <c r="L300" s="19">
        <v>2</v>
      </c>
      <c r="M300" s="19">
        <v>0</v>
      </c>
      <c r="N300" s="19">
        <v>0</v>
      </c>
      <c r="O300" s="19">
        <v>0</v>
      </c>
      <c r="P300" s="19">
        <v>17.484</v>
      </c>
      <c r="Q300" s="19">
        <v>0</v>
      </c>
      <c r="R300" s="19">
        <v>1</v>
      </c>
      <c r="S300" s="20"/>
      <c r="T300" s="20"/>
      <c r="U300" s="20"/>
      <c r="V300" s="20"/>
      <c r="W300" s="20"/>
    </row>
    <row r="301" ht="16.5" spans="1:23">
      <c r="A301" s="22">
        <v>399412</v>
      </c>
      <c r="B301" s="22" t="s">
        <v>366</v>
      </c>
      <c r="C301" s="22">
        <v>2213.226</v>
      </c>
      <c r="D301" s="22">
        <v>2929.676</v>
      </c>
      <c r="E301" s="22">
        <v>0</v>
      </c>
      <c r="F301" s="22">
        <v>0</v>
      </c>
      <c r="G301" s="22">
        <v>0</v>
      </c>
      <c r="H301" s="22">
        <v>1</v>
      </c>
      <c r="I301" s="18">
        <v>7.811</v>
      </c>
      <c r="J301" s="18">
        <v>30.356</v>
      </c>
      <c r="K301" s="19">
        <v>4</v>
      </c>
      <c r="L301" s="19">
        <v>0</v>
      </c>
      <c r="M301" s="19">
        <v>-1</v>
      </c>
      <c r="N301" s="19">
        <v>1</v>
      </c>
      <c r="O301" s="19">
        <v>0</v>
      </c>
      <c r="P301" s="19">
        <v>4.415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22">
        <v>399417</v>
      </c>
      <c r="B302" s="22" t="s">
        <v>367</v>
      </c>
      <c r="C302" s="22">
        <v>2741.02</v>
      </c>
      <c r="D302" s="22">
        <v>3769.676</v>
      </c>
      <c r="E302" s="22">
        <v>0</v>
      </c>
      <c r="F302" s="22">
        <v>0</v>
      </c>
      <c r="G302" s="22">
        <v>0</v>
      </c>
      <c r="H302" s="22">
        <v>1</v>
      </c>
      <c r="I302" s="18">
        <v>5.441</v>
      </c>
      <c r="J302" s="18">
        <v>31.244</v>
      </c>
      <c r="K302" s="19">
        <v>4</v>
      </c>
      <c r="L302" s="19">
        <v>0</v>
      </c>
      <c r="M302" s="19">
        <v>-1</v>
      </c>
      <c r="N302" s="19">
        <v>1</v>
      </c>
      <c r="O302" s="19">
        <v>0</v>
      </c>
      <c r="P302" s="19">
        <v>4.622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22">
        <v>399427</v>
      </c>
      <c r="B303" s="22" t="s">
        <v>368</v>
      </c>
      <c r="C303" s="22">
        <v>2139.628</v>
      </c>
      <c r="D303" s="22">
        <v>2475.492</v>
      </c>
      <c r="E303" s="22">
        <v>0</v>
      </c>
      <c r="F303" s="22">
        <v>0</v>
      </c>
      <c r="G303" s="22">
        <v>0</v>
      </c>
      <c r="H303" s="22">
        <v>1</v>
      </c>
      <c r="I303" s="18">
        <v>1.685</v>
      </c>
      <c r="J303" s="18">
        <v>15.024</v>
      </c>
      <c r="K303" s="19">
        <v>2</v>
      </c>
      <c r="L303" s="19">
        <v>0</v>
      </c>
      <c r="M303" s="19">
        <v>0</v>
      </c>
      <c r="N303" s="19">
        <v>0</v>
      </c>
      <c r="O303" s="19">
        <v>0</v>
      </c>
      <c r="P303" s="19">
        <v>1.189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22">
        <v>399429</v>
      </c>
      <c r="B304" s="22" t="s">
        <v>369</v>
      </c>
      <c r="C304" s="22">
        <v>1296.619</v>
      </c>
      <c r="D304" s="22">
        <v>1539.294</v>
      </c>
      <c r="E304" s="22">
        <v>0</v>
      </c>
      <c r="F304" s="22">
        <v>0</v>
      </c>
      <c r="G304" s="22">
        <v>0</v>
      </c>
      <c r="H304" s="22">
        <v>1</v>
      </c>
      <c r="I304" s="18">
        <v>7.504</v>
      </c>
      <c r="J304" s="18">
        <v>22.086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22">
        <v>399436</v>
      </c>
      <c r="B305" s="22" t="s">
        <v>370</v>
      </c>
      <c r="C305" s="22">
        <v>3577.02</v>
      </c>
      <c r="D305" s="22">
        <v>4098.249</v>
      </c>
      <c r="E305" s="22">
        <v>0</v>
      </c>
      <c r="F305" s="22">
        <v>0</v>
      </c>
      <c r="G305" s="22">
        <v>0</v>
      </c>
      <c r="H305" s="22">
        <v>1</v>
      </c>
      <c r="I305" s="18">
        <v>6.064</v>
      </c>
      <c r="J305" s="18">
        <v>18.011</v>
      </c>
      <c r="K305" s="19">
        <v>4</v>
      </c>
      <c r="L305" s="19">
        <v>0</v>
      </c>
      <c r="M305" s="19">
        <v>0</v>
      </c>
      <c r="N305" s="19">
        <v>0</v>
      </c>
      <c r="O305" s="19">
        <v>0</v>
      </c>
      <c r="P305" s="19">
        <v>13.03</v>
      </c>
      <c r="Q305" s="19">
        <v>0</v>
      </c>
      <c r="R305" s="19">
        <v>1</v>
      </c>
      <c r="S305" s="20"/>
      <c r="T305" s="20"/>
      <c r="U305" s="20"/>
      <c r="V305" s="20"/>
      <c r="W305" s="20"/>
    </row>
    <row r="306" ht="16.5" spans="1:23">
      <c r="A306" s="22">
        <v>399438</v>
      </c>
      <c r="B306" s="22" t="s">
        <v>371</v>
      </c>
      <c r="C306" s="22">
        <v>1958.884</v>
      </c>
      <c r="D306" s="22">
        <v>2101.088</v>
      </c>
      <c r="E306" s="22">
        <v>0</v>
      </c>
      <c r="F306" s="22">
        <v>0</v>
      </c>
      <c r="G306" s="22">
        <v>0</v>
      </c>
      <c r="H306" s="22">
        <v>1</v>
      </c>
      <c r="I306" s="18">
        <v>3.356</v>
      </c>
      <c r="J306" s="18">
        <v>9.897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22">
        <v>399439</v>
      </c>
      <c r="B307" s="22" t="s">
        <v>372</v>
      </c>
      <c r="C307" s="22">
        <v>1633.865</v>
      </c>
      <c r="D307" s="22">
        <v>1756.882</v>
      </c>
      <c r="E307" s="22">
        <v>0</v>
      </c>
      <c r="F307" s="22">
        <v>0</v>
      </c>
      <c r="G307" s="22">
        <v>0</v>
      </c>
      <c r="H307" s="22">
        <v>1</v>
      </c>
      <c r="I307" s="18">
        <v>4.613</v>
      </c>
      <c r="J307" s="18">
        <v>11.292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22">
        <v>399440</v>
      </c>
      <c r="B308" s="22" t="s">
        <v>373</v>
      </c>
      <c r="C308" s="22">
        <v>1220.59</v>
      </c>
      <c r="D308" s="22">
        <v>1450.704</v>
      </c>
      <c r="E308" s="22">
        <v>0</v>
      </c>
      <c r="F308" s="22">
        <v>0</v>
      </c>
      <c r="G308" s="22">
        <v>0</v>
      </c>
      <c r="H308" s="22">
        <v>1</v>
      </c>
      <c r="I308" s="18">
        <v>3.233</v>
      </c>
      <c r="J308" s="18">
        <v>18.583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22">
        <v>399556</v>
      </c>
      <c r="B309" s="22" t="s">
        <v>374</v>
      </c>
      <c r="C309" s="22">
        <v>2273.424</v>
      </c>
      <c r="D309" s="22">
        <v>2770.492</v>
      </c>
      <c r="E309" s="22">
        <v>0</v>
      </c>
      <c r="F309" s="22">
        <v>0</v>
      </c>
      <c r="G309" s="22">
        <v>0</v>
      </c>
      <c r="H309" s="22">
        <v>1</v>
      </c>
      <c r="I309" s="18">
        <v>9.297</v>
      </c>
      <c r="J309" s="18">
        <v>25.571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22">
        <v>399606</v>
      </c>
      <c r="B310" s="22" t="s">
        <v>375</v>
      </c>
      <c r="C310" s="22">
        <v>2391.288</v>
      </c>
      <c r="D310" s="22">
        <v>3432.269</v>
      </c>
      <c r="E310" s="22">
        <v>0</v>
      </c>
      <c r="F310" s="22">
        <v>0</v>
      </c>
      <c r="G310" s="22">
        <v>0</v>
      </c>
      <c r="H310" s="22">
        <v>1</v>
      </c>
      <c r="I310" s="18">
        <v>3.974</v>
      </c>
      <c r="J310" s="18">
        <v>33.098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22">
        <v>399608</v>
      </c>
      <c r="B311" s="22" t="s">
        <v>376</v>
      </c>
      <c r="C311" s="22">
        <v>2999.325</v>
      </c>
      <c r="D311" s="22">
        <v>4106.309</v>
      </c>
      <c r="E311" s="22">
        <v>0</v>
      </c>
      <c r="F311" s="22">
        <v>0</v>
      </c>
      <c r="G311" s="22">
        <v>0</v>
      </c>
      <c r="H311" s="22">
        <v>1</v>
      </c>
      <c r="I311" s="18">
        <v>3.473</v>
      </c>
      <c r="J311" s="18">
        <v>29.495</v>
      </c>
      <c r="K311" s="19">
        <v>4</v>
      </c>
      <c r="L311" s="19">
        <v>2</v>
      </c>
      <c r="M311" s="19">
        <v>0</v>
      </c>
      <c r="N311" s="19">
        <v>0</v>
      </c>
      <c r="O311" s="19">
        <v>0</v>
      </c>
      <c r="P311" s="19">
        <v>2.143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22">
        <v>399611</v>
      </c>
      <c r="B312" s="22" t="s">
        <v>377</v>
      </c>
      <c r="C312" s="22">
        <v>2325.454</v>
      </c>
      <c r="D312" s="22">
        <v>3168.631</v>
      </c>
      <c r="E312" s="22">
        <v>0</v>
      </c>
      <c r="F312" s="22">
        <v>0</v>
      </c>
      <c r="G312" s="22">
        <v>0</v>
      </c>
      <c r="H312" s="22">
        <v>1</v>
      </c>
      <c r="I312" s="18">
        <v>3.759</v>
      </c>
      <c r="J312" s="18">
        <v>29.369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22">
        <v>399612</v>
      </c>
      <c r="B313" s="22" t="s">
        <v>378</v>
      </c>
      <c r="C313" s="22">
        <v>1979.794</v>
      </c>
      <c r="D313" s="22">
        <v>2688.963</v>
      </c>
      <c r="E313" s="22">
        <v>0</v>
      </c>
      <c r="F313" s="22">
        <v>0</v>
      </c>
      <c r="G313" s="22">
        <v>0</v>
      </c>
      <c r="H313" s="22">
        <v>1</v>
      </c>
      <c r="I313" s="18">
        <v>3.595</v>
      </c>
      <c r="J313" s="18">
        <v>29.02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22">
        <v>399613</v>
      </c>
      <c r="B314" s="22" t="s">
        <v>379</v>
      </c>
      <c r="C314" s="22">
        <v>2879.962</v>
      </c>
      <c r="D314" s="22">
        <v>3227.786</v>
      </c>
      <c r="E314" s="22">
        <v>0</v>
      </c>
      <c r="F314" s="22">
        <v>0</v>
      </c>
      <c r="G314" s="22">
        <v>0</v>
      </c>
      <c r="H314" s="22">
        <v>1</v>
      </c>
      <c r="I314" s="18">
        <v>4.013</v>
      </c>
      <c r="J314" s="18">
        <v>14.356</v>
      </c>
      <c r="K314" s="19">
        <v>3</v>
      </c>
      <c r="L314" s="19">
        <v>0</v>
      </c>
      <c r="M314" s="19">
        <v>1</v>
      </c>
      <c r="N314" s="19">
        <v>-1</v>
      </c>
      <c r="O314" s="19">
        <v>0</v>
      </c>
      <c r="P314" s="19">
        <v>2.934</v>
      </c>
      <c r="Q314" s="19">
        <v>-1</v>
      </c>
      <c r="R314" s="19">
        <v>0</v>
      </c>
      <c r="S314" s="20"/>
      <c r="T314" s="20"/>
      <c r="U314" s="20"/>
      <c r="V314" s="20"/>
      <c r="W314" s="20"/>
    </row>
    <row r="315" ht="16.5" spans="1:23">
      <c r="A315" s="22">
        <v>399614</v>
      </c>
      <c r="B315" s="22" t="s">
        <v>380</v>
      </c>
      <c r="C315" s="22">
        <v>2571.51</v>
      </c>
      <c r="D315" s="22">
        <v>3227.511</v>
      </c>
      <c r="E315" s="22">
        <v>0</v>
      </c>
      <c r="F315" s="22">
        <v>0</v>
      </c>
      <c r="G315" s="22">
        <v>0</v>
      </c>
      <c r="H315" s="22">
        <v>1</v>
      </c>
      <c r="I315" s="18">
        <v>5.207</v>
      </c>
      <c r="J315" s="18">
        <v>24.474</v>
      </c>
      <c r="K315" s="19">
        <v>4</v>
      </c>
      <c r="L315" s="19">
        <v>1</v>
      </c>
      <c r="M315" s="19">
        <v>-1</v>
      </c>
      <c r="N315" s="19">
        <v>1</v>
      </c>
      <c r="O315" s="19">
        <v>0</v>
      </c>
      <c r="P315" s="19">
        <v>-1.656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22">
        <v>399615</v>
      </c>
      <c r="B316" s="22" t="s">
        <v>381</v>
      </c>
      <c r="C316" s="22">
        <v>3036.311</v>
      </c>
      <c r="D316" s="22">
        <v>3985.027</v>
      </c>
      <c r="E316" s="22">
        <v>0</v>
      </c>
      <c r="F316" s="22">
        <v>0</v>
      </c>
      <c r="G316" s="22">
        <v>0</v>
      </c>
      <c r="H316" s="22">
        <v>1</v>
      </c>
      <c r="I316" s="18">
        <v>6.715</v>
      </c>
      <c r="J316" s="18">
        <v>28.923</v>
      </c>
      <c r="K316" s="19">
        <v>4</v>
      </c>
      <c r="L316" s="19">
        <v>2</v>
      </c>
      <c r="M316" s="19">
        <v>0</v>
      </c>
      <c r="N316" s="19">
        <v>1</v>
      </c>
      <c r="O316" s="19">
        <v>0</v>
      </c>
      <c r="P316" s="19">
        <v>-0.569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22">
        <v>399622</v>
      </c>
      <c r="B317" s="22" t="s">
        <v>382</v>
      </c>
      <c r="C317" s="22">
        <v>1620.589</v>
      </c>
      <c r="D317" s="22">
        <v>1747.925</v>
      </c>
      <c r="E317" s="22">
        <v>0</v>
      </c>
      <c r="F317" s="22">
        <v>0</v>
      </c>
      <c r="G317" s="22">
        <v>0</v>
      </c>
      <c r="H317" s="22">
        <v>1</v>
      </c>
      <c r="I317" s="18">
        <v>3.861</v>
      </c>
      <c r="J317" s="18">
        <v>10.864</v>
      </c>
      <c r="K317" s="19">
        <v>4</v>
      </c>
      <c r="L317" s="19">
        <v>2</v>
      </c>
      <c r="M317" s="19">
        <v>0</v>
      </c>
      <c r="N317" s="19">
        <v>1</v>
      </c>
      <c r="O317" s="19">
        <v>0</v>
      </c>
      <c r="P317" s="19">
        <v>0.537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22">
        <v>399625</v>
      </c>
      <c r="B318" s="22" t="s">
        <v>383</v>
      </c>
      <c r="C318" s="22">
        <v>1832.517</v>
      </c>
      <c r="D318" s="22">
        <v>2380.22</v>
      </c>
      <c r="E318" s="22">
        <v>0</v>
      </c>
      <c r="F318" s="22">
        <v>0</v>
      </c>
      <c r="G318" s="22">
        <v>0</v>
      </c>
      <c r="H318" s="22">
        <v>1</v>
      </c>
      <c r="I318" s="18">
        <v>1.832</v>
      </c>
      <c r="J318" s="18">
        <v>24.421</v>
      </c>
      <c r="K318" s="19">
        <v>4</v>
      </c>
      <c r="L318" s="19">
        <v>1</v>
      </c>
      <c r="M318" s="19">
        <v>-1</v>
      </c>
      <c r="N318" s="19">
        <v>1</v>
      </c>
      <c r="O318" s="19">
        <v>0</v>
      </c>
      <c r="P318" s="19">
        <v>-0.849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22">
        <v>399626</v>
      </c>
      <c r="B319" s="22" t="s">
        <v>384</v>
      </c>
      <c r="C319" s="22">
        <v>1410.518</v>
      </c>
      <c r="D319" s="22">
        <v>1965.026</v>
      </c>
      <c r="E319" s="22">
        <v>0</v>
      </c>
      <c r="F319" s="22">
        <v>0</v>
      </c>
      <c r="G319" s="22">
        <v>0</v>
      </c>
      <c r="H319" s="22">
        <v>1</v>
      </c>
      <c r="I319" s="18">
        <v>4.95</v>
      </c>
      <c r="J319" s="18">
        <v>31.772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22">
        <v>399630</v>
      </c>
      <c r="B320" s="22" t="s">
        <v>385</v>
      </c>
      <c r="C320" s="22">
        <v>1278.998</v>
      </c>
      <c r="D320" s="22">
        <v>1712.962</v>
      </c>
      <c r="E320" s="22">
        <v>0</v>
      </c>
      <c r="F320" s="22">
        <v>0</v>
      </c>
      <c r="G320" s="22">
        <v>0</v>
      </c>
      <c r="H320" s="22">
        <v>1</v>
      </c>
      <c r="I320" s="18">
        <v>3.818</v>
      </c>
      <c r="J320" s="18">
        <v>28.185</v>
      </c>
      <c r="K320" s="19">
        <v>4</v>
      </c>
      <c r="L320" s="19">
        <v>0</v>
      </c>
      <c r="M320" s="19">
        <v>0</v>
      </c>
      <c r="N320" s="19">
        <v>1</v>
      </c>
      <c r="O320" s="19">
        <v>0</v>
      </c>
      <c r="P320" s="19">
        <v>15.303</v>
      </c>
      <c r="Q320" s="19">
        <v>0</v>
      </c>
      <c r="R320" s="19">
        <v>1</v>
      </c>
      <c r="S320" s="20"/>
      <c r="T320" s="20"/>
      <c r="U320" s="20"/>
      <c r="V320" s="20"/>
      <c r="W320" s="20"/>
    </row>
    <row r="321" ht="16.5" spans="1:23">
      <c r="A321" s="22">
        <v>399634</v>
      </c>
      <c r="B321" s="22" t="s">
        <v>386</v>
      </c>
      <c r="C321" s="22">
        <v>3369.515</v>
      </c>
      <c r="D321" s="22">
        <v>4193.529</v>
      </c>
      <c r="E321" s="22">
        <v>0</v>
      </c>
      <c r="F321" s="22">
        <v>0</v>
      </c>
      <c r="G321" s="22">
        <v>0</v>
      </c>
      <c r="H321" s="22">
        <v>1</v>
      </c>
      <c r="I321" s="18">
        <v>1.919</v>
      </c>
      <c r="J321" s="18">
        <v>21.192</v>
      </c>
      <c r="K321" s="19">
        <v>4</v>
      </c>
      <c r="L321" s="19">
        <v>2</v>
      </c>
      <c r="M321" s="19">
        <v>-1</v>
      </c>
      <c r="N321" s="19">
        <v>1</v>
      </c>
      <c r="O321" s="19">
        <v>0</v>
      </c>
      <c r="P321" s="19">
        <v>21.242</v>
      </c>
      <c r="Q321" s="19">
        <v>0</v>
      </c>
      <c r="R321" s="19">
        <v>1</v>
      </c>
      <c r="S321" s="20"/>
      <c r="T321" s="20"/>
      <c r="U321" s="20"/>
      <c r="V321" s="20"/>
      <c r="W321" s="20"/>
    </row>
    <row r="322" ht="16.5" spans="1:23">
      <c r="A322" s="22">
        <v>399636</v>
      </c>
      <c r="B322" s="22" t="s">
        <v>387</v>
      </c>
      <c r="C322" s="22">
        <v>4992.035</v>
      </c>
      <c r="D322" s="22">
        <v>7380.312</v>
      </c>
      <c r="E322" s="22">
        <v>0</v>
      </c>
      <c r="F322" s="22">
        <v>0</v>
      </c>
      <c r="G322" s="22">
        <v>0</v>
      </c>
      <c r="H322" s="22">
        <v>1</v>
      </c>
      <c r="I322" s="18">
        <v>7.989</v>
      </c>
      <c r="J322" s="18">
        <v>37.764</v>
      </c>
      <c r="K322" s="19">
        <v>4</v>
      </c>
      <c r="L322" s="19">
        <v>0</v>
      </c>
      <c r="M322" s="19">
        <v>0</v>
      </c>
      <c r="N322" s="19">
        <v>0</v>
      </c>
      <c r="O322" s="19">
        <v>0</v>
      </c>
      <c r="P322" s="19">
        <v>10.644</v>
      </c>
      <c r="Q322" s="19">
        <v>0</v>
      </c>
      <c r="R322" s="19">
        <v>1</v>
      </c>
      <c r="S322" s="20"/>
      <c r="T322" s="20"/>
      <c r="U322" s="20"/>
      <c r="V322" s="20"/>
      <c r="W322" s="20"/>
    </row>
    <row r="323" ht="16.5" spans="1:23">
      <c r="A323" s="22">
        <v>399638</v>
      </c>
      <c r="B323" s="22" t="s">
        <v>388</v>
      </c>
      <c r="C323" s="22">
        <v>5121.436</v>
      </c>
      <c r="D323" s="22">
        <v>7216.432</v>
      </c>
      <c r="E323" s="22">
        <v>0</v>
      </c>
      <c r="F323" s="22">
        <v>0</v>
      </c>
      <c r="G323" s="22">
        <v>0</v>
      </c>
      <c r="H323" s="22">
        <v>1</v>
      </c>
      <c r="I323" s="18">
        <v>8.682</v>
      </c>
      <c r="J323" s="18">
        <v>35.192</v>
      </c>
      <c r="K323" s="19">
        <v>4</v>
      </c>
      <c r="L323" s="19">
        <v>0</v>
      </c>
      <c r="M323" s="19">
        <v>0</v>
      </c>
      <c r="N323" s="19">
        <v>0</v>
      </c>
      <c r="O323" s="19">
        <v>0</v>
      </c>
      <c r="P323" s="19">
        <v>18.44</v>
      </c>
      <c r="Q323" s="19">
        <v>0</v>
      </c>
      <c r="R323" s="19">
        <v>1</v>
      </c>
      <c r="S323" s="20"/>
      <c r="T323" s="20"/>
      <c r="U323" s="20"/>
      <c r="V323" s="20"/>
      <c r="W323" s="20"/>
    </row>
    <row r="324" ht="16.5" spans="1:23">
      <c r="A324" s="22">
        <v>399639</v>
      </c>
      <c r="B324" s="22" t="s">
        <v>389</v>
      </c>
      <c r="C324" s="22">
        <v>1604.436</v>
      </c>
      <c r="D324" s="22">
        <v>2009.873</v>
      </c>
      <c r="E324" s="22">
        <v>0</v>
      </c>
      <c r="F324" s="22">
        <v>0</v>
      </c>
      <c r="G324" s="22">
        <v>0</v>
      </c>
      <c r="H324" s="22">
        <v>1</v>
      </c>
      <c r="I324" s="18">
        <v>5.368</v>
      </c>
      <c r="J324" s="18">
        <v>24.457</v>
      </c>
      <c r="K324" s="19">
        <v>3</v>
      </c>
      <c r="L324" s="19">
        <v>0</v>
      </c>
      <c r="M324" s="19">
        <v>0</v>
      </c>
      <c r="N324" s="19">
        <v>0</v>
      </c>
      <c r="O324" s="19">
        <v>0</v>
      </c>
      <c r="P324" s="19">
        <v>6.495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22">
        <v>399640</v>
      </c>
      <c r="B325" s="22" t="s">
        <v>390</v>
      </c>
      <c r="C325" s="22">
        <v>2196.837</v>
      </c>
      <c r="D325" s="22">
        <v>2902.875</v>
      </c>
      <c r="E325" s="22">
        <v>0</v>
      </c>
      <c r="F325" s="22">
        <v>0</v>
      </c>
      <c r="G325" s="22">
        <v>0</v>
      </c>
      <c r="H325" s="22">
        <v>1</v>
      </c>
      <c r="I325" s="18">
        <v>1.505</v>
      </c>
      <c r="J325" s="18">
        <v>25.461</v>
      </c>
      <c r="K325" s="19">
        <v>4</v>
      </c>
      <c r="L325" s="19">
        <v>0</v>
      </c>
      <c r="M325" s="19">
        <v>0</v>
      </c>
      <c r="N325" s="19">
        <v>0</v>
      </c>
      <c r="O325" s="19">
        <v>0</v>
      </c>
      <c r="P325" s="19">
        <v>5.335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22">
        <v>399641</v>
      </c>
      <c r="B326" s="22" t="s">
        <v>391</v>
      </c>
      <c r="C326" s="22">
        <v>2093.565</v>
      </c>
      <c r="D326" s="22">
        <v>2763.082</v>
      </c>
      <c r="E326" s="22">
        <v>0</v>
      </c>
      <c r="F326" s="22">
        <v>0</v>
      </c>
      <c r="G326" s="22">
        <v>0</v>
      </c>
      <c r="H326" s="22">
        <v>1</v>
      </c>
      <c r="I326" s="18">
        <v>2.482</v>
      </c>
      <c r="J326" s="18">
        <v>26.111</v>
      </c>
      <c r="K326" s="19">
        <v>4</v>
      </c>
      <c r="L326" s="19">
        <v>0</v>
      </c>
      <c r="M326" s="19">
        <v>-1</v>
      </c>
      <c r="N326" s="19">
        <v>1</v>
      </c>
      <c r="O326" s="19">
        <v>0</v>
      </c>
      <c r="P326" s="19">
        <v>-0.167</v>
      </c>
      <c r="Q326" s="19">
        <v>0</v>
      </c>
      <c r="R326" s="19">
        <v>0</v>
      </c>
      <c r="S326" s="20"/>
      <c r="T326" s="20"/>
      <c r="U326" s="20"/>
      <c r="V326" s="20"/>
      <c r="W326" s="20"/>
    </row>
    <row r="327" ht="16.5" spans="1:23">
      <c r="A327" s="22">
        <v>399643</v>
      </c>
      <c r="B327" s="22" t="s">
        <v>392</v>
      </c>
      <c r="C327" s="22">
        <v>2639.653</v>
      </c>
      <c r="D327" s="22">
        <v>3808.875</v>
      </c>
      <c r="E327" s="22">
        <v>0</v>
      </c>
      <c r="F327" s="22">
        <v>0</v>
      </c>
      <c r="G327" s="22">
        <v>0</v>
      </c>
      <c r="H327" s="22">
        <v>1</v>
      </c>
      <c r="I327" s="18">
        <v>4.093</v>
      </c>
      <c r="J327" s="18">
        <v>33.534</v>
      </c>
      <c r="K327" s="19">
        <v>3</v>
      </c>
      <c r="L327" s="19">
        <v>0</v>
      </c>
      <c r="M327" s="19">
        <v>0</v>
      </c>
      <c r="N327" s="19">
        <v>0</v>
      </c>
      <c r="O327" s="19">
        <v>0</v>
      </c>
      <c r="P327" s="19">
        <v>-1.707</v>
      </c>
      <c r="Q327" s="19">
        <v>0</v>
      </c>
      <c r="R327" s="19">
        <v>1</v>
      </c>
      <c r="S327" s="20"/>
      <c r="T327" s="20"/>
      <c r="U327" s="20"/>
      <c r="V327" s="20"/>
      <c r="W327" s="20"/>
    </row>
    <row r="328" ht="16.5" spans="1:23">
      <c r="A328" s="22">
        <v>399648</v>
      </c>
      <c r="B328" s="22" t="s">
        <v>393</v>
      </c>
      <c r="C328" s="22">
        <v>10395.705</v>
      </c>
      <c r="D328" s="22">
        <v>11853.298</v>
      </c>
      <c r="E328" s="22">
        <v>0</v>
      </c>
      <c r="F328" s="22">
        <v>0</v>
      </c>
      <c r="G328" s="22">
        <v>0</v>
      </c>
      <c r="H328" s="22">
        <v>1</v>
      </c>
      <c r="I328" s="18">
        <v>1.104</v>
      </c>
      <c r="J328" s="18">
        <v>13.265</v>
      </c>
      <c r="K328" s="19">
        <v>4</v>
      </c>
      <c r="L328" s="19">
        <v>1</v>
      </c>
      <c r="M328" s="19">
        <v>0</v>
      </c>
      <c r="N328" s="19">
        <v>1</v>
      </c>
      <c r="O328" s="19">
        <v>0</v>
      </c>
      <c r="P328" s="19">
        <v>13.574</v>
      </c>
      <c r="Q328" s="19">
        <v>0</v>
      </c>
      <c r="R328" s="19">
        <v>1</v>
      </c>
      <c r="S328" s="20"/>
      <c r="T328" s="20"/>
      <c r="U328" s="20"/>
      <c r="V328" s="20"/>
      <c r="W328" s="20"/>
    </row>
    <row r="329" ht="16.5" spans="1:23">
      <c r="A329" s="22">
        <v>399649</v>
      </c>
      <c r="B329" s="22" t="s">
        <v>394</v>
      </c>
      <c r="C329" s="22">
        <v>2783.017</v>
      </c>
      <c r="D329" s="22">
        <v>3224.885</v>
      </c>
      <c r="E329" s="22">
        <v>0</v>
      </c>
      <c r="F329" s="22">
        <v>0</v>
      </c>
      <c r="G329" s="22">
        <v>0</v>
      </c>
      <c r="H329" s="22">
        <v>1</v>
      </c>
      <c r="I329" s="18">
        <v>1.826</v>
      </c>
      <c r="J329" s="18">
        <v>15.278</v>
      </c>
      <c r="K329" s="19">
        <v>2</v>
      </c>
      <c r="L329" s="19">
        <v>0</v>
      </c>
      <c r="M329" s="19">
        <v>0</v>
      </c>
      <c r="N329" s="19">
        <v>0</v>
      </c>
      <c r="O329" s="19">
        <v>0</v>
      </c>
      <c r="P329" s="19">
        <v>4.089</v>
      </c>
      <c r="Q329" s="19">
        <v>0</v>
      </c>
      <c r="R329" s="19">
        <v>1</v>
      </c>
      <c r="S329" s="20"/>
      <c r="T329" s="20"/>
      <c r="U329" s="20"/>
      <c r="V329" s="20"/>
      <c r="W329" s="20"/>
    </row>
    <row r="330" ht="16.5" spans="1:23">
      <c r="A330" s="22">
        <v>399653</v>
      </c>
      <c r="B330" s="22" t="s">
        <v>395</v>
      </c>
      <c r="C330" s="22">
        <v>2396.462</v>
      </c>
      <c r="D330" s="22">
        <v>2985.945</v>
      </c>
      <c r="E330" s="22">
        <v>0</v>
      </c>
      <c r="F330" s="22">
        <v>0</v>
      </c>
      <c r="G330" s="22">
        <v>0</v>
      </c>
      <c r="H330" s="22">
        <v>1</v>
      </c>
      <c r="I330" s="18">
        <v>3.303</v>
      </c>
      <c r="J330" s="18">
        <v>22.393</v>
      </c>
      <c r="K330" s="19">
        <v>2</v>
      </c>
      <c r="L330" s="19">
        <v>0</v>
      </c>
      <c r="M330" s="19">
        <v>0</v>
      </c>
      <c r="N330" s="19">
        <v>0</v>
      </c>
      <c r="O330" s="19">
        <v>0</v>
      </c>
      <c r="P330" s="19">
        <v>3.566</v>
      </c>
      <c r="Q330" s="19">
        <v>0</v>
      </c>
      <c r="R330" s="19">
        <v>1</v>
      </c>
      <c r="S330" s="20"/>
      <c r="T330" s="20"/>
      <c r="U330" s="20"/>
      <c r="V330" s="20"/>
      <c r="W330" s="20"/>
    </row>
    <row r="331" ht="16.5" spans="1:23">
      <c r="A331" s="22">
        <v>399658</v>
      </c>
      <c r="B331" s="22" t="s">
        <v>396</v>
      </c>
      <c r="C331" s="22">
        <v>3855.12</v>
      </c>
      <c r="D331" s="22">
        <v>4740.522</v>
      </c>
      <c r="E331" s="22">
        <v>0</v>
      </c>
      <c r="F331" s="22">
        <v>0</v>
      </c>
      <c r="G331" s="22">
        <v>0</v>
      </c>
      <c r="H331" s="22">
        <v>1</v>
      </c>
      <c r="I331" s="18">
        <v>3.037</v>
      </c>
      <c r="J331" s="18">
        <v>21.147</v>
      </c>
      <c r="K331" s="19">
        <v>4</v>
      </c>
      <c r="L331" s="19">
        <v>0</v>
      </c>
      <c r="M331" s="19">
        <v>0</v>
      </c>
      <c r="N331" s="19">
        <v>0</v>
      </c>
      <c r="O331" s="19">
        <v>0</v>
      </c>
      <c r="P331" s="19">
        <v>21.346</v>
      </c>
      <c r="Q331" s="19">
        <v>0</v>
      </c>
      <c r="R331" s="19">
        <v>1</v>
      </c>
      <c r="S331" s="20"/>
      <c r="T331" s="20"/>
      <c r="U331" s="20"/>
      <c r="V331" s="20"/>
      <c r="W331" s="20"/>
    </row>
    <row r="332" ht="16.5" spans="1:23">
      <c r="A332" s="22">
        <v>399659</v>
      </c>
      <c r="B332" s="22" t="s">
        <v>397</v>
      </c>
      <c r="C332" s="22">
        <v>3772.915</v>
      </c>
      <c r="D332" s="22">
        <v>4584.702</v>
      </c>
      <c r="E332" s="22">
        <v>0</v>
      </c>
      <c r="F332" s="22">
        <v>0</v>
      </c>
      <c r="G332" s="22">
        <v>0</v>
      </c>
      <c r="H332" s="22">
        <v>1</v>
      </c>
      <c r="I332" s="18">
        <v>1.744</v>
      </c>
      <c r="J332" s="18">
        <v>19.142</v>
      </c>
      <c r="K332" s="19">
        <v>4</v>
      </c>
      <c r="L332" s="19">
        <v>0</v>
      </c>
      <c r="M332" s="19">
        <v>0</v>
      </c>
      <c r="N332" s="19">
        <v>0</v>
      </c>
      <c r="O332" s="19">
        <v>0</v>
      </c>
      <c r="P332" s="19">
        <v>15.019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22">
        <v>399660</v>
      </c>
      <c r="B333" s="22" t="s">
        <v>398</v>
      </c>
      <c r="C333" s="22">
        <v>2009.376</v>
      </c>
      <c r="D333" s="22">
        <v>2666.731</v>
      </c>
      <c r="E333" s="22">
        <v>0</v>
      </c>
      <c r="F333" s="22">
        <v>0</v>
      </c>
      <c r="G333" s="22">
        <v>0</v>
      </c>
      <c r="H333" s="22">
        <v>1</v>
      </c>
      <c r="I333" s="18">
        <v>3.799</v>
      </c>
      <c r="J333" s="18">
        <v>27.513</v>
      </c>
      <c r="K333" s="19">
        <v>3</v>
      </c>
      <c r="L333" s="19">
        <v>0</v>
      </c>
      <c r="M333" s="19">
        <v>0</v>
      </c>
      <c r="N333" s="19">
        <v>0</v>
      </c>
      <c r="O333" s="19">
        <v>0</v>
      </c>
      <c r="P333" s="19">
        <v>-3.237</v>
      </c>
      <c r="Q333" s="19">
        <v>0</v>
      </c>
      <c r="R333" s="19">
        <v>1</v>
      </c>
      <c r="S333" s="20"/>
      <c r="T333" s="20"/>
      <c r="U333" s="20"/>
      <c r="V333" s="20"/>
      <c r="W333" s="20"/>
    </row>
    <row r="334" ht="16.5" spans="1:23">
      <c r="A334" s="22">
        <v>399662</v>
      </c>
      <c r="B334" s="22" t="s">
        <v>399</v>
      </c>
      <c r="C334" s="22">
        <v>1671.2</v>
      </c>
      <c r="D334" s="22">
        <v>2346.279</v>
      </c>
      <c r="E334" s="22">
        <v>0</v>
      </c>
      <c r="F334" s="22">
        <v>0</v>
      </c>
      <c r="G334" s="22">
        <v>0</v>
      </c>
      <c r="H334" s="22">
        <v>1</v>
      </c>
      <c r="I334" s="18">
        <v>2.712</v>
      </c>
      <c r="J334" s="18">
        <v>30.704</v>
      </c>
      <c r="K334" s="19">
        <v>4</v>
      </c>
      <c r="L334" s="19">
        <v>0</v>
      </c>
      <c r="M334" s="19">
        <v>0</v>
      </c>
      <c r="N334" s="19">
        <v>0</v>
      </c>
      <c r="O334" s="19">
        <v>0</v>
      </c>
      <c r="P334" s="19">
        <v>20.157</v>
      </c>
      <c r="Q334" s="19">
        <v>0</v>
      </c>
      <c r="R334" s="19">
        <v>1</v>
      </c>
      <c r="S334" s="20"/>
      <c r="T334" s="20"/>
      <c r="U334" s="20"/>
      <c r="V334" s="20"/>
      <c r="W334" s="20"/>
    </row>
    <row r="335" ht="16.5" spans="1:23">
      <c r="A335" s="22">
        <v>399665</v>
      </c>
      <c r="B335" s="22" t="s">
        <v>400</v>
      </c>
      <c r="C335" s="22">
        <v>2003.409</v>
      </c>
      <c r="D335" s="22">
        <v>2307.08</v>
      </c>
      <c r="E335" s="22">
        <v>0</v>
      </c>
      <c r="F335" s="22">
        <v>0</v>
      </c>
      <c r="G335" s="22">
        <v>0</v>
      </c>
      <c r="H335" s="22">
        <v>1</v>
      </c>
      <c r="I335" s="18">
        <v>2.139</v>
      </c>
      <c r="J335" s="18">
        <v>15.02</v>
      </c>
      <c r="K335" s="19">
        <v>4</v>
      </c>
      <c r="L335" s="19">
        <v>0</v>
      </c>
      <c r="M335" s="19">
        <v>0</v>
      </c>
      <c r="N335" s="19">
        <v>0</v>
      </c>
      <c r="O335" s="19">
        <v>0</v>
      </c>
      <c r="P335" s="19">
        <v>-1.632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22">
        <v>399667</v>
      </c>
      <c r="B336" s="22" t="s">
        <v>401</v>
      </c>
      <c r="C336" s="22">
        <v>3418.879</v>
      </c>
      <c r="D336" s="22">
        <v>5214.072</v>
      </c>
      <c r="E336" s="22">
        <v>0</v>
      </c>
      <c r="F336" s="22">
        <v>0</v>
      </c>
      <c r="G336" s="22">
        <v>0</v>
      </c>
      <c r="H336" s="22">
        <v>1</v>
      </c>
      <c r="I336" s="18">
        <v>3.496</v>
      </c>
      <c r="J336" s="18">
        <v>36.722</v>
      </c>
      <c r="K336" s="19">
        <v>4</v>
      </c>
      <c r="L336" s="19">
        <v>0</v>
      </c>
      <c r="M336" s="19">
        <v>0</v>
      </c>
      <c r="N336" s="19">
        <v>0</v>
      </c>
      <c r="O336" s="19">
        <v>0</v>
      </c>
      <c r="P336" s="19">
        <v>5.069</v>
      </c>
      <c r="Q336" s="19">
        <v>0</v>
      </c>
      <c r="R336" s="19">
        <v>1</v>
      </c>
      <c r="S336" s="20"/>
      <c r="T336" s="20"/>
      <c r="U336" s="20"/>
      <c r="V336" s="20"/>
      <c r="W336" s="20"/>
    </row>
    <row r="337" ht="16.5" spans="1:23">
      <c r="A337" s="22">
        <v>399668</v>
      </c>
      <c r="B337" s="22" t="s">
        <v>402</v>
      </c>
      <c r="C337" s="22">
        <v>3967.25</v>
      </c>
      <c r="D337" s="22">
        <v>5327.466</v>
      </c>
      <c r="E337" s="22">
        <v>0</v>
      </c>
      <c r="F337" s="22">
        <v>0</v>
      </c>
      <c r="G337" s="22">
        <v>0</v>
      </c>
      <c r="H337" s="22">
        <v>1</v>
      </c>
      <c r="I337" s="18">
        <v>4.692</v>
      </c>
      <c r="J337" s="18">
        <v>29.026</v>
      </c>
      <c r="K337" s="19">
        <v>3</v>
      </c>
      <c r="L337" s="19">
        <v>0</v>
      </c>
      <c r="M337" s="19">
        <v>0</v>
      </c>
      <c r="N337" s="19">
        <v>0</v>
      </c>
      <c r="O337" s="19">
        <v>0</v>
      </c>
      <c r="P337" s="19">
        <v>9.813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22">
        <v>399670</v>
      </c>
      <c r="B338" s="22" t="s">
        <v>403</v>
      </c>
      <c r="C338" s="22">
        <v>3187.51</v>
      </c>
      <c r="D338" s="22">
        <v>4240.566</v>
      </c>
      <c r="E338" s="22">
        <v>0</v>
      </c>
      <c r="F338" s="22">
        <v>0</v>
      </c>
      <c r="G338" s="22">
        <v>0</v>
      </c>
      <c r="H338" s="22">
        <v>1</v>
      </c>
      <c r="I338" s="18">
        <v>5.178</v>
      </c>
      <c r="J338" s="18">
        <v>28.725</v>
      </c>
      <c r="K338" s="19">
        <v>3</v>
      </c>
      <c r="L338" s="19">
        <v>0</v>
      </c>
      <c r="M338" s="19">
        <v>0</v>
      </c>
      <c r="N338" s="19">
        <v>0</v>
      </c>
      <c r="O338" s="19">
        <v>0</v>
      </c>
      <c r="P338" s="19">
        <v>-1.669</v>
      </c>
      <c r="Q338" s="19">
        <v>0</v>
      </c>
      <c r="R338" s="19">
        <v>1</v>
      </c>
      <c r="S338" s="20"/>
      <c r="T338" s="20"/>
      <c r="U338" s="20"/>
      <c r="V338" s="20"/>
      <c r="W338" s="20"/>
    </row>
    <row r="339" ht="16.5" spans="1:23">
      <c r="A339" s="22">
        <v>399672</v>
      </c>
      <c r="B339" s="22" t="s">
        <v>404</v>
      </c>
      <c r="C339" s="22">
        <v>3825.048</v>
      </c>
      <c r="D339" s="22">
        <v>4184.645</v>
      </c>
      <c r="E339" s="22">
        <v>0</v>
      </c>
      <c r="F339" s="22">
        <v>0</v>
      </c>
      <c r="G339" s="22">
        <v>0</v>
      </c>
      <c r="H339" s="22">
        <v>1</v>
      </c>
      <c r="I339" s="18">
        <v>1.03</v>
      </c>
      <c r="J339" s="18">
        <v>9.535</v>
      </c>
      <c r="K339" s="19">
        <v>4</v>
      </c>
      <c r="L339" s="19">
        <v>0</v>
      </c>
      <c r="M339" s="19">
        <v>0</v>
      </c>
      <c r="N339" s="19">
        <v>0</v>
      </c>
      <c r="O339" s="19">
        <v>0</v>
      </c>
      <c r="P339" s="19">
        <v>17.543</v>
      </c>
      <c r="Q339" s="19">
        <v>0</v>
      </c>
      <c r="R339" s="19">
        <v>0</v>
      </c>
      <c r="S339" s="20"/>
      <c r="T339" s="20"/>
      <c r="U339" s="20"/>
      <c r="V339" s="20"/>
      <c r="W339" s="20"/>
    </row>
    <row r="340" ht="16.5" spans="1:23">
      <c r="A340" s="22">
        <v>399673</v>
      </c>
      <c r="B340" s="22" t="s">
        <v>405</v>
      </c>
      <c r="C340" s="22">
        <v>2156.709</v>
      </c>
      <c r="D340" s="22">
        <v>3247.597</v>
      </c>
      <c r="E340" s="22">
        <v>0</v>
      </c>
      <c r="F340" s="22">
        <v>0</v>
      </c>
      <c r="G340" s="22">
        <v>0</v>
      </c>
      <c r="H340" s="22">
        <v>1</v>
      </c>
      <c r="I340" s="18">
        <v>5.144</v>
      </c>
      <c r="J340" s="18">
        <v>37.007</v>
      </c>
      <c r="K340" s="19">
        <v>3</v>
      </c>
      <c r="L340" s="19">
        <v>0</v>
      </c>
      <c r="M340" s="19">
        <v>0</v>
      </c>
      <c r="N340" s="19">
        <v>0</v>
      </c>
      <c r="O340" s="19">
        <v>0</v>
      </c>
      <c r="P340" s="19">
        <v>6.522</v>
      </c>
      <c r="Q340" s="19">
        <v>0</v>
      </c>
      <c r="R340" s="19">
        <v>0</v>
      </c>
      <c r="S340" s="20"/>
      <c r="T340" s="20"/>
      <c r="U340" s="20"/>
      <c r="V340" s="20"/>
      <c r="W340" s="20"/>
    </row>
    <row r="341" ht="16.5" spans="1:23">
      <c r="A341" s="22">
        <v>399680</v>
      </c>
      <c r="B341" s="22" t="s">
        <v>406</v>
      </c>
      <c r="C341" s="22">
        <v>600.503</v>
      </c>
      <c r="D341" s="22">
        <v>706.34</v>
      </c>
      <c r="E341" s="22">
        <v>0</v>
      </c>
      <c r="F341" s="22">
        <v>0</v>
      </c>
      <c r="G341" s="22">
        <v>0</v>
      </c>
      <c r="H341" s="22">
        <v>1</v>
      </c>
      <c r="I341" s="18">
        <v>4.448</v>
      </c>
      <c r="J341" s="18">
        <v>18.765</v>
      </c>
      <c r="K341" s="19">
        <v>4</v>
      </c>
      <c r="L341" s="19">
        <v>0</v>
      </c>
      <c r="M341" s="19">
        <v>0</v>
      </c>
      <c r="N341" s="19">
        <v>0</v>
      </c>
      <c r="O341" s="19">
        <v>0</v>
      </c>
      <c r="P341" s="19">
        <v>12.301</v>
      </c>
      <c r="Q341" s="19">
        <v>0</v>
      </c>
      <c r="R341" s="19">
        <v>1</v>
      </c>
      <c r="S341" s="20"/>
      <c r="T341" s="20"/>
      <c r="U341" s="20"/>
      <c r="V341" s="20"/>
      <c r="W341" s="20"/>
    </row>
    <row r="342" ht="16.5" spans="1:23">
      <c r="A342" s="22">
        <v>399681</v>
      </c>
      <c r="B342" s="22" t="s">
        <v>407</v>
      </c>
      <c r="C342" s="22">
        <v>885.807</v>
      </c>
      <c r="D342" s="22">
        <v>1118.249</v>
      </c>
      <c r="E342" s="22">
        <v>0</v>
      </c>
      <c r="F342" s="22">
        <v>0</v>
      </c>
      <c r="G342" s="22">
        <v>0</v>
      </c>
      <c r="H342" s="22">
        <v>1</v>
      </c>
      <c r="I342" s="18">
        <v>5.743</v>
      </c>
      <c r="J342" s="18">
        <v>25.335</v>
      </c>
      <c r="K342" s="19">
        <v>3</v>
      </c>
      <c r="L342" s="19">
        <v>0</v>
      </c>
      <c r="M342" s="19">
        <v>0</v>
      </c>
      <c r="N342" s="19">
        <v>0</v>
      </c>
      <c r="O342" s="19">
        <v>0</v>
      </c>
      <c r="P342" s="19">
        <v>4.832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22">
        <v>399682</v>
      </c>
      <c r="B343" s="22" t="s">
        <v>408</v>
      </c>
      <c r="C343" s="22">
        <v>1362.288</v>
      </c>
      <c r="D343" s="22">
        <v>1817.063</v>
      </c>
      <c r="E343" s="22">
        <v>0</v>
      </c>
      <c r="F343" s="22">
        <v>0</v>
      </c>
      <c r="G343" s="22">
        <v>0</v>
      </c>
      <c r="H343" s="22">
        <v>1</v>
      </c>
      <c r="I343" s="18">
        <v>7.121</v>
      </c>
      <c r="J343" s="18">
        <v>30.367</v>
      </c>
      <c r="K343" s="19">
        <v>3</v>
      </c>
      <c r="L343" s="19">
        <v>0</v>
      </c>
      <c r="M343" s="19">
        <v>0</v>
      </c>
      <c r="N343" s="19">
        <v>0</v>
      </c>
      <c r="O343" s="19">
        <v>0</v>
      </c>
      <c r="P343" s="19">
        <v>13.117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22">
        <v>399689</v>
      </c>
      <c r="B344" s="22" t="s">
        <v>409</v>
      </c>
      <c r="C344" s="22">
        <v>811.607</v>
      </c>
      <c r="D344" s="22">
        <v>869.692</v>
      </c>
      <c r="E344" s="22">
        <v>0</v>
      </c>
      <c r="F344" s="22">
        <v>0</v>
      </c>
      <c r="G344" s="22">
        <v>0</v>
      </c>
      <c r="H344" s="22">
        <v>1</v>
      </c>
      <c r="I344" s="18">
        <v>3.459</v>
      </c>
      <c r="J344" s="18">
        <v>9.907</v>
      </c>
      <c r="K344" s="19">
        <v>4</v>
      </c>
      <c r="L344" s="19">
        <v>0</v>
      </c>
      <c r="M344" s="19">
        <v>-1</v>
      </c>
      <c r="N344" s="19">
        <v>1</v>
      </c>
      <c r="O344" s="19">
        <v>0</v>
      </c>
      <c r="P344" s="19">
        <v>3.697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22">
        <v>399695</v>
      </c>
      <c r="B345" s="22" t="s">
        <v>410</v>
      </c>
      <c r="C345" s="22">
        <v>2126.296</v>
      </c>
      <c r="D345" s="22">
        <v>2782.314</v>
      </c>
      <c r="E345" s="22">
        <v>0</v>
      </c>
      <c r="F345" s="22">
        <v>0</v>
      </c>
      <c r="G345" s="22">
        <v>0</v>
      </c>
      <c r="H345" s="22">
        <v>1</v>
      </c>
      <c r="I345" s="18">
        <v>7.112</v>
      </c>
      <c r="J345" s="18">
        <v>29.013</v>
      </c>
      <c r="K345" s="19">
        <v>1</v>
      </c>
      <c r="L345" s="19">
        <v>0</v>
      </c>
      <c r="M345" s="19">
        <v>-1</v>
      </c>
      <c r="N345" s="19">
        <v>1</v>
      </c>
      <c r="O345" s="19">
        <v>0</v>
      </c>
      <c r="P345" s="19">
        <v>0.002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22">
        <v>399696</v>
      </c>
      <c r="B346" s="22" t="s">
        <v>411</v>
      </c>
      <c r="C346" s="22">
        <v>2832.148</v>
      </c>
      <c r="D346" s="22">
        <v>3915.965</v>
      </c>
      <c r="E346" s="22">
        <v>0</v>
      </c>
      <c r="F346" s="22">
        <v>0</v>
      </c>
      <c r="G346" s="22">
        <v>0</v>
      </c>
      <c r="H346" s="22">
        <v>1</v>
      </c>
      <c r="I346" s="18">
        <v>5.835</v>
      </c>
      <c r="J346" s="18">
        <v>31.897</v>
      </c>
      <c r="K346" s="19">
        <v>4</v>
      </c>
      <c r="L346" s="19">
        <v>2</v>
      </c>
      <c r="M346" s="19">
        <v>0</v>
      </c>
      <c r="N346" s="19">
        <v>1</v>
      </c>
      <c r="O346" s="19">
        <v>0</v>
      </c>
      <c r="P346" s="19">
        <v>0.193</v>
      </c>
      <c r="Q346" s="19">
        <v>0</v>
      </c>
      <c r="R346" s="19">
        <v>1</v>
      </c>
      <c r="S346" s="20"/>
      <c r="T346" s="20"/>
      <c r="U346" s="20"/>
      <c r="V346" s="20"/>
      <c r="W346" s="20"/>
    </row>
    <row r="347" ht="16.5" spans="1:23">
      <c r="A347" s="22">
        <v>399703</v>
      </c>
      <c r="B347" s="22" t="s">
        <v>412</v>
      </c>
      <c r="C347" s="22">
        <v>6489.687</v>
      </c>
      <c r="D347" s="22">
        <v>7484.343</v>
      </c>
      <c r="E347" s="22">
        <v>0</v>
      </c>
      <c r="F347" s="22">
        <v>0</v>
      </c>
      <c r="G347" s="22">
        <v>0</v>
      </c>
      <c r="H347" s="22">
        <v>1</v>
      </c>
      <c r="I347" s="18">
        <v>2.205</v>
      </c>
      <c r="J347" s="18">
        <v>15.202</v>
      </c>
      <c r="K347" s="19">
        <v>4</v>
      </c>
      <c r="L347" s="19">
        <v>1</v>
      </c>
      <c r="M347" s="19">
        <v>-1</v>
      </c>
      <c r="N347" s="19">
        <v>1</v>
      </c>
      <c r="O347" s="19">
        <v>0</v>
      </c>
      <c r="P347" s="19">
        <v>6.79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22">
        <v>399704</v>
      </c>
      <c r="B348" s="22" t="s">
        <v>413</v>
      </c>
      <c r="C348" s="22">
        <v>4253.245</v>
      </c>
      <c r="D348" s="22">
        <v>5751.697</v>
      </c>
      <c r="E348" s="22">
        <v>0</v>
      </c>
      <c r="F348" s="22">
        <v>0</v>
      </c>
      <c r="G348" s="22">
        <v>0</v>
      </c>
      <c r="H348" s="22">
        <v>1</v>
      </c>
      <c r="I348" s="18">
        <v>7.001</v>
      </c>
      <c r="J348" s="18">
        <v>31.23</v>
      </c>
      <c r="K348" s="19">
        <v>4</v>
      </c>
      <c r="L348" s="19">
        <v>2</v>
      </c>
      <c r="M348" s="19">
        <v>-1</v>
      </c>
      <c r="N348" s="19">
        <v>1</v>
      </c>
      <c r="O348" s="19">
        <v>0</v>
      </c>
      <c r="P348" s="19">
        <v>3.201</v>
      </c>
      <c r="Q348" s="19">
        <v>0</v>
      </c>
      <c r="R348" s="19">
        <v>1</v>
      </c>
      <c r="S348" s="20"/>
      <c r="T348" s="20"/>
      <c r="U348" s="20"/>
      <c r="V348" s="20"/>
      <c r="W348" s="20"/>
    </row>
    <row r="349" ht="16.5" spans="1:23">
      <c r="A349" s="22">
        <v>399705</v>
      </c>
      <c r="B349" s="22" t="s">
        <v>414</v>
      </c>
      <c r="C349" s="22">
        <v>2866.648</v>
      </c>
      <c r="D349" s="22">
        <v>4077.619</v>
      </c>
      <c r="E349" s="22">
        <v>0</v>
      </c>
      <c r="F349" s="22">
        <v>0</v>
      </c>
      <c r="G349" s="22">
        <v>0</v>
      </c>
      <c r="H349" s="22">
        <v>1</v>
      </c>
      <c r="I349" s="18">
        <v>4.845</v>
      </c>
      <c r="J349" s="18">
        <v>33.104</v>
      </c>
      <c r="K349" s="19">
        <v>4</v>
      </c>
      <c r="L349" s="19">
        <v>0</v>
      </c>
      <c r="M349" s="19">
        <v>0</v>
      </c>
      <c r="N349" s="19">
        <v>0</v>
      </c>
      <c r="O349" s="19">
        <v>0</v>
      </c>
      <c r="P349" s="19">
        <v>18.053</v>
      </c>
      <c r="Q349" s="19">
        <v>0</v>
      </c>
      <c r="R349" s="19">
        <v>1</v>
      </c>
      <c r="S349" s="20"/>
      <c r="T349" s="20"/>
      <c r="U349" s="20"/>
      <c r="V349" s="20"/>
      <c r="W349" s="20"/>
    </row>
    <row r="350" ht="16.5" spans="1:23">
      <c r="A350" s="22">
        <v>399806</v>
      </c>
      <c r="B350" s="22" t="s">
        <v>415</v>
      </c>
      <c r="C350" s="22">
        <v>1239.324</v>
      </c>
      <c r="D350" s="22">
        <v>1418.778</v>
      </c>
      <c r="E350" s="22">
        <v>0</v>
      </c>
      <c r="F350" s="22">
        <v>0</v>
      </c>
      <c r="G350" s="22">
        <v>0</v>
      </c>
      <c r="H350" s="22">
        <v>1</v>
      </c>
      <c r="I350" s="18">
        <v>2.728</v>
      </c>
      <c r="J350" s="18">
        <v>15.031</v>
      </c>
      <c r="K350" s="19">
        <v>4</v>
      </c>
      <c r="L350" s="19">
        <v>0</v>
      </c>
      <c r="M350" s="19">
        <v>0</v>
      </c>
      <c r="N350" s="19">
        <v>0</v>
      </c>
      <c r="O350" s="19">
        <v>0</v>
      </c>
      <c r="P350" s="19">
        <v>11.275</v>
      </c>
      <c r="Q350" s="19">
        <v>0</v>
      </c>
      <c r="R350" s="19">
        <v>1</v>
      </c>
      <c r="S350" s="20"/>
      <c r="T350" s="20"/>
      <c r="U350" s="20"/>
      <c r="V350" s="20"/>
      <c r="W350" s="20"/>
    </row>
    <row r="351" ht="16.5" spans="1:23">
      <c r="A351" s="22">
        <v>399808</v>
      </c>
      <c r="B351" s="22" t="s">
        <v>416</v>
      </c>
      <c r="C351" s="22">
        <v>1873.025</v>
      </c>
      <c r="D351" s="22">
        <v>2622.047</v>
      </c>
      <c r="E351" s="22">
        <v>0</v>
      </c>
      <c r="F351" s="22">
        <v>0</v>
      </c>
      <c r="G351" s="22">
        <v>0</v>
      </c>
      <c r="H351" s="22">
        <v>1</v>
      </c>
      <c r="I351" s="18">
        <v>12.098</v>
      </c>
      <c r="J351" s="18">
        <v>37.208</v>
      </c>
      <c r="K351" s="19">
        <v>4</v>
      </c>
      <c r="L351" s="19">
        <v>0</v>
      </c>
      <c r="M351" s="19">
        <v>0</v>
      </c>
      <c r="N351" s="19">
        <v>0</v>
      </c>
      <c r="O351" s="19">
        <v>0</v>
      </c>
      <c r="P351" s="19">
        <v>16.059</v>
      </c>
      <c r="Q351" s="19">
        <v>0</v>
      </c>
      <c r="R351" s="19">
        <v>1</v>
      </c>
      <c r="S351" s="20"/>
      <c r="T351" s="20"/>
      <c r="U351" s="20"/>
      <c r="V351" s="20"/>
      <c r="W351" s="20"/>
    </row>
    <row r="352" ht="16.5" spans="1:23">
      <c r="A352" s="22">
        <v>399850</v>
      </c>
      <c r="B352" s="22" t="s">
        <v>417</v>
      </c>
      <c r="C352" s="22">
        <v>7188.737</v>
      </c>
      <c r="D352" s="22">
        <v>9090.982</v>
      </c>
      <c r="E352" s="22">
        <v>0</v>
      </c>
      <c r="F352" s="22">
        <v>0</v>
      </c>
      <c r="G352" s="22">
        <v>0</v>
      </c>
      <c r="H352" s="22">
        <v>1</v>
      </c>
      <c r="I352" s="18">
        <v>1.571</v>
      </c>
      <c r="J352" s="18">
        <v>22.167</v>
      </c>
      <c r="K352" s="19">
        <v>4</v>
      </c>
      <c r="L352" s="19">
        <v>0</v>
      </c>
      <c r="M352" s="19">
        <v>0</v>
      </c>
      <c r="N352" s="19">
        <v>0</v>
      </c>
      <c r="O352" s="19">
        <v>0</v>
      </c>
      <c r="P352" s="19">
        <v>15.988</v>
      </c>
      <c r="Q352" s="19">
        <v>0</v>
      </c>
      <c r="R352" s="19">
        <v>0</v>
      </c>
      <c r="S352" s="20"/>
      <c r="T352" s="20"/>
      <c r="U352" s="20"/>
      <c r="V352" s="20"/>
      <c r="W352" s="20"/>
    </row>
    <row r="353" ht="16.5" spans="1:23">
      <c r="A353" s="22">
        <v>399903</v>
      </c>
      <c r="B353" s="22" t="s">
        <v>418</v>
      </c>
      <c r="C353" s="22">
        <v>3749.943</v>
      </c>
      <c r="D353" s="22">
        <v>4411.431</v>
      </c>
      <c r="E353" s="22">
        <v>0</v>
      </c>
      <c r="F353" s="22">
        <v>0</v>
      </c>
      <c r="G353" s="22">
        <v>0</v>
      </c>
      <c r="H353" s="22">
        <v>1</v>
      </c>
      <c r="I353" s="18">
        <v>2.857</v>
      </c>
      <c r="J353" s="18">
        <v>17.423</v>
      </c>
      <c r="K353" s="19">
        <v>4</v>
      </c>
      <c r="L353" s="19">
        <v>0</v>
      </c>
      <c r="M353" s="19">
        <v>-1</v>
      </c>
      <c r="N353" s="19">
        <v>1</v>
      </c>
      <c r="O353" s="19">
        <v>0</v>
      </c>
      <c r="P353" s="19">
        <v>6.848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22">
        <v>399928</v>
      </c>
      <c r="B354" s="22" t="s">
        <v>266</v>
      </c>
      <c r="C354" s="22">
        <v>2611.896</v>
      </c>
      <c r="D354" s="22">
        <v>2862.899</v>
      </c>
      <c r="E354" s="22">
        <v>0</v>
      </c>
      <c r="F354" s="22">
        <v>0</v>
      </c>
      <c r="G354" s="22">
        <v>0</v>
      </c>
      <c r="H354" s="22">
        <v>1</v>
      </c>
      <c r="I354" s="18">
        <v>5.406</v>
      </c>
      <c r="J354" s="18">
        <v>13.699</v>
      </c>
      <c r="K354" s="19">
        <v>1</v>
      </c>
      <c r="L354" s="19">
        <v>0</v>
      </c>
      <c r="M354" s="19">
        <v>-1</v>
      </c>
      <c r="N354" s="19">
        <v>1</v>
      </c>
      <c r="O354" s="19">
        <v>0</v>
      </c>
      <c r="P354" s="19">
        <v>0.001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22">
        <v>399972</v>
      </c>
      <c r="B355" s="22" t="s">
        <v>419</v>
      </c>
      <c r="C355" s="22">
        <v>4425.826</v>
      </c>
      <c r="D355" s="22">
        <v>5594.347</v>
      </c>
      <c r="E355" s="22">
        <v>0</v>
      </c>
      <c r="F355" s="22">
        <v>0</v>
      </c>
      <c r="G355" s="22">
        <v>0</v>
      </c>
      <c r="H355" s="22">
        <v>1</v>
      </c>
      <c r="I355" s="18">
        <v>2.271</v>
      </c>
      <c r="J355" s="18">
        <v>22.684</v>
      </c>
      <c r="K355" s="19">
        <v>1</v>
      </c>
      <c r="L355" s="19">
        <v>0</v>
      </c>
      <c r="M355" s="19">
        <v>-1</v>
      </c>
      <c r="N355" s="19">
        <v>1</v>
      </c>
      <c r="O355" s="19">
        <v>0</v>
      </c>
      <c r="P355" s="19">
        <v>0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22">
        <v>399976</v>
      </c>
      <c r="B356" s="22" t="s">
        <v>420</v>
      </c>
      <c r="C356" s="22">
        <v>2969.641</v>
      </c>
      <c r="D356" s="22">
        <v>4178.62</v>
      </c>
      <c r="E356" s="22">
        <v>0</v>
      </c>
      <c r="F356" s="22">
        <v>0</v>
      </c>
      <c r="G356" s="22">
        <v>0</v>
      </c>
      <c r="H356" s="22">
        <v>1</v>
      </c>
      <c r="I356" s="18">
        <v>7.104</v>
      </c>
      <c r="J356" s="18">
        <v>33.981</v>
      </c>
      <c r="K356" s="19">
        <v>4</v>
      </c>
      <c r="L356" s="19">
        <v>0</v>
      </c>
      <c r="M356" s="19">
        <v>0</v>
      </c>
      <c r="N356" s="19">
        <v>0</v>
      </c>
      <c r="O356" s="19">
        <v>0</v>
      </c>
      <c r="P356" s="19">
        <v>8.181</v>
      </c>
      <c r="Q356" s="19">
        <v>0</v>
      </c>
      <c r="R356" s="19">
        <v>1</v>
      </c>
      <c r="S356" s="20"/>
      <c r="T356" s="20"/>
      <c r="U356" s="20"/>
      <c r="V356" s="20"/>
      <c r="W356" s="20"/>
    </row>
    <row r="357" ht="16.5" spans="1:23">
      <c r="A357" s="22">
        <v>399982</v>
      </c>
      <c r="B357" s="22" t="s">
        <v>281</v>
      </c>
      <c r="C357" s="22">
        <v>7381.055</v>
      </c>
      <c r="D357" s="22">
        <v>8826.304</v>
      </c>
      <c r="E357" s="22">
        <v>0</v>
      </c>
      <c r="F357" s="22">
        <v>0</v>
      </c>
      <c r="G357" s="22">
        <v>0</v>
      </c>
      <c r="H357" s="22">
        <v>1</v>
      </c>
      <c r="I357" s="18">
        <v>1.437</v>
      </c>
      <c r="J357" s="18">
        <v>17.576</v>
      </c>
      <c r="K357" s="19">
        <v>1</v>
      </c>
      <c r="L357" s="19">
        <v>0</v>
      </c>
      <c r="M357" s="19">
        <v>-1</v>
      </c>
      <c r="N357" s="19">
        <v>1</v>
      </c>
      <c r="O357" s="19">
        <v>0</v>
      </c>
      <c r="P357" s="19">
        <v>0.001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22">
        <v>399990</v>
      </c>
      <c r="B358" s="22" t="s">
        <v>421</v>
      </c>
      <c r="C358" s="22">
        <v>2702.759</v>
      </c>
      <c r="D358" s="22">
        <v>3178.765</v>
      </c>
      <c r="E358" s="22">
        <v>0</v>
      </c>
      <c r="F358" s="22">
        <v>0</v>
      </c>
      <c r="G358" s="22">
        <v>0</v>
      </c>
      <c r="H358" s="22">
        <v>1</v>
      </c>
      <c r="I358" s="18">
        <v>5.897</v>
      </c>
      <c r="J358" s="18">
        <v>19.989</v>
      </c>
      <c r="K358" s="19">
        <v>1</v>
      </c>
      <c r="L358" s="19">
        <v>0</v>
      </c>
      <c r="M358" s="19">
        <v>-1</v>
      </c>
      <c r="N358" s="19">
        <v>1</v>
      </c>
      <c r="O358" s="19">
        <v>0</v>
      </c>
      <c r="P358" s="19">
        <v>0.002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22">
        <v>399991</v>
      </c>
      <c r="B359" s="22" t="s">
        <v>422</v>
      </c>
      <c r="C359" s="22">
        <v>2088.216</v>
      </c>
      <c r="D359" s="22">
        <v>2698.058</v>
      </c>
      <c r="E359" s="22">
        <v>0</v>
      </c>
      <c r="F359" s="22">
        <v>0</v>
      </c>
      <c r="G359" s="22">
        <v>0</v>
      </c>
      <c r="H359" s="22">
        <v>1</v>
      </c>
      <c r="I359" s="18">
        <v>6.061</v>
      </c>
      <c r="J359" s="18">
        <v>27.294</v>
      </c>
      <c r="K359" s="19">
        <v>4</v>
      </c>
      <c r="L359" s="19">
        <v>2</v>
      </c>
      <c r="M359" s="19">
        <v>-1</v>
      </c>
      <c r="N359" s="19">
        <v>1</v>
      </c>
      <c r="O359" s="19">
        <v>0</v>
      </c>
      <c r="P359" s="19">
        <v>16.56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22">
        <v>399992</v>
      </c>
      <c r="B360" s="22" t="s">
        <v>423</v>
      </c>
      <c r="C360" s="22">
        <v>1726.961</v>
      </c>
      <c r="D360" s="22">
        <v>2114.533</v>
      </c>
      <c r="E360" s="22">
        <v>0</v>
      </c>
      <c r="F360" s="22">
        <v>0</v>
      </c>
      <c r="G360" s="22">
        <v>0</v>
      </c>
      <c r="H360" s="22">
        <v>1</v>
      </c>
      <c r="I360" s="18">
        <v>2.921</v>
      </c>
      <c r="J360" s="18">
        <v>20.715</v>
      </c>
      <c r="K360" s="19">
        <v>4</v>
      </c>
      <c r="L360" s="19">
        <v>2</v>
      </c>
      <c r="M360" s="19">
        <v>0</v>
      </c>
      <c r="N360" s="19">
        <v>0</v>
      </c>
      <c r="O360" s="19">
        <v>0</v>
      </c>
      <c r="P360" s="19">
        <v>3.666</v>
      </c>
      <c r="Q360" s="19">
        <v>0</v>
      </c>
      <c r="R360" s="19">
        <v>1</v>
      </c>
      <c r="S360" s="20"/>
      <c r="T360" s="20"/>
      <c r="U360" s="20"/>
      <c r="V360" s="20"/>
      <c r="W360" s="20"/>
    </row>
    <row r="361" ht="16.5" spans="1:23">
      <c r="A361" s="22">
        <v>399998</v>
      </c>
      <c r="B361" s="22" t="s">
        <v>424</v>
      </c>
      <c r="C361" s="22">
        <v>1865.004</v>
      </c>
      <c r="D361" s="22">
        <v>2165.027</v>
      </c>
      <c r="E361" s="22">
        <v>0</v>
      </c>
      <c r="F361" s="22">
        <v>0</v>
      </c>
      <c r="G361" s="22">
        <v>0</v>
      </c>
      <c r="H361" s="22">
        <v>1</v>
      </c>
      <c r="I361" s="18">
        <v>5.59</v>
      </c>
      <c r="J361" s="18">
        <v>18.673</v>
      </c>
      <c r="K361" s="19">
        <v>4</v>
      </c>
      <c r="L361" s="19">
        <v>2</v>
      </c>
      <c r="M361" s="19">
        <v>0</v>
      </c>
      <c r="N361" s="19">
        <v>1</v>
      </c>
      <c r="O361" s="19">
        <v>0</v>
      </c>
      <c r="P361" s="19">
        <v>0.368</v>
      </c>
      <c r="Q361" s="19">
        <v>0</v>
      </c>
      <c r="R361" s="19">
        <v>1</v>
      </c>
      <c r="S361" s="20"/>
      <c r="T361" s="20"/>
      <c r="U361" s="20"/>
      <c r="V361" s="20"/>
      <c r="W361" s="20"/>
    </row>
    <row r="362" ht="16.5" spans="1:23">
      <c r="A362" s="22">
        <v>980027</v>
      </c>
      <c r="B362" s="22" t="s">
        <v>425</v>
      </c>
      <c r="C362" s="22">
        <v>2144.438</v>
      </c>
      <c r="D362" s="22">
        <v>3264.941</v>
      </c>
      <c r="E362" s="22">
        <v>0</v>
      </c>
      <c r="F362" s="22">
        <v>0</v>
      </c>
      <c r="G362" s="22">
        <v>0</v>
      </c>
      <c r="H362" s="22">
        <v>1</v>
      </c>
      <c r="I362" s="18">
        <v>10.192</v>
      </c>
      <c r="J362" s="18">
        <v>41.013</v>
      </c>
      <c r="K362" s="19">
        <v>4</v>
      </c>
      <c r="L362" s="19">
        <v>0</v>
      </c>
      <c r="M362" s="19">
        <v>0</v>
      </c>
      <c r="N362" s="19">
        <v>0</v>
      </c>
      <c r="O362" s="19">
        <v>0</v>
      </c>
      <c r="P362" s="19">
        <v>17.328</v>
      </c>
      <c r="Q362" s="19">
        <v>0</v>
      </c>
      <c r="R362" s="19">
        <v>1</v>
      </c>
      <c r="S362" s="20"/>
      <c r="T362" s="20"/>
      <c r="U362" s="20"/>
      <c r="V362" s="20"/>
      <c r="W362" s="20"/>
    </row>
    <row r="363" ht="16.5" spans="1:23">
      <c r="A363" s="22">
        <v>980032</v>
      </c>
      <c r="B363" s="22" t="s">
        <v>426</v>
      </c>
      <c r="C363" s="22">
        <v>10165.211</v>
      </c>
      <c r="D363" s="22">
        <v>14802.76</v>
      </c>
      <c r="E363" s="22">
        <v>0</v>
      </c>
      <c r="F363" s="22">
        <v>0</v>
      </c>
      <c r="G363" s="22">
        <v>0</v>
      </c>
      <c r="H363" s="22">
        <v>1</v>
      </c>
      <c r="I363" s="18">
        <v>8.691</v>
      </c>
      <c r="J363" s="18">
        <v>37.297</v>
      </c>
      <c r="K363" s="19">
        <v>4</v>
      </c>
      <c r="L363" s="19">
        <v>0</v>
      </c>
      <c r="M363" s="19">
        <v>0</v>
      </c>
      <c r="N363" s="19">
        <v>0</v>
      </c>
      <c r="O363" s="19">
        <v>0</v>
      </c>
      <c r="P363" s="19">
        <v>9.463</v>
      </c>
      <c r="Q363" s="19">
        <v>0</v>
      </c>
      <c r="R363" s="19">
        <v>1</v>
      </c>
      <c r="S363" s="20"/>
      <c r="T363" s="20"/>
      <c r="U363" s="20"/>
      <c r="V363" s="20"/>
      <c r="W363" s="20"/>
    </row>
    <row r="364" ht="16.5" spans="1:23">
      <c r="A364" s="22">
        <v>980035</v>
      </c>
      <c r="B364" s="22" t="s">
        <v>427</v>
      </c>
      <c r="C364" s="22">
        <v>1725.606</v>
      </c>
      <c r="D364" s="22">
        <v>2035.746</v>
      </c>
      <c r="E364" s="22">
        <v>0</v>
      </c>
      <c r="F364" s="22">
        <v>0</v>
      </c>
      <c r="G364" s="22">
        <v>0</v>
      </c>
      <c r="H364" s="22">
        <v>1</v>
      </c>
      <c r="I364" s="18">
        <v>4.757</v>
      </c>
      <c r="J364" s="18">
        <v>19.267</v>
      </c>
      <c r="K364" s="19">
        <v>4</v>
      </c>
      <c r="L364" s="19">
        <v>0</v>
      </c>
      <c r="M364" s="19">
        <v>0</v>
      </c>
      <c r="N364" s="19">
        <v>0</v>
      </c>
      <c r="O364" s="19">
        <v>0</v>
      </c>
      <c r="P364" s="19">
        <v>11.358</v>
      </c>
      <c r="Q364" s="19">
        <v>0</v>
      </c>
      <c r="R364" s="19">
        <v>1</v>
      </c>
      <c r="S364" s="20"/>
      <c r="T364" s="20"/>
      <c r="U364" s="20"/>
      <c r="V364" s="20"/>
      <c r="W364" s="20"/>
    </row>
    <row r="365" ht="16.5" spans="1:23">
      <c r="A365" s="22">
        <v>980068</v>
      </c>
      <c r="B365" s="22" t="s">
        <v>428</v>
      </c>
      <c r="C365" s="22">
        <v>3119.2</v>
      </c>
      <c r="D365" s="22">
        <v>3573.314</v>
      </c>
      <c r="E365" s="22">
        <v>0</v>
      </c>
      <c r="F365" s="22">
        <v>0</v>
      </c>
      <c r="G365" s="22">
        <v>0</v>
      </c>
      <c r="H365" s="22">
        <v>1</v>
      </c>
      <c r="I365" s="18">
        <v>2.937</v>
      </c>
      <c r="J365" s="18">
        <v>15.272</v>
      </c>
      <c r="K365" s="19">
        <v>4</v>
      </c>
      <c r="L365" s="19">
        <v>0</v>
      </c>
      <c r="M365" s="19">
        <v>0</v>
      </c>
      <c r="N365" s="19">
        <v>0</v>
      </c>
      <c r="O365" s="19">
        <v>0</v>
      </c>
      <c r="P365" s="19">
        <v>8.009</v>
      </c>
      <c r="Q365" s="19">
        <v>0</v>
      </c>
      <c r="R365" s="19">
        <v>1</v>
      </c>
      <c r="S365" s="20"/>
      <c r="T365" s="20"/>
      <c r="U365" s="20"/>
      <c r="V365" s="20"/>
      <c r="W365" s="20"/>
    </row>
    <row r="366" ht="16.5" spans="1:23">
      <c r="A366" s="22">
        <v>980092</v>
      </c>
      <c r="B366" s="22" t="s">
        <v>429</v>
      </c>
      <c r="C366" s="22">
        <v>4596.699</v>
      </c>
      <c r="D366" s="22">
        <v>5151.982</v>
      </c>
      <c r="E366" s="22">
        <v>0</v>
      </c>
      <c r="F366" s="22">
        <v>0</v>
      </c>
      <c r="G366" s="22">
        <v>0</v>
      </c>
      <c r="H366" s="22">
        <v>1</v>
      </c>
      <c r="I366" s="18">
        <v>3.979</v>
      </c>
      <c r="J366" s="18">
        <v>14.328</v>
      </c>
      <c r="K366" s="19">
        <v>4</v>
      </c>
      <c r="L366" s="19">
        <v>0</v>
      </c>
      <c r="M366" s="19">
        <v>0</v>
      </c>
      <c r="N366" s="19">
        <v>0</v>
      </c>
      <c r="O366" s="19">
        <v>0</v>
      </c>
      <c r="P366" s="19">
        <v>8.91</v>
      </c>
      <c r="Q366" s="19">
        <v>0</v>
      </c>
      <c r="R366" s="19">
        <v>1</v>
      </c>
      <c r="S366" s="20"/>
      <c r="T366" s="20"/>
      <c r="U366" s="20"/>
      <c r="V366" s="20"/>
      <c r="W366" s="20"/>
    </row>
    <row r="367" ht="16.5" spans="1:23">
      <c r="A367" s="22">
        <v>988006</v>
      </c>
      <c r="B367" s="22" t="s">
        <v>430</v>
      </c>
      <c r="C367" s="22">
        <v>2070.776</v>
      </c>
      <c r="D367" s="22">
        <v>2968.475</v>
      </c>
      <c r="E367" s="22">
        <v>0</v>
      </c>
      <c r="F367" s="22">
        <v>0</v>
      </c>
      <c r="G367" s="22">
        <v>0</v>
      </c>
      <c r="H367" s="22">
        <v>1</v>
      </c>
      <c r="I367" s="18">
        <v>3.75</v>
      </c>
      <c r="J367" s="18">
        <v>32.857</v>
      </c>
      <c r="K367" s="19">
        <v>4</v>
      </c>
      <c r="L367" s="19">
        <v>0</v>
      </c>
      <c r="M367" s="19">
        <v>0</v>
      </c>
      <c r="N367" s="19">
        <v>0</v>
      </c>
      <c r="O367" s="19">
        <v>0</v>
      </c>
      <c r="P367" s="19">
        <v>11.249</v>
      </c>
      <c r="Q367" s="19">
        <v>0</v>
      </c>
      <c r="R367" s="19">
        <v>1</v>
      </c>
      <c r="S367" s="20"/>
      <c r="T367" s="20"/>
      <c r="U367" s="20"/>
      <c r="V367" s="20"/>
      <c r="W367" s="20"/>
    </row>
    <row r="368" ht="16.5" spans="1:23">
      <c r="A368" s="22">
        <v>988007</v>
      </c>
      <c r="B368" s="22" t="s">
        <v>431</v>
      </c>
      <c r="C368" s="22">
        <v>2054.177</v>
      </c>
      <c r="D368" s="22">
        <v>2968.331</v>
      </c>
      <c r="E368" s="22">
        <v>0</v>
      </c>
      <c r="F368" s="22">
        <v>0</v>
      </c>
      <c r="G368" s="22">
        <v>0</v>
      </c>
      <c r="H368" s="22">
        <v>1</v>
      </c>
      <c r="I368" s="18">
        <v>3.906</v>
      </c>
      <c r="J368" s="18">
        <v>33.5</v>
      </c>
      <c r="K368" s="19">
        <v>4</v>
      </c>
      <c r="L368" s="19">
        <v>0</v>
      </c>
      <c r="M368" s="19">
        <v>0</v>
      </c>
      <c r="N368" s="19">
        <v>1</v>
      </c>
      <c r="O368" s="19">
        <v>0</v>
      </c>
      <c r="P368" s="19">
        <v>11.406</v>
      </c>
      <c r="Q368" s="19">
        <v>0</v>
      </c>
      <c r="R368" s="19">
        <v>1</v>
      </c>
      <c r="S368" s="20"/>
      <c r="T368" s="20"/>
      <c r="U368" s="20"/>
      <c r="V368" s="20"/>
      <c r="W368" s="20"/>
    </row>
    <row r="369" ht="16.5" spans="1:23">
      <c r="A369" s="22">
        <v>988106</v>
      </c>
      <c r="B369" s="22" t="s">
        <v>432</v>
      </c>
      <c r="C369" s="22">
        <v>2289.86</v>
      </c>
      <c r="D369" s="22">
        <v>3286.948</v>
      </c>
      <c r="E369" s="22">
        <v>0</v>
      </c>
      <c r="F369" s="22">
        <v>0</v>
      </c>
      <c r="G369" s="22">
        <v>0</v>
      </c>
      <c r="H369" s="22">
        <v>1</v>
      </c>
      <c r="I369" s="18">
        <v>3.85</v>
      </c>
      <c r="J369" s="18">
        <v>33.017</v>
      </c>
      <c r="K369" s="19">
        <v>4</v>
      </c>
      <c r="L369" s="19">
        <v>0</v>
      </c>
      <c r="M369" s="19">
        <v>-1</v>
      </c>
      <c r="N369" s="19">
        <v>1</v>
      </c>
      <c r="O369" s="19">
        <v>0</v>
      </c>
      <c r="P369" s="19">
        <v>11.773</v>
      </c>
      <c r="Q369" s="19">
        <v>0</v>
      </c>
      <c r="R369" s="19">
        <v>1</v>
      </c>
      <c r="S369" s="20"/>
      <c r="T369" s="20"/>
      <c r="U369" s="20"/>
      <c r="V369" s="20"/>
      <c r="W369" s="20"/>
    </row>
    <row r="370" ht="16.5" spans="1:23">
      <c r="A370" s="22">
        <v>988107</v>
      </c>
      <c r="B370" s="22" t="s">
        <v>433</v>
      </c>
      <c r="C370" s="22">
        <v>2271.497</v>
      </c>
      <c r="D370" s="22">
        <v>3286.781</v>
      </c>
      <c r="E370" s="22">
        <v>0</v>
      </c>
      <c r="F370" s="22">
        <v>0</v>
      </c>
      <c r="G370" s="22">
        <v>0</v>
      </c>
      <c r="H370" s="22">
        <v>1</v>
      </c>
      <c r="I370" s="18">
        <v>4.006</v>
      </c>
      <c r="J370" s="18">
        <v>33.659</v>
      </c>
      <c r="K370" s="19">
        <v>2</v>
      </c>
      <c r="L370" s="19">
        <v>0</v>
      </c>
      <c r="M370" s="19">
        <v>0</v>
      </c>
      <c r="N370" s="19">
        <v>-1</v>
      </c>
      <c r="O370" s="19">
        <v>0</v>
      </c>
      <c r="P370" s="19">
        <v>2.177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23">
        <v>399481</v>
      </c>
      <c r="B371" s="23" t="s">
        <v>176</v>
      </c>
      <c r="C371" s="23">
        <v>127.889</v>
      </c>
      <c r="D371" s="23">
        <v>128.062</v>
      </c>
      <c r="E371" s="23">
        <v>0</v>
      </c>
      <c r="F371" s="23">
        <v>0</v>
      </c>
      <c r="G371" s="23">
        <v>1</v>
      </c>
      <c r="H371" s="18">
        <v>0</v>
      </c>
      <c r="I371" s="18">
        <v>0</v>
      </c>
      <c r="J371" s="18">
        <v>0</v>
      </c>
      <c r="K371" s="19">
        <v>4</v>
      </c>
      <c r="L371" s="19">
        <v>0</v>
      </c>
      <c r="M371" s="19">
        <v>0</v>
      </c>
      <c r="N371" s="19">
        <v>0</v>
      </c>
      <c r="O371" s="19">
        <v>0</v>
      </c>
      <c r="P371" s="19">
        <v>8.613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0"/>
      <c r="T372" s="20"/>
      <c r="U372" s="20"/>
      <c r="V372" s="20"/>
      <c r="W372" s="20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0"/>
      <c r="T373" s="20"/>
      <c r="U373" s="20"/>
      <c r="V373" s="20"/>
      <c r="W373" s="20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0"/>
      <c r="T374" s="20"/>
      <c r="U374" s="20"/>
      <c r="V374" s="20"/>
      <c r="W374" s="20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0"/>
      <c r="T375" s="20"/>
      <c r="U375" s="20"/>
      <c r="V375" s="20"/>
      <c r="W375" s="20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0"/>
      <c r="T376" s="20"/>
      <c r="U376" s="20"/>
      <c r="V376" s="20"/>
      <c r="W376" s="20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0"/>
      <c r="T377" s="20"/>
      <c r="U377" s="20"/>
      <c r="V377" s="20"/>
      <c r="W377" s="20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0"/>
      <c r="T378" s="20"/>
      <c r="U378" s="20"/>
      <c r="V378" s="20"/>
      <c r="W378" s="20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0"/>
      <c r="T379" s="20"/>
      <c r="U379" s="20"/>
      <c r="V379" s="20"/>
      <c r="W379" s="20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0"/>
      <c r="T380" s="20"/>
      <c r="U380" s="20"/>
      <c r="V380" s="20"/>
      <c r="W380" s="20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0"/>
      <c r="T381" s="20"/>
      <c r="U381" s="20"/>
      <c r="V381" s="20"/>
      <c r="W381" s="20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0"/>
      <c r="T382" s="20"/>
      <c r="U382" s="20"/>
      <c r="V382" s="20"/>
      <c r="W382" s="20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0"/>
      <c r="T383" s="20"/>
      <c r="U383" s="20"/>
      <c r="V383" s="20"/>
      <c r="W383" s="20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0"/>
      <c r="T384" s="20"/>
      <c r="U384" s="20"/>
      <c r="V384" s="20"/>
      <c r="W384" s="20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0"/>
      <c r="T385" s="20"/>
      <c r="U385" s="20"/>
      <c r="V385" s="20"/>
      <c r="W385" s="20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0"/>
      <c r="T386" s="20"/>
      <c r="U386" s="20"/>
      <c r="V386" s="20"/>
      <c r="W386" s="20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0"/>
      <c r="T387" s="20"/>
      <c r="U387" s="20"/>
      <c r="V387" s="20"/>
      <c r="W387" s="20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0"/>
      <c r="T388" s="20"/>
      <c r="U388" s="20"/>
      <c r="V388" s="20"/>
      <c r="W388" s="20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0"/>
      <c r="T389" s="20"/>
      <c r="U389" s="20"/>
      <c r="V389" s="20"/>
      <c r="W389" s="20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0"/>
      <c r="T390" s="20"/>
      <c r="U390" s="20"/>
      <c r="V390" s="20"/>
      <c r="W390" s="20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0"/>
      <c r="T391" s="20"/>
      <c r="U391" s="20"/>
      <c r="V391" s="20"/>
      <c r="W391" s="20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0"/>
      <c r="T392" s="20"/>
      <c r="U392" s="20"/>
      <c r="V392" s="20"/>
      <c r="W392" s="20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0"/>
      <c r="T393" s="20"/>
      <c r="U393" s="20"/>
      <c r="V393" s="20"/>
      <c r="W393" s="20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0"/>
      <c r="T394" s="20"/>
      <c r="U394" s="20"/>
      <c r="V394" s="20"/>
      <c r="W394" s="20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0"/>
      <c r="T395" s="20"/>
      <c r="U395" s="20"/>
      <c r="V395" s="20"/>
      <c r="W395" s="20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0"/>
      <c r="T396" s="20"/>
      <c r="U396" s="20"/>
      <c r="V396" s="20"/>
      <c r="W396" s="20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0"/>
      <c r="T397" s="20"/>
      <c r="U397" s="20"/>
      <c r="V397" s="20"/>
      <c r="W397" s="20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0"/>
      <c r="T398" s="20"/>
      <c r="U398" s="20"/>
      <c r="V398" s="20"/>
      <c r="W398" s="20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0"/>
      <c r="T399" s="20"/>
      <c r="U399" s="20"/>
      <c r="V399" s="20"/>
      <c r="W399" s="20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0"/>
      <c r="T400" s="20"/>
      <c r="U400" s="20"/>
      <c r="V400" s="20"/>
      <c r="W400" s="20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0"/>
      <c r="T401" s="20"/>
      <c r="U401" s="20"/>
      <c r="V401" s="20"/>
      <c r="W401" s="20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0"/>
      <c r="T402" s="20"/>
      <c r="U402" s="20"/>
      <c r="V402" s="20"/>
      <c r="W402" s="20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0"/>
      <c r="T403" s="20"/>
      <c r="U403" s="20"/>
      <c r="V403" s="20"/>
      <c r="W403" s="20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0"/>
      <c r="T404" s="20"/>
      <c r="U404" s="20"/>
      <c r="V404" s="20"/>
      <c r="W404" s="20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0"/>
      <c r="T405" s="20"/>
      <c r="U405" s="20"/>
      <c r="V405" s="20"/>
      <c r="W405" s="20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0"/>
      <c r="T406" s="20"/>
      <c r="U406" s="20"/>
      <c r="V406" s="20"/>
      <c r="W406" s="20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0"/>
      <c r="T407" s="20"/>
      <c r="U407" s="20"/>
      <c r="V407" s="20"/>
      <c r="W407" s="20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0"/>
      <c r="T408" s="20"/>
      <c r="U408" s="20"/>
      <c r="V408" s="20"/>
      <c r="W408" s="20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0"/>
      <c r="T409" s="20"/>
      <c r="U409" s="20"/>
      <c r="V409" s="20"/>
      <c r="W409" s="20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0"/>
      <c r="T410" s="20"/>
      <c r="U410" s="20"/>
      <c r="V410" s="20"/>
      <c r="W410" s="20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0"/>
      <c r="T411" s="20"/>
      <c r="U411" s="20"/>
      <c r="V411" s="20"/>
      <c r="W411" s="20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0"/>
      <c r="T412" s="20"/>
      <c r="U412" s="20"/>
      <c r="V412" s="20"/>
      <c r="W412" s="20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0"/>
      <c r="T413" s="20"/>
      <c r="U413" s="20"/>
      <c r="V413" s="20"/>
      <c r="W413" s="20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0"/>
      <c r="T414" s="20"/>
      <c r="U414" s="20"/>
      <c r="V414" s="20"/>
      <c r="W414" s="20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0"/>
      <c r="T415" s="20"/>
      <c r="U415" s="20"/>
      <c r="V415" s="20"/>
      <c r="W415" s="20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0"/>
      <c r="T416" s="20"/>
      <c r="U416" s="20"/>
      <c r="V416" s="20"/>
      <c r="W416" s="20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0"/>
      <c r="T417" s="20"/>
      <c r="U417" s="20"/>
      <c r="V417" s="20"/>
      <c r="W417" s="20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0"/>
      <c r="T418" s="20"/>
      <c r="U418" s="20"/>
      <c r="V418" s="20"/>
      <c r="W418" s="20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0"/>
      <c r="T419" s="20"/>
      <c r="U419" s="20"/>
      <c r="V419" s="20"/>
      <c r="W419" s="20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0"/>
      <c r="T420" s="20"/>
      <c r="U420" s="20"/>
      <c r="V420" s="20"/>
      <c r="W420" s="20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0"/>
      <c r="T421" s="20"/>
      <c r="U421" s="20"/>
      <c r="V421" s="20"/>
      <c r="W421" s="20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0"/>
      <c r="T422" s="20"/>
      <c r="U422" s="20"/>
      <c r="V422" s="20"/>
      <c r="W422" s="20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0"/>
      <c r="T423" s="20"/>
      <c r="U423" s="20"/>
      <c r="V423" s="20"/>
      <c r="W423" s="20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0"/>
      <c r="T424" s="20"/>
      <c r="U424" s="20"/>
      <c r="V424" s="20"/>
      <c r="W424" s="20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0"/>
      <c r="T425" s="20"/>
      <c r="U425" s="20"/>
      <c r="V425" s="20"/>
      <c r="W425" s="20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0"/>
      <c r="T426" s="20"/>
      <c r="U426" s="20"/>
      <c r="V426" s="20"/>
      <c r="W426" s="20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0"/>
      <c r="T427" s="20"/>
      <c r="U427" s="20"/>
      <c r="V427" s="20"/>
      <c r="W427" s="20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0"/>
      <c r="T428" s="20"/>
      <c r="U428" s="20"/>
      <c r="V428" s="20"/>
      <c r="W428" s="20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0"/>
      <c r="T429" s="20"/>
      <c r="U429" s="20"/>
      <c r="V429" s="20"/>
      <c r="W429" s="20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0"/>
      <c r="T430" s="20"/>
      <c r="U430" s="20"/>
      <c r="V430" s="20"/>
      <c r="W430" s="20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0"/>
      <c r="T431" s="20"/>
      <c r="U431" s="20"/>
      <c r="V431" s="20"/>
      <c r="W431" s="20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0"/>
      <c r="T432" s="20"/>
      <c r="U432" s="20"/>
      <c r="V432" s="20"/>
      <c r="W432" s="20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0"/>
      <c r="T433" s="20"/>
      <c r="U433" s="20"/>
      <c r="V433" s="20"/>
      <c r="W433" s="20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0"/>
      <c r="T434" s="20"/>
      <c r="U434" s="20"/>
      <c r="V434" s="20"/>
      <c r="W434" s="20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0"/>
      <c r="T435" s="20"/>
      <c r="U435" s="20"/>
      <c r="V435" s="20"/>
      <c r="W435" s="20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0"/>
      <c r="T436" s="20"/>
      <c r="U436" s="20"/>
      <c r="V436" s="20"/>
      <c r="W436" s="20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0"/>
      <c r="T437" s="20"/>
      <c r="U437" s="20"/>
      <c r="V437" s="20"/>
      <c r="W437" s="20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0"/>
      <c r="T438" s="20"/>
      <c r="U438" s="20"/>
      <c r="V438" s="20"/>
      <c r="W438" s="20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0"/>
      <c r="T439" s="20"/>
      <c r="U439" s="20"/>
      <c r="V439" s="20"/>
      <c r="W439" s="20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0"/>
      <c r="T440" s="20"/>
      <c r="U440" s="20"/>
      <c r="V440" s="20"/>
      <c r="W440" s="20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0"/>
      <c r="T441" s="20"/>
      <c r="U441" s="20"/>
      <c r="V441" s="20"/>
      <c r="W441" s="20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0"/>
      <c r="T442" s="20"/>
      <c r="U442" s="20"/>
      <c r="V442" s="20"/>
      <c r="W442" s="20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0"/>
      <c r="T443" s="20"/>
      <c r="U443" s="20"/>
      <c r="V443" s="20"/>
      <c r="W443" s="20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0"/>
      <c r="T444" s="20"/>
      <c r="U444" s="20"/>
      <c r="V444" s="20"/>
      <c r="W444" s="20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0"/>
      <c r="T445" s="20"/>
      <c r="U445" s="20"/>
      <c r="V445" s="20"/>
      <c r="W445" s="20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0"/>
      <c r="T446" s="20"/>
      <c r="U446" s="20"/>
      <c r="V446" s="20"/>
      <c r="W446" s="20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0"/>
      <c r="T447" s="20"/>
      <c r="U447" s="20"/>
      <c r="V447" s="20"/>
      <c r="W447" s="20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0"/>
      <c r="T448" s="20"/>
      <c r="U448" s="20"/>
      <c r="V448" s="20"/>
      <c r="W448" s="20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0"/>
      <c r="T449" s="20"/>
      <c r="U449" s="20"/>
      <c r="V449" s="20"/>
      <c r="W449" s="20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0"/>
      <c r="T450" s="20"/>
      <c r="U450" s="20"/>
      <c r="V450" s="20"/>
      <c r="W450" s="20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0"/>
      <c r="T451" s="20"/>
      <c r="U451" s="20"/>
      <c r="V451" s="20"/>
      <c r="W451" s="20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0"/>
      <c r="T452" s="20"/>
      <c r="U452" s="20"/>
      <c r="V452" s="20"/>
      <c r="W452" s="20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0"/>
      <c r="T453" s="20"/>
      <c r="U453" s="20"/>
      <c r="V453" s="20"/>
      <c r="W453" s="20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0"/>
      <c r="T454" s="20"/>
      <c r="U454" s="20"/>
      <c r="V454" s="20"/>
      <c r="W454" s="20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0"/>
      <c r="T455" s="20"/>
      <c r="U455" s="20"/>
      <c r="V455" s="20"/>
      <c r="W455" s="20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0"/>
      <c r="T456" s="20"/>
      <c r="U456" s="20"/>
      <c r="V456" s="20"/>
      <c r="W456" s="20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0"/>
      <c r="T457" s="20"/>
      <c r="U457" s="20"/>
      <c r="V457" s="20"/>
      <c r="W457" s="20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0"/>
      <c r="T458" s="20"/>
      <c r="U458" s="20"/>
      <c r="V458" s="20"/>
      <c r="W458" s="20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0"/>
      <c r="T459" s="20"/>
      <c r="U459" s="20"/>
      <c r="V459" s="20"/>
      <c r="W459" s="20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0"/>
      <c r="T460" s="20"/>
      <c r="U460" s="20"/>
      <c r="V460" s="20"/>
      <c r="W460" s="20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0"/>
      <c r="T461" s="20"/>
      <c r="U461" s="20"/>
      <c r="V461" s="20"/>
      <c r="W461" s="20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0"/>
      <c r="T462" s="20"/>
      <c r="U462" s="20"/>
      <c r="V462" s="20"/>
      <c r="W462" s="20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0"/>
      <c r="T463" s="20"/>
      <c r="U463" s="20"/>
      <c r="V463" s="20"/>
      <c r="W463" s="20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0"/>
      <c r="T464" s="20"/>
      <c r="U464" s="20"/>
      <c r="V464" s="20"/>
      <c r="W464" s="20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0"/>
      <c r="T465" s="20"/>
      <c r="U465" s="20"/>
      <c r="V465" s="20"/>
      <c r="W465" s="20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0"/>
      <c r="T466" s="20"/>
      <c r="U466" s="20"/>
      <c r="V466" s="20"/>
      <c r="W466" s="20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0"/>
      <c r="T467" s="20"/>
      <c r="U467" s="20"/>
      <c r="V467" s="20"/>
      <c r="W467" s="20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0"/>
      <c r="T468" s="20"/>
      <c r="U468" s="20"/>
      <c r="V468" s="20"/>
      <c r="W468" s="20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0"/>
      <c r="T469" s="20"/>
      <c r="U469" s="20"/>
      <c r="V469" s="20"/>
      <c r="W469" s="20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0"/>
      <c r="T470" s="20"/>
      <c r="U470" s="20"/>
      <c r="V470" s="20"/>
      <c r="W470" s="20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0"/>
      <c r="T471" s="20"/>
      <c r="U471" s="20"/>
      <c r="V471" s="20"/>
      <c r="W471" s="20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0"/>
      <c r="T472" s="20"/>
      <c r="U472" s="20"/>
      <c r="V472" s="20"/>
      <c r="W472" s="20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0"/>
      <c r="T473" s="20"/>
      <c r="U473" s="20"/>
      <c r="V473" s="20"/>
      <c r="W473" s="20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0"/>
      <c r="T474" s="20"/>
      <c r="U474" s="20"/>
      <c r="V474" s="20"/>
      <c r="W474" s="20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0"/>
      <c r="T475" s="20"/>
      <c r="U475" s="20"/>
      <c r="V475" s="20"/>
      <c r="W475" s="20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0"/>
      <c r="T476" s="20"/>
      <c r="U476" s="20"/>
      <c r="V476" s="20"/>
      <c r="W476" s="20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0"/>
      <c r="T477" s="20"/>
      <c r="U477" s="20"/>
      <c r="V477" s="20"/>
      <c r="W477" s="20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0"/>
      <c r="T478" s="20"/>
      <c r="U478" s="20"/>
      <c r="V478" s="20"/>
      <c r="W478" s="20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0"/>
      <c r="T479" s="20"/>
      <c r="U479" s="20"/>
      <c r="V479" s="20"/>
      <c r="W479" s="20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0"/>
      <c r="T480" s="20"/>
      <c r="U480" s="20"/>
      <c r="V480" s="20"/>
      <c r="W480" s="20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0"/>
      <c r="T481" s="20"/>
      <c r="U481" s="20"/>
      <c r="V481" s="20"/>
      <c r="W481" s="20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0"/>
      <c r="T482" s="20"/>
      <c r="U482" s="20"/>
      <c r="V482" s="20"/>
      <c r="W482" s="20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0"/>
      <c r="T483" s="20"/>
      <c r="U483" s="20"/>
      <c r="V483" s="20"/>
      <c r="W483" s="20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0"/>
      <c r="T484" s="20"/>
      <c r="U484" s="20"/>
      <c r="V484" s="20"/>
      <c r="W484" s="20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0"/>
      <c r="T485" s="20"/>
      <c r="U485" s="20"/>
      <c r="V485" s="20"/>
      <c r="W485" s="20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0"/>
      <c r="T486" s="20"/>
      <c r="U486" s="20"/>
      <c r="V486" s="20"/>
      <c r="W486" s="20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0"/>
      <c r="T487" s="20"/>
      <c r="U487" s="20"/>
      <c r="V487" s="20"/>
      <c r="W487" s="20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0"/>
      <c r="T488" s="20"/>
      <c r="U488" s="20"/>
      <c r="V488" s="20"/>
      <c r="W488" s="20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0"/>
      <c r="T489" s="20"/>
      <c r="U489" s="20"/>
      <c r="V489" s="20"/>
      <c r="W489" s="20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0"/>
      <c r="T490" s="20"/>
      <c r="U490" s="20"/>
      <c r="V490" s="20"/>
      <c r="W490" s="20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0"/>
      <c r="T491" s="20"/>
      <c r="U491" s="20"/>
      <c r="V491" s="20"/>
      <c r="W491" s="20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0"/>
      <c r="T492" s="20"/>
      <c r="U492" s="20"/>
      <c r="V492" s="20"/>
      <c r="W492" s="20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0"/>
      <c r="T493" s="20"/>
      <c r="U493" s="20"/>
      <c r="V493" s="20"/>
      <c r="W493" s="20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0"/>
      <c r="T494" s="20"/>
      <c r="U494" s="20"/>
      <c r="V494" s="20"/>
      <c r="W494" s="20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0"/>
      <c r="T495" s="20"/>
      <c r="U495" s="20"/>
      <c r="V495" s="20"/>
      <c r="W495" s="20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0"/>
      <c r="T496" s="20"/>
      <c r="U496" s="20"/>
      <c r="V496" s="20"/>
      <c r="W496" s="20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0"/>
      <c r="T497" s="20"/>
      <c r="U497" s="20"/>
      <c r="V497" s="20"/>
      <c r="W497" s="20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0"/>
      <c r="T498" s="20"/>
      <c r="U498" s="20"/>
      <c r="V498" s="20"/>
      <c r="W498" s="20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0"/>
      <c r="T499" s="20"/>
      <c r="U499" s="20"/>
      <c r="V499" s="20"/>
      <c r="W499" s="20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0"/>
      <c r="T500" s="20"/>
      <c r="U500" s="20"/>
      <c r="V500" s="20"/>
      <c r="W500" s="20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0"/>
      <c r="T501" s="20"/>
      <c r="U501" s="20"/>
      <c r="V501" s="20"/>
      <c r="W501" s="20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0"/>
      <c r="T502" s="20"/>
      <c r="U502" s="20"/>
      <c r="V502" s="20"/>
      <c r="W502" s="20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0"/>
      <c r="T503" s="20"/>
      <c r="U503" s="20"/>
      <c r="V503" s="20"/>
      <c r="W503" s="20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0"/>
      <c r="T504" s="20"/>
      <c r="U504" s="20"/>
      <c r="V504" s="20"/>
      <c r="W504" s="20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0"/>
      <c r="T505" s="20"/>
      <c r="U505" s="20"/>
      <c r="V505" s="20"/>
      <c r="W505" s="20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0"/>
      <c r="T506" s="20"/>
      <c r="U506" s="20"/>
      <c r="V506" s="20"/>
      <c r="W506" s="20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0"/>
      <c r="T507" s="20"/>
      <c r="U507" s="20"/>
      <c r="V507" s="20"/>
      <c r="W507" s="20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0"/>
      <c r="T508" s="20"/>
      <c r="U508" s="20"/>
      <c r="V508" s="20"/>
      <c r="W508" s="20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0"/>
      <c r="T509" s="20"/>
      <c r="U509" s="20"/>
      <c r="V509" s="20"/>
      <c r="W509" s="20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0"/>
      <c r="T510" s="20"/>
      <c r="U510" s="20"/>
      <c r="V510" s="20"/>
      <c r="W510" s="20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0"/>
      <c r="T511" s="20"/>
      <c r="U511" s="20"/>
      <c r="V511" s="20"/>
      <c r="W511" s="20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0"/>
      <c r="T512" s="20"/>
      <c r="U512" s="20"/>
      <c r="V512" s="20"/>
      <c r="W512" s="20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0"/>
      <c r="T513" s="20"/>
      <c r="U513" s="20"/>
      <c r="V513" s="20"/>
      <c r="W513" s="20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0"/>
      <c r="T514" s="20"/>
      <c r="U514" s="20"/>
      <c r="V514" s="20"/>
      <c r="W514" s="20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0"/>
      <c r="T515" s="20"/>
      <c r="U515" s="20"/>
      <c r="V515" s="20"/>
      <c r="W515" s="20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0"/>
      <c r="T516" s="20"/>
      <c r="U516" s="20"/>
      <c r="V516" s="20"/>
      <c r="W516" s="20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0"/>
      <c r="T517" s="20"/>
      <c r="U517" s="20"/>
      <c r="V517" s="20"/>
      <c r="W517" s="20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0"/>
      <c r="T518" s="20"/>
      <c r="U518" s="20"/>
      <c r="V518" s="20"/>
      <c r="W518" s="20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0"/>
      <c r="T519" s="20"/>
      <c r="U519" s="20"/>
      <c r="V519" s="20"/>
      <c r="W519" s="20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0"/>
      <c r="T520" s="20"/>
      <c r="U520" s="20"/>
      <c r="V520" s="20"/>
      <c r="W520" s="20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0"/>
      <c r="T521" s="20"/>
      <c r="U521" s="20"/>
      <c r="V521" s="20"/>
      <c r="W521" s="20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0"/>
      <c r="T522" s="20"/>
      <c r="U522" s="20"/>
      <c r="V522" s="20"/>
      <c r="W522" s="20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0"/>
      <c r="T523" s="20"/>
      <c r="U523" s="20"/>
      <c r="V523" s="20"/>
      <c r="W523" s="20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0"/>
      <c r="T524" s="20"/>
      <c r="U524" s="20"/>
      <c r="V524" s="20"/>
      <c r="W524" s="20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0"/>
      <c r="T525" s="20"/>
      <c r="U525" s="20"/>
      <c r="V525" s="20"/>
      <c r="W525" s="20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0"/>
      <c r="T526" s="20"/>
      <c r="U526" s="20"/>
      <c r="V526" s="20"/>
      <c r="W526" s="20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0"/>
      <c r="T527" s="20"/>
      <c r="U527" s="20"/>
      <c r="V527" s="20"/>
      <c r="W527" s="20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0"/>
      <c r="T528" s="20"/>
      <c r="U528" s="20"/>
      <c r="V528" s="20"/>
      <c r="W528" s="20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0"/>
      <c r="T529" s="20"/>
      <c r="U529" s="20"/>
      <c r="V529" s="20"/>
      <c r="W529" s="20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0"/>
      <c r="T530" s="20"/>
      <c r="U530" s="20"/>
      <c r="V530" s="20"/>
      <c r="W530" s="20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0"/>
      <c r="T531" s="20"/>
      <c r="U531" s="20"/>
      <c r="V531" s="20"/>
      <c r="W531" s="20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0"/>
      <c r="T532" s="20"/>
      <c r="U532" s="20"/>
      <c r="V532" s="20"/>
      <c r="W532" s="20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0"/>
      <c r="T533" s="20"/>
      <c r="U533" s="20"/>
      <c r="V533" s="20"/>
      <c r="W533" s="20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0"/>
      <c r="T652" s="20"/>
      <c r="U652" s="20"/>
      <c r="V652" s="20"/>
      <c r="W652" s="20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0"/>
      <c r="T653" s="20"/>
      <c r="U653" s="20"/>
      <c r="V653" s="20"/>
      <c r="W653" s="20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0"/>
      <c r="T654" s="20"/>
      <c r="U654" s="20"/>
      <c r="V654" s="20"/>
      <c r="W654" s="20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0"/>
      <c r="T655" s="20"/>
      <c r="U655" s="20"/>
      <c r="V655" s="20"/>
      <c r="W655" s="20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0"/>
      <c r="T656" s="20"/>
      <c r="U656" s="20"/>
      <c r="V656" s="20"/>
      <c r="W656" s="20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0"/>
      <c r="T657" s="20"/>
      <c r="U657" s="20"/>
      <c r="V657" s="20"/>
      <c r="W657" s="20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0"/>
      <c r="T658" s="20"/>
      <c r="U658" s="20"/>
      <c r="V658" s="20"/>
      <c r="W658" s="20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0"/>
      <c r="T659" s="20"/>
      <c r="U659" s="20"/>
      <c r="V659" s="20"/>
      <c r="W659" s="20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0"/>
      <c r="T660" s="20"/>
      <c r="U660" s="20"/>
      <c r="V660" s="20"/>
      <c r="W660" s="20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0"/>
      <c r="T661" s="20"/>
      <c r="U661" s="20"/>
      <c r="V661" s="20"/>
      <c r="W661" s="20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0"/>
      <c r="T662" s="20"/>
      <c r="U662" s="20"/>
      <c r="V662" s="20"/>
      <c r="W662" s="20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0"/>
      <c r="T663" s="20"/>
      <c r="U663" s="20"/>
      <c r="V663" s="20"/>
      <c r="W663" s="20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0"/>
      <c r="T664" s="20"/>
      <c r="U664" s="20"/>
      <c r="V664" s="20"/>
      <c r="W664" s="20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0"/>
      <c r="T665" s="20"/>
      <c r="U665" s="20"/>
      <c r="V665" s="20"/>
      <c r="W665" s="20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0"/>
      <c r="T666" s="20"/>
      <c r="U666" s="20"/>
      <c r="V666" s="20"/>
      <c r="W666" s="20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0"/>
      <c r="T667" s="20"/>
      <c r="U667" s="20"/>
      <c r="V667" s="20"/>
      <c r="W667" s="20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0"/>
      <c r="T668" s="20"/>
      <c r="U668" s="20"/>
      <c r="V668" s="20"/>
      <c r="W668" s="20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0"/>
      <c r="T669" s="20"/>
      <c r="U669" s="20"/>
      <c r="V669" s="20"/>
      <c r="W669" s="20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0"/>
      <c r="T670" s="20"/>
      <c r="U670" s="20"/>
      <c r="V670" s="20"/>
      <c r="W670" s="20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0"/>
      <c r="T671" s="20"/>
      <c r="U671" s="20"/>
      <c r="V671" s="20"/>
      <c r="W671" s="20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0"/>
      <c r="T672" s="20"/>
      <c r="U672" s="20"/>
      <c r="V672" s="20"/>
      <c r="W672" s="20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0"/>
      <c r="T673" s="20"/>
      <c r="U673" s="20"/>
      <c r="V673" s="20"/>
      <c r="W673" s="20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0"/>
      <c r="T674" s="20"/>
      <c r="U674" s="20"/>
      <c r="V674" s="20"/>
      <c r="W674" s="20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0"/>
      <c r="T675" s="20"/>
      <c r="U675" s="20"/>
      <c r="V675" s="20"/>
      <c r="W675" s="20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0"/>
      <c r="T676" s="20"/>
      <c r="U676" s="20"/>
      <c r="V676" s="20"/>
      <c r="W676" s="20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0"/>
      <c r="T677" s="20"/>
      <c r="U677" s="20"/>
      <c r="V677" s="20"/>
      <c r="W677" s="20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0"/>
      <c r="T678" s="20"/>
      <c r="U678" s="20"/>
      <c r="V678" s="20"/>
      <c r="W678" s="20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0"/>
      <c r="T679" s="20"/>
      <c r="U679" s="20"/>
      <c r="V679" s="20"/>
      <c r="W679" s="20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0"/>
      <c r="T680" s="20"/>
      <c r="U680" s="20"/>
      <c r="V680" s="20"/>
      <c r="W680" s="20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0"/>
      <c r="T681" s="20"/>
      <c r="U681" s="20"/>
      <c r="V681" s="20"/>
      <c r="W681" s="20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0"/>
      <c r="T682" s="20"/>
      <c r="U682" s="20"/>
      <c r="V682" s="20"/>
      <c r="W682" s="20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0"/>
      <c r="T683" s="20"/>
      <c r="U683" s="20"/>
      <c r="V683" s="20"/>
      <c r="W683" s="20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0"/>
      <c r="T684" s="20"/>
      <c r="U684" s="20"/>
      <c r="V684" s="20"/>
      <c r="W684" s="20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0"/>
      <c r="T685" s="20"/>
      <c r="U685" s="20"/>
      <c r="V685" s="20"/>
      <c r="W685" s="20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0"/>
      <c r="T686" s="20"/>
      <c r="U686" s="20"/>
      <c r="V686" s="20"/>
      <c r="W686" s="20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0"/>
      <c r="T687" s="20"/>
      <c r="U687" s="20"/>
      <c r="V687" s="20"/>
      <c r="W687" s="20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0"/>
      <c r="T688" s="20"/>
      <c r="U688" s="20"/>
      <c r="V688" s="20"/>
      <c r="W688" s="20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0"/>
      <c r="T689" s="20"/>
      <c r="U689" s="20"/>
      <c r="V689" s="20"/>
      <c r="W689" s="20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0"/>
      <c r="T690" s="20"/>
      <c r="U690" s="20"/>
      <c r="V690" s="20"/>
      <c r="W690" s="20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0"/>
      <c r="T691" s="20"/>
      <c r="U691" s="20"/>
      <c r="V691" s="20"/>
      <c r="W691" s="20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0"/>
      <c r="T692" s="20"/>
      <c r="U692" s="20"/>
      <c r="V692" s="20"/>
      <c r="W692" s="20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0"/>
      <c r="T693" s="20"/>
      <c r="U693" s="20"/>
      <c r="V693" s="20"/>
      <c r="W693" s="20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0"/>
      <c r="T694" s="20"/>
      <c r="U694" s="20"/>
      <c r="V694" s="20"/>
      <c r="W694" s="20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0"/>
      <c r="T695" s="20"/>
      <c r="U695" s="20"/>
      <c r="V695" s="20"/>
      <c r="W695" s="20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0"/>
      <c r="T696" s="20"/>
      <c r="U696" s="20"/>
      <c r="V696" s="20"/>
      <c r="W696" s="20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0"/>
      <c r="T697" s="20"/>
      <c r="U697" s="20"/>
      <c r="V697" s="20"/>
      <c r="W697" s="20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0"/>
      <c r="T698" s="20"/>
      <c r="U698" s="20"/>
      <c r="V698" s="20"/>
      <c r="W698" s="20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0"/>
      <c r="T699" s="20"/>
      <c r="U699" s="20"/>
      <c r="V699" s="20"/>
      <c r="W699" s="20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0"/>
      <c r="T700" s="20"/>
      <c r="U700" s="20"/>
      <c r="V700" s="20"/>
      <c r="W700" s="20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0"/>
      <c r="T701" s="20"/>
      <c r="U701" s="20"/>
      <c r="V701" s="20"/>
      <c r="W701" s="20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0"/>
      <c r="T702" s="20"/>
      <c r="U702" s="20"/>
      <c r="V702" s="20"/>
      <c r="W702" s="20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0"/>
      <c r="T703" s="20"/>
      <c r="U703" s="20"/>
      <c r="V703" s="20"/>
      <c r="W703" s="20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0"/>
      <c r="T704" s="20"/>
      <c r="U704" s="20"/>
      <c r="V704" s="20"/>
      <c r="W704" s="20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0"/>
      <c r="T705" s="20"/>
      <c r="U705" s="20"/>
      <c r="V705" s="20"/>
      <c r="W705" s="20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0"/>
      <c r="T706" s="20"/>
      <c r="U706" s="20"/>
      <c r="V706" s="20"/>
      <c r="W706" s="20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0"/>
      <c r="T707" s="20"/>
      <c r="U707" s="20"/>
      <c r="V707" s="20"/>
      <c r="W707" s="20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0"/>
      <c r="T708" s="20"/>
      <c r="U708" s="20"/>
      <c r="V708" s="20"/>
      <c r="W708" s="20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0"/>
      <c r="T709" s="20"/>
      <c r="U709" s="20"/>
      <c r="V709" s="20"/>
      <c r="W709" s="20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0"/>
      <c r="T710" s="20"/>
      <c r="U710" s="20"/>
      <c r="V710" s="20"/>
      <c r="W710" s="20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0"/>
      <c r="T711" s="20"/>
      <c r="U711" s="20"/>
      <c r="V711" s="20"/>
      <c r="W711" s="20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0"/>
      <c r="T712" s="20"/>
      <c r="U712" s="20"/>
      <c r="V712" s="20"/>
      <c r="W712" s="20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0"/>
      <c r="T713" s="20"/>
      <c r="U713" s="20"/>
      <c r="V713" s="20"/>
      <c r="W713" s="20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0"/>
      <c r="T714" s="20"/>
      <c r="U714" s="20"/>
      <c r="V714" s="20"/>
      <c r="W714" s="20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0"/>
      <c r="T715" s="20"/>
      <c r="U715" s="20"/>
      <c r="V715" s="20"/>
      <c r="W715" s="20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0"/>
      <c r="T716" s="20"/>
      <c r="U716" s="20"/>
      <c r="V716" s="20"/>
      <c r="W716" s="20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0"/>
      <c r="T717" s="20"/>
      <c r="U717" s="20"/>
      <c r="V717" s="20"/>
      <c r="W717" s="20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0"/>
      <c r="T718" s="20"/>
      <c r="U718" s="20"/>
      <c r="V718" s="20"/>
      <c r="W718" s="20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0"/>
      <c r="T719" s="20"/>
      <c r="U719" s="20"/>
      <c r="V719" s="20"/>
      <c r="W719" s="20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0"/>
      <c r="T720" s="20"/>
      <c r="U720" s="20"/>
      <c r="V720" s="20"/>
      <c r="W720" s="20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0"/>
      <c r="T721" s="20"/>
      <c r="U721" s="20"/>
      <c r="V721" s="20"/>
      <c r="W721" s="20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0"/>
      <c r="T722" s="20"/>
      <c r="U722" s="20"/>
      <c r="V722" s="20"/>
      <c r="W722" s="20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0"/>
      <c r="T723" s="20"/>
      <c r="U723" s="20"/>
      <c r="V723" s="20"/>
      <c r="W723" s="20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0"/>
      <c r="T724" s="20"/>
      <c r="U724" s="20"/>
      <c r="V724" s="20"/>
      <c r="W724" s="20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0"/>
      <c r="T725" s="20"/>
      <c r="U725" s="20"/>
      <c r="V725" s="20"/>
      <c r="W725" s="20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0"/>
      <c r="T726" s="20"/>
      <c r="U726" s="20"/>
      <c r="V726" s="20"/>
      <c r="W726" s="20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0"/>
      <c r="T727" s="20"/>
      <c r="U727" s="20"/>
      <c r="V727" s="20"/>
      <c r="W727" s="20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0"/>
      <c r="T728" s="20"/>
      <c r="U728" s="20"/>
      <c r="V728" s="20"/>
      <c r="W728" s="20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0"/>
      <c r="T729" s="20"/>
      <c r="U729" s="20"/>
      <c r="V729" s="20"/>
      <c r="W729" s="20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0"/>
      <c r="T730" s="20"/>
      <c r="U730" s="20"/>
      <c r="V730" s="20"/>
      <c r="W730" s="20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0"/>
      <c r="T731" s="20"/>
      <c r="U731" s="20"/>
      <c r="V731" s="20"/>
      <c r="W731" s="20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0"/>
      <c r="T732" s="20"/>
      <c r="U732" s="20"/>
      <c r="V732" s="20"/>
      <c r="W732" s="20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0"/>
      <c r="T733" s="20"/>
      <c r="U733" s="20"/>
      <c r="V733" s="20"/>
      <c r="W733" s="20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0"/>
      <c r="T734" s="20"/>
      <c r="U734" s="20"/>
      <c r="V734" s="20"/>
      <c r="W734" s="20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0"/>
      <c r="T735" s="20"/>
      <c r="U735" s="20"/>
      <c r="V735" s="20"/>
      <c r="W735" s="20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0"/>
      <c r="T736" s="20"/>
      <c r="U736" s="20"/>
      <c r="V736" s="20"/>
      <c r="W736" s="20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0"/>
      <c r="T737" s="20"/>
      <c r="U737" s="20"/>
      <c r="V737" s="20"/>
      <c r="W737" s="20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0"/>
      <c r="T738" s="20"/>
      <c r="U738" s="20"/>
      <c r="V738" s="20"/>
      <c r="W738" s="20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0"/>
      <c r="T739" s="20"/>
      <c r="U739" s="20"/>
      <c r="V739" s="20"/>
      <c r="W739" s="20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0"/>
      <c r="T740" s="20"/>
      <c r="U740" s="20"/>
      <c r="V740" s="20"/>
      <c r="W740" s="20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0"/>
      <c r="T741" s="20"/>
      <c r="U741" s="20"/>
      <c r="V741" s="20"/>
      <c r="W741" s="20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0"/>
      <c r="T742" s="20"/>
      <c r="U742" s="20"/>
      <c r="V742" s="20"/>
      <c r="W742" s="20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0"/>
      <c r="T743" s="20"/>
      <c r="U743" s="20"/>
      <c r="V743" s="20"/>
      <c r="W743" s="20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0"/>
      <c r="T744" s="20"/>
      <c r="U744" s="20"/>
      <c r="V744" s="20"/>
      <c r="W744" s="20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0"/>
      <c r="T745" s="20"/>
      <c r="U745" s="20"/>
      <c r="V745" s="20"/>
      <c r="W745" s="20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0"/>
      <c r="T746" s="20"/>
      <c r="U746" s="20"/>
      <c r="V746" s="20"/>
      <c r="W746" s="20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0"/>
      <c r="T747" s="20"/>
      <c r="U747" s="20"/>
      <c r="V747" s="20"/>
      <c r="W747" s="20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0"/>
      <c r="T748" s="20"/>
      <c r="U748" s="20"/>
      <c r="V748" s="20"/>
      <c r="W748" s="20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0"/>
      <c r="T749" s="20"/>
      <c r="U749" s="20"/>
      <c r="V749" s="20"/>
      <c r="W749" s="20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0"/>
      <c r="T750" s="20"/>
      <c r="U750" s="20"/>
      <c r="V750" s="20"/>
      <c r="W750" s="20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0"/>
      <c r="T751" s="20"/>
      <c r="U751" s="20"/>
      <c r="V751" s="20"/>
      <c r="W751" s="20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0"/>
      <c r="T752" s="20"/>
      <c r="U752" s="20"/>
      <c r="V752" s="20"/>
      <c r="W752" s="20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0"/>
      <c r="T753" s="20"/>
      <c r="U753" s="20"/>
      <c r="V753" s="20"/>
      <c r="W753" s="20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0"/>
      <c r="T754" s="20"/>
      <c r="U754" s="20"/>
      <c r="V754" s="20"/>
      <c r="W754" s="20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0"/>
      <c r="T755" s="20"/>
      <c r="U755" s="20"/>
      <c r="V755" s="20"/>
      <c r="W755" s="20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0"/>
      <c r="T756" s="20"/>
      <c r="U756" s="20"/>
      <c r="V756" s="20"/>
      <c r="W756" s="20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0"/>
      <c r="T757" s="20"/>
      <c r="U757" s="20"/>
      <c r="V757" s="20"/>
      <c r="W757" s="20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0"/>
      <c r="T758" s="20"/>
      <c r="U758" s="20"/>
      <c r="V758" s="20"/>
      <c r="W758" s="20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0"/>
      <c r="T759" s="20"/>
      <c r="U759" s="20"/>
      <c r="V759" s="20"/>
      <c r="W759" s="20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0"/>
      <c r="T760" s="20"/>
      <c r="U760" s="20"/>
      <c r="V760" s="20"/>
      <c r="W760" s="20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0"/>
      <c r="T761" s="20"/>
      <c r="U761" s="20"/>
      <c r="V761" s="20"/>
      <c r="W761" s="20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0"/>
      <c r="T762" s="20"/>
      <c r="U762" s="20"/>
      <c r="V762" s="20"/>
      <c r="W762" s="20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0"/>
      <c r="T763" s="20"/>
      <c r="U763" s="20"/>
      <c r="V763" s="20"/>
      <c r="W763" s="20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0"/>
      <c r="T764" s="20"/>
      <c r="U764" s="20"/>
      <c r="V764" s="20"/>
      <c r="W764" s="20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0"/>
      <c r="T765" s="20"/>
      <c r="U765" s="20"/>
      <c r="V765" s="20"/>
      <c r="W765" s="20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0"/>
      <c r="T766" s="20"/>
      <c r="U766" s="20"/>
      <c r="V766" s="20"/>
      <c r="W766" s="20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0"/>
      <c r="T767" s="20"/>
      <c r="U767" s="20"/>
      <c r="V767" s="20"/>
      <c r="W767" s="20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0"/>
      <c r="T768" s="20"/>
      <c r="U768" s="20"/>
      <c r="V768" s="20"/>
      <c r="W768" s="20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0"/>
      <c r="T769" s="20"/>
      <c r="U769" s="20"/>
      <c r="V769" s="20"/>
      <c r="W769" s="20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0"/>
      <c r="T770" s="20"/>
      <c r="U770" s="20"/>
      <c r="V770" s="20"/>
      <c r="W770" s="20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0"/>
      <c r="T771" s="20"/>
      <c r="U771" s="20"/>
      <c r="V771" s="20"/>
      <c r="W771" s="20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0"/>
      <c r="T772" s="20"/>
      <c r="U772" s="20"/>
      <c r="V772" s="20"/>
      <c r="W772" s="20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0"/>
      <c r="T773" s="20"/>
      <c r="U773" s="20"/>
      <c r="V773" s="20"/>
      <c r="W773" s="20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0"/>
      <c r="T774" s="20"/>
      <c r="U774" s="20"/>
      <c r="V774" s="20"/>
      <c r="W774" s="20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0"/>
      <c r="T775" s="20"/>
      <c r="U775" s="20"/>
      <c r="V775" s="20"/>
      <c r="W775" s="20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0"/>
      <c r="T776" s="20"/>
      <c r="U776" s="20"/>
      <c r="V776" s="20"/>
      <c r="W776" s="20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0"/>
      <c r="T777" s="20"/>
      <c r="U777" s="20"/>
      <c r="V777" s="20"/>
      <c r="W777" s="20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0"/>
      <c r="T778" s="20"/>
      <c r="U778" s="20"/>
      <c r="V778" s="20"/>
      <c r="W778" s="20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0"/>
      <c r="T779" s="20"/>
      <c r="U779" s="20"/>
      <c r="V779" s="20"/>
      <c r="W779" s="20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0"/>
      <c r="T780" s="20"/>
      <c r="U780" s="20"/>
      <c r="V780" s="20"/>
      <c r="W780" s="20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0"/>
      <c r="T781" s="20"/>
      <c r="U781" s="20"/>
      <c r="V781" s="20"/>
      <c r="W781" s="20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0"/>
      <c r="T782" s="20"/>
      <c r="U782" s="20"/>
      <c r="V782" s="20"/>
      <c r="W782" s="20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0"/>
      <c r="T783" s="20"/>
      <c r="U783" s="20"/>
      <c r="V783" s="20"/>
      <c r="W783" s="20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0"/>
      <c r="T784" s="20"/>
      <c r="U784" s="20"/>
      <c r="V784" s="20"/>
      <c r="W784" s="20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0"/>
      <c r="T785" s="20"/>
      <c r="U785" s="20"/>
      <c r="V785" s="20"/>
      <c r="W785" s="20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0"/>
      <c r="T786" s="20"/>
      <c r="U786" s="20"/>
      <c r="V786" s="20"/>
      <c r="W786" s="20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0"/>
      <c r="T787" s="20"/>
      <c r="U787" s="20"/>
      <c r="V787" s="20"/>
      <c r="W787" s="20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0"/>
      <c r="T788" s="20"/>
      <c r="U788" s="20"/>
      <c r="V788" s="20"/>
      <c r="W788" s="20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0"/>
      <c r="T789" s="20"/>
      <c r="U789" s="20"/>
      <c r="V789" s="20"/>
      <c r="W789" s="20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0"/>
      <c r="T790" s="20"/>
      <c r="U790" s="20"/>
      <c r="V790" s="20"/>
      <c r="W790" s="20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0"/>
      <c r="T791" s="20"/>
      <c r="U791" s="20"/>
      <c r="V791" s="20"/>
      <c r="W791" s="20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0"/>
      <c r="T792" s="20"/>
      <c r="U792" s="20"/>
      <c r="V792" s="20"/>
      <c r="W792" s="20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0"/>
      <c r="T793" s="20"/>
      <c r="U793" s="20"/>
      <c r="V793" s="20"/>
      <c r="W793" s="20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0"/>
      <c r="T794" s="20"/>
      <c r="U794" s="20"/>
      <c r="V794" s="20"/>
      <c r="W794" s="20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0"/>
      <c r="T795" s="20"/>
      <c r="U795" s="20"/>
      <c r="V795" s="20"/>
      <c r="W795" s="20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0"/>
      <c r="T796" s="20"/>
      <c r="U796" s="20"/>
      <c r="V796" s="20"/>
      <c r="W796" s="20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0"/>
      <c r="T797" s="20"/>
      <c r="U797" s="20"/>
      <c r="V797" s="20"/>
      <c r="W797" s="20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0"/>
      <c r="T798" s="20"/>
      <c r="U798" s="20"/>
      <c r="V798" s="20"/>
      <c r="W798" s="20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0"/>
      <c r="T799" s="20"/>
      <c r="U799" s="20"/>
      <c r="V799" s="20"/>
      <c r="W799" s="20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0"/>
      <c r="T800" s="20"/>
      <c r="U800" s="20"/>
      <c r="V800" s="20"/>
      <c r="W800" s="20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0"/>
      <c r="T801" s="20"/>
      <c r="U801" s="20"/>
      <c r="V801" s="20"/>
      <c r="W801" s="20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0"/>
      <c r="T802" s="20"/>
      <c r="U802" s="20"/>
      <c r="V802" s="20"/>
      <c r="W802" s="20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0"/>
      <c r="T803" s="20"/>
      <c r="U803" s="20"/>
      <c r="V803" s="20"/>
      <c r="W803" s="20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0"/>
      <c r="T804" s="20"/>
      <c r="U804" s="20"/>
      <c r="V804" s="20"/>
      <c r="W804" s="20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0"/>
      <c r="T805" s="20"/>
      <c r="U805" s="20"/>
      <c r="V805" s="20"/>
      <c r="W805" s="20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0"/>
      <c r="T806" s="20"/>
      <c r="U806" s="20"/>
      <c r="V806" s="20"/>
      <c r="W806" s="20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0"/>
      <c r="T807" s="20"/>
      <c r="U807" s="20"/>
      <c r="V807" s="20"/>
      <c r="W807" s="20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0"/>
      <c r="T808" s="20"/>
      <c r="U808" s="20"/>
      <c r="V808" s="20"/>
      <c r="W808" s="20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0"/>
      <c r="T809" s="20"/>
      <c r="U809" s="20"/>
      <c r="V809" s="20"/>
      <c r="W809" s="20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0"/>
      <c r="T810" s="20"/>
      <c r="U810" s="20"/>
      <c r="V810" s="20"/>
      <c r="W810" s="20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0"/>
      <c r="T811" s="20"/>
      <c r="U811" s="20"/>
      <c r="V811" s="20"/>
      <c r="W811" s="20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0"/>
      <c r="T812" s="20"/>
      <c r="U812" s="20"/>
      <c r="V812" s="20"/>
      <c r="W812" s="20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0"/>
      <c r="T813" s="20"/>
      <c r="U813" s="20"/>
      <c r="V813" s="20"/>
      <c r="W813" s="20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0"/>
      <c r="T814" s="20"/>
      <c r="U814" s="20"/>
      <c r="V814" s="20"/>
      <c r="W814" s="20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0"/>
      <c r="T815" s="20"/>
      <c r="U815" s="20"/>
      <c r="V815" s="20"/>
      <c r="W815" s="20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0"/>
      <c r="T816" s="20"/>
      <c r="U816" s="20"/>
      <c r="V816" s="20"/>
      <c r="W816" s="20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0"/>
      <c r="T817" s="20"/>
      <c r="U817" s="20"/>
      <c r="V817" s="20"/>
      <c r="W817" s="20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0"/>
      <c r="T818" s="20"/>
      <c r="U818" s="20"/>
      <c r="V818" s="20"/>
      <c r="W818" s="20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0"/>
      <c r="T819" s="20"/>
      <c r="U819" s="20"/>
      <c r="V819" s="20"/>
      <c r="W819" s="20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0"/>
      <c r="T820" s="20"/>
      <c r="U820" s="20"/>
      <c r="V820" s="20"/>
      <c r="W820" s="20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0"/>
      <c r="T821" s="20"/>
      <c r="U821" s="20"/>
      <c r="V821" s="20"/>
      <c r="W821" s="20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0"/>
      <c r="T822" s="20"/>
      <c r="U822" s="20"/>
      <c r="V822" s="20"/>
      <c r="W822" s="20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0"/>
      <c r="T823" s="20"/>
      <c r="U823" s="20"/>
      <c r="V823" s="20"/>
      <c r="W823" s="20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0"/>
      <c r="T824" s="20"/>
      <c r="U824" s="20"/>
      <c r="V824" s="20"/>
      <c r="W824" s="20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0"/>
      <c r="T825" s="20"/>
      <c r="U825" s="20"/>
      <c r="V825" s="20"/>
      <c r="W825" s="20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0"/>
      <c r="T826" s="20"/>
      <c r="U826" s="20"/>
      <c r="V826" s="20"/>
      <c r="W826" s="20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0"/>
      <c r="T827" s="20"/>
      <c r="U827" s="20"/>
      <c r="V827" s="20"/>
      <c r="W827" s="20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0"/>
      <c r="T828" s="20"/>
      <c r="U828" s="20"/>
      <c r="V828" s="20"/>
      <c r="W828" s="20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0"/>
      <c r="T829" s="20"/>
      <c r="U829" s="20"/>
      <c r="V829" s="20"/>
      <c r="W829" s="20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0"/>
      <c r="T830" s="20"/>
      <c r="U830" s="20"/>
      <c r="V830" s="20"/>
      <c r="W830" s="20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0"/>
      <c r="T831" s="20"/>
      <c r="U831" s="20"/>
      <c r="V831" s="20"/>
      <c r="W831" s="20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0"/>
      <c r="T832" s="20"/>
      <c r="U832" s="20"/>
      <c r="V832" s="20"/>
      <c r="W832" s="20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0"/>
      <c r="T833" s="20"/>
      <c r="U833" s="20"/>
      <c r="V833" s="20"/>
      <c r="W833" s="20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0"/>
      <c r="T834" s="20"/>
      <c r="U834" s="20"/>
      <c r="V834" s="20"/>
      <c r="W834" s="20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0"/>
      <c r="T835" s="20"/>
      <c r="U835" s="20"/>
      <c r="V835" s="20"/>
      <c r="W835" s="20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0"/>
      <c r="T836" s="20"/>
      <c r="U836" s="20"/>
      <c r="V836" s="20"/>
      <c r="W836" s="20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0"/>
      <c r="T837" s="20"/>
      <c r="U837" s="20"/>
      <c r="V837" s="20"/>
      <c r="W837" s="20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0"/>
      <c r="T838" s="20"/>
      <c r="U838" s="20"/>
      <c r="V838" s="20"/>
      <c r="W838" s="20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0"/>
      <c r="T839" s="20"/>
      <c r="U839" s="20"/>
      <c r="V839" s="20"/>
      <c r="W839" s="20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0"/>
      <c r="T840" s="20"/>
      <c r="U840" s="20"/>
      <c r="V840" s="20"/>
      <c r="W840" s="20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0"/>
      <c r="T841" s="20"/>
      <c r="U841" s="20"/>
      <c r="V841" s="20"/>
      <c r="W841" s="20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0"/>
      <c r="T842" s="20"/>
      <c r="U842" s="20"/>
      <c r="V842" s="20"/>
      <c r="W842" s="20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0"/>
      <c r="T843" s="20"/>
      <c r="U843" s="20"/>
      <c r="V843" s="20"/>
      <c r="W843" s="20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0"/>
      <c r="T844" s="20"/>
      <c r="U844" s="20"/>
      <c r="V844" s="20"/>
      <c r="W844" s="20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0"/>
      <c r="T845" s="20"/>
      <c r="U845" s="20"/>
      <c r="V845" s="20"/>
      <c r="W845" s="20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0"/>
      <c r="T846" s="20"/>
      <c r="U846" s="20"/>
      <c r="V846" s="20"/>
      <c r="W846" s="20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0"/>
      <c r="T847" s="20"/>
      <c r="U847" s="20"/>
      <c r="V847" s="20"/>
      <c r="W847" s="20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0"/>
      <c r="T848" s="20"/>
      <c r="U848" s="20"/>
      <c r="V848" s="20"/>
      <c r="W848" s="20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0"/>
      <c r="T849" s="20"/>
      <c r="U849" s="20"/>
      <c r="V849" s="20"/>
      <c r="W849" s="20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0"/>
      <c r="T850" s="20"/>
      <c r="U850" s="20"/>
      <c r="V850" s="20"/>
      <c r="W850" s="20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0"/>
      <c r="T851" s="20"/>
      <c r="U851" s="20"/>
      <c r="V851" s="20"/>
      <c r="W851" s="20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0"/>
      <c r="T852" s="20"/>
      <c r="U852" s="20"/>
      <c r="V852" s="20"/>
      <c r="W852" s="20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0"/>
      <c r="T853" s="20"/>
      <c r="U853" s="20"/>
      <c r="V853" s="20"/>
      <c r="W853" s="20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0"/>
      <c r="T854" s="20"/>
      <c r="U854" s="20"/>
      <c r="V854" s="20"/>
      <c r="W854" s="20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0"/>
      <c r="T855" s="20"/>
      <c r="U855" s="20"/>
      <c r="V855" s="20"/>
      <c r="W855" s="20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0"/>
      <c r="T856" s="20"/>
      <c r="U856" s="20"/>
      <c r="V856" s="20"/>
      <c r="W856" s="20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0"/>
      <c r="T857" s="20"/>
      <c r="U857" s="20"/>
      <c r="V857" s="20"/>
      <c r="W857" s="20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0"/>
      <c r="T858" s="20"/>
      <c r="U858" s="20"/>
      <c r="V858" s="20"/>
      <c r="W858" s="20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0"/>
      <c r="T859" s="20"/>
      <c r="U859" s="20"/>
      <c r="V859" s="20"/>
      <c r="W859" s="20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0"/>
      <c r="T860" s="20"/>
      <c r="U860" s="20"/>
      <c r="V860" s="20"/>
      <c r="W860" s="20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0"/>
      <c r="T861" s="20"/>
      <c r="U861" s="20"/>
      <c r="V861" s="20"/>
      <c r="W861" s="20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0"/>
      <c r="T862" s="20"/>
      <c r="U862" s="20"/>
      <c r="V862" s="20"/>
      <c r="W862" s="20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0"/>
      <c r="T863" s="20"/>
      <c r="U863" s="20"/>
      <c r="V863" s="20"/>
      <c r="W863" s="20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0"/>
      <c r="T864" s="20"/>
      <c r="U864" s="20"/>
      <c r="V864" s="20"/>
      <c r="W864" s="20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0"/>
      <c r="T865" s="20"/>
      <c r="U865" s="20"/>
      <c r="V865" s="20"/>
      <c r="W865" s="20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0"/>
      <c r="T866" s="20"/>
      <c r="U866" s="20"/>
      <c r="V866" s="20"/>
      <c r="W866" s="20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0"/>
      <c r="T867" s="20"/>
      <c r="U867" s="20"/>
      <c r="V867" s="20"/>
      <c r="W867" s="20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0"/>
      <c r="T868" s="20"/>
      <c r="U868" s="20"/>
      <c r="V868" s="20"/>
      <c r="W868" s="20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0"/>
      <c r="T869" s="20"/>
      <c r="U869" s="20"/>
      <c r="V869" s="20"/>
      <c r="W869" s="20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0"/>
      <c r="T870" s="20"/>
      <c r="U870" s="20"/>
      <c r="V870" s="20"/>
      <c r="W870" s="20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0"/>
      <c r="T871" s="20"/>
      <c r="U871" s="20"/>
      <c r="V871" s="20"/>
      <c r="W871" s="20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0"/>
      <c r="T872" s="20"/>
      <c r="U872" s="20"/>
      <c r="V872" s="20"/>
      <c r="W872" s="20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0"/>
      <c r="T873" s="20"/>
      <c r="U873" s="20"/>
      <c r="V873" s="20"/>
      <c r="W873" s="20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0"/>
      <c r="T874" s="20"/>
      <c r="U874" s="20"/>
      <c r="V874" s="20"/>
      <c r="W874" s="20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0"/>
      <c r="T875" s="20"/>
      <c r="U875" s="20"/>
      <c r="V875" s="20"/>
      <c r="W875" s="20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0"/>
      <c r="T876" s="20"/>
      <c r="U876" s="20"/>
      <c r="V876" s="20"/>
      <c r="W876" s="20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0"/>
      <c r="T877" s="20"/>
      <c r="U877" s="20"/>
      <c r="V877" s="20"/>
      <c r="W877" s="20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0"/>
      <c r="T878" s="20"/>
      <c r="U878" s="20"/>
      <c r="V878" s="20"/>
      <c r="W878" s="20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0"/>
      <c r="T879" s="20"/>
      <c r="U879" s="20"/>
      <c r="V879" s="20"/>
      <c r="W879" s="20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0"/>
      <c r="T880" s="20"/>
      <c r="U880" s="20"/>
      <c r="V880" s="20"/>
      <c r="W880" s="20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0"/>
      <c r="T881" s="20"/>
      <c r="U881" s="20"/>
      <c r="V881" s="20"/>
      <c r="W881" s="20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0"/>
      <c r="T882" s="20"/>
      <c r="U882" s="20"/>
      <c r="V882" s="20"/>
      <c r="W882" s="20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0"/>
      <c r="T883" s="20"/>
      <c r="U883" s="20"/>
      <c r="V883" s="20"/>
      <c r="W883" s="20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0"/>
      <c r="T884" s="20"/>
      <c r="U884" s="20"/>
      <c r="V884" s="20"/>
      <c r="W884" s="20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0"/>
      <c r="T885" s="20"/>
      <c r="U885" s="20"/>
      <c r="V885" s="20"/>
      <c r="W885" s="20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0"/>
      <c r="T886" s="20"/>
      <c r="U886" s="20"/>
      <c r="V886" s="20"/>
      <c r="W886" s="20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0"/>
      <c r="T887" s="20"/>
      <c r="U887" s="20"/>
      <c r="V887" s="20"/>
      <c r="W887" s="20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0"/>
      <c r="T888" s="20"/>
      <c r="U888" s="20"/>
      <c r="V888" s="20"/>
      <c r="W888" s="20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0"/>
      <c r="T889" s="20"/>
      <c r="U889" s="20"/>
      <c r="V889" s="20"/>
      <c r="W889" s="20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0"/>
      <c r="T890" s="20"/>
      <c r="U890" s="20"/>
      <c r="V890" s="20"/>
      <c r="W890" s="20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0"/>
      <c r="T891" s="20"/>
      <c r="U891" s="20"/>
      <c r="V891" s="20"/>
      <c r="W891" s="20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0"/>
      <c r="T892" s="20"/>
      <c r="U892" s="20"/>
      <c r="V892" s="20"/>
      <c r="W892" s="20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0"/>
      <c r="T893" s="20"/>
      <c r="U893" s="20"/>
      <c r="V893" s="20"/>
      <c r="W893" s="20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0"/>
      <c r="T894" s="20"/>
      <c r="U894" s="20"/>
      <c r="V894" s="20"/>
      <c r="W894" s="20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0"/>
      <c r="T895" s="20"/>
      <c r="U895" s="20"/>
      <c r="V895" s="20"/>
      <c r="W895" s="20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0"/>
      <c r="T896" s="20"/>
      <c r="U896" s="20"/>
      <c r="V896" s="20"/>
      <c r="W896" s="20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0"/>
      <c r="T897" s="20"/>
      <c r="U897" s="20"/>
      <c r="V897" s="20"/>
      <c r="W897" s="20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0"/>
      <c r="T898" s="20"/>
      <c r="U898" s="20"/>
      <c r="V898" s="20"/>
      <c r="W898" s="20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0"/>
      <c r="T899" s="20"/>
      <c r="U899" s="20"/>
      <c r="V899" s="20"/>
      <c r="W899" s="20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0"/>
      <c r="T900" s="20"/>
      <c r="U900" s="20"/>
      <c r="V900" s="20"/>
      <c r="W900" s="20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0"/>
      <c r="T901" s="20"/>
      <c r="U901" s="20"/>
      <c r="V901" s="20"/>
      <c r="W901" s="20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0"/>
      <c r="T902" s="20"/>
      <c r="U902" s="20"/>
      <c r="V902" s="20"/>
      <c r="W902" s="20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0"/>
      <c r="T903" s="20"/>
      <c r="U903" s="20"/>
      <c r="V903" s="20"/>
      <c r="W903" s="20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0"/>
      <c r="T904" s="20"/>
      <c r="U904" s="20"/>
      <c r="V904" s="20"/>
      <c r="W904" s="20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0"/>
      <c r="T905" s="20"/>
      <c r="U905" s="20"/>
      <c r="V905" s="20"/>
      <c r="W905" s="20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0"/>
      <c r="T906" s="20"/>
      <c r="U906" s="20"/>
      <c r="V906" s="20"/>
      <c r="W906" s="20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0"/>
      <c r="T907" s="20"/>
      <c r="U907" s="20"/>
      <c r="V907" s="20"/>
      <c r="W907" s="20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0"/>
      <c r="T908" s="20"/>
      <c r="U908" s="20"/>
      <c r="V908" s="20"/>
      <c r="W908" s="20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0"/>
      <c r="T909" s="20"/>
      <c r="U909" s="20"/>
      <c r="V909" s="20"/>
      <c r="W909" s="20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0"/>
      <c r="T910" s="20"/>
      <c r="U910" s="20"/>
      <c r="V910" s="20"/>
      <c r="W910" s="20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0"/>
      <c r="T911" s="20"/>
      <c r="U911" s="20"/>
      <c r="V911" s="20"/>
      <c r="W911" s="20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0"/>
      <c r="T912" s="20"/>
      <c r="U912" s="20"/>
      <c r="V912" s="20"/>
      <c r="W912" s="20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0"/>
      <c r="T913" s="20"/>
      <c r="U913" s="20"/>
      <c r="V913" s="20"/>
      <c r="W913" s="20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0"/>
      <c r="T914" s="20"/>
      <c r="U914" s="20"/>
      <c r="V914" s="20"/>
      <c r="W914" s="20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0"/>
      <c r="T915" s="20"/>
      <c r="U915" s="20"/>
      <c r="V915" s="20"/>
      <c r="W915" s="20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0"/>
      <c r="T916" s="20"/>
      <c r="U916" s="20"/>
      <c r="V916" s="20"/>
      <c r="W916" s="20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0"/>
      <c r="T917" s="20"/>
      <c r="U917" s="20"/>
      <c r="V917" s="20"/>
      <c r="W917" s="20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0"/>
      <c r="T918" s="20"/>
      <c r="U918" s="20"/>
      <c r="V918" s="20"/>
      <c r="W918" s="20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0"/>
      <c r="T919" s="20"/>
      <c r="U919" s="20"/>
      <c r="V919" s="20"/>
      <c r="W919" s="20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0"/>
      <c r="T920" s="20"/>
      <c r="U920" s="20"/>
      <c r="V920" s="20"/>
      <c r="W920" s="20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0"/>
      <c r="T921" s="20"/>
      <c r="U921" s="20"/>
      <c r="V921" s="20"/>
      <c r="W921" s="20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0"/>
      <c r="T922" s="20"/>
      <c r="U922" s="20"/>
      <c r="V922" s="20"/>
      <c r="W922" s="20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0"/>
      <c r="T923" s="20"/>
      <c r="U923" s="20"/>
      <c r="V923" s="20"/>
      <c r="W923" s="20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0"/>
      <c r="T924" s="20"/>
      <c r="U924" s="20"/>
      <c r="V924" s="20"/>
      <c r="W924" s="20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0"/>
      <c r="T925" s="20"/>
      <c r="U925" s="20"/>
      <c r="V925" s="20"/>
      <c r="W925" s="20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0"/>
      <c r="T926" s="20"/>
      <c r="U926" s="20"/>
      <c r="V926" s="20"/>
      <c r="W926" s="20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0"/>
      <c r="T927" s="20"/>
      <c r="U927" s="20"/>
      <c r="V927" s="20"/>
      <c r="W927" s="20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0"/>
      <c r="T928" s="20"/>
      <c r="U928" s="20"/>
      <c r="V928" s="20"/>
      <c r="W928" s="20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0"/>
      <c r="T929" s="20"/>
      <c r="U929" s="20"/>
      <c r="V929" s="20"/>
      <c r="W929" s="20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0"/>
      <c r="T930" s="20"/>
      <c r="U930" s="20"/>
      <c r="V930" s="20"/>
      <c r="W930" s="20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0"/>
      <c r="T931" s="20"/>
      <c r="U931" s="20"/>
      <c r="V931" s="20"/>
      <c r="W931" s="20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0"/>
      <c r="T932" s="20"/>
      <c r="U932" s="20"/>
      <c r="V932" s="20"/>
      <c r="W932" s="20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0"/>
      <c r="T933" s="20"/>
      <c r="U933" s="20"/>
      <c r="V933" s="20"/>
      <c r="W933" s="20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0"/>
      <c r="T934" s="20"/>
      <c r="U934" s="20"/>
      <c r="V934" s="20"/>
      <c r="W934" s="20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0"/>
      <c r="T935" s="20"/>
      <c r="U935" s="20"/>
      <c r="V935" s="20"/>
      <c r="W935" s="20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0"/>
      <c r="T936" s="20"/>
      <c r="U936" s="20"/>
      <c r="V936" s="20"/>
      <c r="W936" s="20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0"/>
      <c r="T937" s="20"/>
      <c r="U937" s="20"/>
      <c r="V937" s="20"/>
      <c r="W937" s="20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0"/>
      <c r="T938" s="20"/>
      <c r="U938" s="20"/>
      <c r="V938" s="20"/>
      <c r="W938" s="20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0"/>
      <c r="T939" s="20"/>
      <c r="U939" s="20"/>
      <c r="V939" s="20"/>
      <c r="W939" s="20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0"/>
      <c r="T940" s="20"/>
      <c r="U940" s="20"/>
      <c r="V940" s="20"/>
      <c r="W940" s="20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0"/>
      <c r="T941" s="20"/>
      <c r="U941" s="20"/>
      <c r="V941" s="20"/>
      <c r="W941" s="20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0"/>
      <c r="T942" s="20"/>
      <c r="U942" s="20"/>
      <c r="V942" s="20"/>
      <c r="W942" s="20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0"/>
      <c r="T943" s="20"/>
      <c r="U943" s="20"/>
      <c r="V943" s="20"/>
      <c r="W943" s="20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0"/>
      <c r="T944" s="20"/>
      <c r="U944" s="20"/>
      <c r="V944" s="20"/>
      <c r="W944" s="20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0"/>
      <c r="T945" s="20"/>
      <c r="U945" s="20"/>
      <c r="V945" s="20"/>
      <c r="W945" s="20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0"/>
      <c r="T946" s="20"/>
      <c r="U946" s="20"/>
      <c r="V946" s="20"/>
      <c r="W946" s="20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0"/>
      <c r="T947" s="20"/>
      <c r="U947" s="20"/>
      <c r="V947" s="20"/>
      <c r="W947" s="20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0"/>
      <c r="T948" s="20"/>
      <c r="U948" s="20"/>
      <c r="V948" s="20"/>
      <c r="W948" s="20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0"/>
      <c r="T949" s="20"/>
      <c r="U949" s="20"/>
      <c r="V949" s="20"/>
      <c r="W949" s="20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0"/>
      <c r="T950" s="20"/>
      <c r="U950" s="20"/>
      <c r="V950" s="20"/>
      <c r="W950" s="20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0"/>
      <c r="T951" s="20"/>
      <c r="U951" s="20"/>
      <c r="V951" s="20"/>
      <c r="W951" s="20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0"/>
      <c r="T952" s="20"/>
      <c r="U952" s="20"/>
      <c r="V952" s="20"/>
      <c r="W952" s="20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0"/>
      <c r="T953" s="20"/>
      <c r="U953" s="20"/>
      <c r="V953" s="20"/>
      <c r="W953" s="20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0"/>
      <c r="T954" s="20"/>
      <c r="U954" s="20"/>
      <c r="V954" s="20"/>
      <c r="W954" s="20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0"/>
      <c r="T955" s="20"/>
      <c r="U955" s="20"/>
      <c r="V955" s="20"/>
      <c r="W955" s="20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0"/>
      <c r="T956" s="20"/>
      <c r="U956" s="20"/>
      <c r="V956" s="20"/>
      <c r="W956" s="20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0"/>
      <c r="T957" s="20"/>
      <c r="U957" s="20"/>
      <c r="V957" s="20"/>
      <c r="W957" s="20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0"/>
      <c r="T958" s="20"/>
      <c r="U958" s="20"/>
      <c r="V958" s="20"/>
      <c r="W958" s="20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0"/>
      <c r="T959" s="20"/>
      <c r="U959" s="20"/>
      <c r="V959" s="20"/>
      <c r="W959" s="20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0"/>
      <c r="T960" s="20"/>
      <c r="U960" s="20"/>
      <c r="V960" s="20"/>
      <c r="W960" s="20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0"/>
      <c r="T961" s="20"/>
      <c r="U961" s="20"/>
      <c r="V961" s="20"/>
      <c r="W961" s="20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0"/>
      <c r="T962" s="20"/>
      <c r="U962" s="20"/>
      <c r="V962" s="20"/>
      <c r="W962" s="20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0"/>
      <c r="T963" s="20"/>
      <c r="U963" s="20"/>
      <c r="V963" s="20"/>
      <c r="W963" s="20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0"/>
      <c r="T964" s="20"/>
      <c r="U964" s="20"/>
      <c r="V964" s="20"/>
      <c r="W964" s="20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0"/>
      <c r="T965" s="20"/>
      <c r="U965" s="20"/>
      <c r="V965" s="20"/>
      <c r="W965" s="20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0"/>
      <c r="T966" s="20"/>
      <c r="U966" s="20"/>
      <c r="V966" s="20"/>
      <c r="W966" s="20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0"/>
      <c r="T967" s="20"/>
      <c r="U967" s="20"/>
      <c r="V967" s="20"/>
      <c r="W967" s="20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0"/>
      <c r="T968" s="20"/>
      <c r="U968" s="20"/>
      <c r="V968" s="20"/>
      <c r="W968" s="20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0"/>
      <c r="T969" s="20"/>
      <c r="U969" s="20"/>
      <c r="V969" s="20"/>
      <c r="W969" s="20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0"/>
      <c r="T970" s="20"/>
      <c r="U970" s="20"/>
      <c r="V970" s="20"/>
      <c r="W970" s="20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0"/>
      <c r="T971" s="20"/>
      <c r="U971" s="20"/>
      <c r="V971" s="20"/>
      <c r="W971" s="20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0"/>
      <c r="T972" s="20"/>
      <c r="U972" s="20"/>
      <c r="V972" s="20"/>
      <c r="W972" s="20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0"/>
      <c r="T973" s="20"/>
      <c r="U973" s="20"/>
      <c r="V973" s="20"/>
      <c r="W973" s="20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0"/>
      <c r="T974" s="20"/>
      <c r="U974" s="20"/>
      <c r="V974" s="20"/>
      <c r="W974" s="20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0"/>
      <c r="T975" s="20"/>
      <c r="U975" s="20"/>
      <c r="V975" s="20"/>
      <c r="W975" s="20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0"/>
      <c r="T976" s="20"/>
      <c r="U976" s="20"/>
      <c r="V976" s="20"/>
      <c r="W976" s="20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0"/>
      <c r="T977" s="20"/>
      <c r="U977" s="20"/>
      <c r="V977" s="20"/>
      <c r="W977" s="20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0"/>
      <c r="T978" s="20"/>
      <c r="U978" s="20"/>
      <c r="V978" s="20"/>
      <c r="W978" s="20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0"/>
      <c r="T979" s="20"/>
      <c r="U979" s="20"/>
      <c r="V979" s="20"/>
      <c r="W979" s="20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0"/>
      <c r="T980" s="20"/>
      <c r="U980" s="20"/>
      <c r="V980" s="20"/>
      <c r="W980" s="20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0"/>
      <c r="T981" s="20"/>
      <c r="U981" s="20"/>
      <c r="V981" s="20"/>
      <c r="W981" s="20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0"/>
      <c r="T982" s="20"/>
      <c r="U982" s="20"/>
      <c r="V982" s="20"/>
      <c r="W982" s="20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0"/>
      <c r="T983" s="20"/>
      <c r="U983" s="20"/>
      <c r="V983" s="20"/>
      <c r="W983" s="20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0"/>
      <c r="T984" s="20"/>
      <c r="U984" s="20"/>
      <c r="V984" s="20"/>
      <c r="W984" s="20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0"/>
      <c r="T985" s="20"/>
      <c r="U985" s="20"/>
      <c r="V985" s="20"/>
      <c r="W985" s="20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0"/>
      <c r="T986" s="20"/>
      <c r="U986" s="20"/>
      <c r="V986" s="20"/>
      <c r="W986" s="20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0"/>
      <c r="T987" s="20"/>
      <c r="U987" s="20"/>
      <c r="V987" s="20"/>
      <c r="W987" s="20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0"/>
      <c r="T988" s="20"/>
      <c r="U988" s="20"/>
      <c r="V988" s="20"/>
      <c r="W988" s="20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0"/>
      <c r="T989" s="20"/>
      <c r="U989" s="20"/>
      <c r="V989" s="20"/>
      <c r="W989" s="20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0"/>
      <c r="T990" s="20"/>
      <c r="U990" s="20"/>
      <c r="V990" s="20"/>
      <c r="W990" s="20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0"/>
      <c r="T991" s="20"/>
      <c r="U991" s="20"/>
      <c r="V991" s="20"/>
      <c r="W991" s="20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0"/>
      <c r="T992" s="20"/>
      <c r="U992" s="20"/>
      <c r="V992" s="20"/>
      <c r="W992" s="20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0"/>
      <c r="T993" s="20"/>
      <c r="U993" s="20"/>
      <c r="V993" s="20"/>
      <c r="W993" s="20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0"/>
      <c r="T994" s="20"/>
      <c r="U994" s="20"/>
      <c r="V994" s="20"/>
      <c r="W994" s="20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0"/>
      <c r="T995" s="20"/>
      <c r="U995" s="20"/>
      <c r="V995" s="20"/>
      <c r="W995" s="20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0"/>
      <c r="T996" s="20"/>
      <c r="U996" s="20"/>
      <c r="V996" s="20"/>
      <c r="W996" s="20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0"/>
      <c r="T997" s="20"/>
      <c r="U997" s="20"/>
      <c r="V997" s="20"/>
      <c r="W997" s="20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0"/>
      <c r="T998" s="20"/>
      <c r="U998" s="20"/>
      <c r="V998" s="20"/>
      <c r="W998" s="20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0"/>
      <c r="T999" s="20"/>
      <c r="U999" s="20"/>
      <c r="V999" s="20"/>
      <c r="W999" s="20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0"/>
      <c r="T1000" s="20"/>
      <c r="U1000" s="20"/>
      <c r="V1000" s="20"/>
      <c r="W1000" s="20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0"/>
      <c r="T1001" s="20"/>
      <c r="U1001" s="20"/>
      <c r="V1001" s="20"/>
      <c r="W1001" s="20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0"/>
      <c r="T1002" s="20"/>
      <c r="U1002" s="20"/>
      <c r="V1002" s="20"/>
      <c r="W1002" s="20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0"/>
      <c r="T1003" s="20"/>
      <c r="U1003" s="20"/>
      <c r="V1003" s="20"/>
      <c r="W1003" s="20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0"/>
      <c r="T1004" s="20"/>
      <c r="U1004" s="20"/>
      <c r="V1004" s="20"/>
      <c r="W1004" s="20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0"/>
      <c r="T1005" s="20"/>
      <c r="U1005" s="20"/>
      <c r="V1005" s="20"/>
      <c r="W1005" s="20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0"/>
      <c r="T1006" s="20"/>
      <c r="U1006" s="20"/>
      <c r="V1006" s="20"/>
      <c r="W1006" s="20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0"/>
      <c r="T1007" s="20"/>
      <c r="U1007" s="20"/>
      <c r="V1007" s="20"/>
      <c r="W1007" s="20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0"/>
      <c r="T1008" s="20"/>
      <c r="U1008" s="20"/>
      <c r="V1008" s="20"/>
      <c r="W1008" s="20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0"/>
      <c r="T1009" s="20"/>
      <c r="U1009" s="20"/>
      <c r="V1009" s="20"/>
      <c r="W1009" s="20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0"/>
      <c r="T1010" s="20"/>
      <c r="U1010" s="20"/>
      <c r="V1010" s="20"/>
      <c r="W1010" s="20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0"/>
      <c r="T1011" s="20"/>
      <c r="U1011" s="20"/>
      <c r="V1011" s="20"/>
      <c r="W1011" s="20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0"/>
      <c r="T1012" s="20"/>
      <c r="U1012" s="20"/>
      <c r="V1012" s="20"/>
      <c r="W1012" s="20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0"/>
      <c r="T1013" s="20"/>
      <c r="U1013" s="20"/>
      <c r="V1013" s="20"/>
      <c r="W1013" s="20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0"/>
      <c r="T1014" s="20"/>
      <c r="U1014" s="20"/>
      <c r="V1014" s="20"/>
      <c r="W1014" s="20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0"/>
      <c r="T1015" s="20"/>
      <c r="U1015" s="20"/>
      <c r="V1015" s="20"/>
      <c r="W1015" s="20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0"/>
      <c r="T1016" s="20"/>
      <c r="U1016" s="20"/>
      <c r="V1016" s="20"/>
      <c r="W1016" s="20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0"/>
      <c r="T1017" s="20"/>
      <c r="U1017" s="20"/>
      <c r="V1017" s="20"/>
      <c r="W1017" s="20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0"/>
      <c r="T1018" s="20"/>
      <c r="U1018" s="20"/>
      <c r="V1018" s="20"/>
      <c r="W1018" s="20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0"/>
      <c r="T1019" s="20"/>
      <c r="U1019" s="20"/>
      <c r="V1019" s="20"/>
      <c r="W1019" s="20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0"/>
      <c r="T1020" s="20"/>
      <c r="U1020" s="20"/>
      <c r="V1020" s="20"/>
      <c r="W1020" s="20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0"/>
      <c r="T1021" s="20"/>
      <c r="U1021" s="20"/>
      <c r="V1021" s="20"/>
      <c r="W1021" s="20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0"/>
      <c r="T1022" s="20"/>
      <c r="U1022" s="20"/>
      <c r="V1022" s="20"/>
      <c r="W1022" s="20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0"/>
      <c r="T1023" s="20"/>
      <c r="U1023" s="20"/>
      <c r="V1023" s="20"/>
      <c r="W1023" s="20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0"/>
      <c r="T1024" s="20"/>
      <c r="U1024" s="20"/>
      <c r="V1024" s="20"/>
      <c r="W1024" s="20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0"/>
      <c r="T1025" s="20"/>
      <c r="U1025" s="20"/>
      <c r="V1025" s="20"/>
      <c r="W1025" s="20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0"/>
      <c r="T1026" s="20"/>
      <c r="U1026" s="20"/>
      <c r="V1026" s="20"/>
      <c r="W1026" s="20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0"/>
      <c r="T1027" s="20"/>
      <c r="U1027" s="20"/>
      <c r="V1027" s="20"/>
      <c r="W1027" s="20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0"/>
      <c r="T1028" s="20"/>
      <c r="U1028" s="20"/>
      <c r="V1028" s="20"/>
      <c r="W1028" s="20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0"/>
      <c r="T1029" s="20"/>
      <c r="U1029" s="20"/>
      <c r="V1029" s="20"/>
      <c r="W1029" s="20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0"/>
      <c r="T1030" s="20"/>
      <c r="U1030" s="20"/>
      <c r="V1030" s="20"/>
      <c r="W1030" s="20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0"/>
      <c r="T1031" s="20"/>
      <c r="U1031" s="20"/>
      <c r="V1031" s="20"/>
      <c r="W1031" s="20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0"/>
      <c r="T1032" s="20"/>
      <c r="U1032" s="20"/>
      <c r="V1032" s="20"/>
      <c r="W1032" s="20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0"/>
      <c r="T1033" s="20"/>
      <c r="U1033" s="20"/>
      <c r="V1033" s="20"/>
      <c r="W1033" s="20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0"/>
      <c r="T1034" s="20"/>
      <c r="U1034" s="20"/>
      <c r="V1034" s="20"/>
      <c r="W1034" s="20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0"/>
      <c r="T1035" s="20"/>
      <c r="U1035" s="20"/>
      <c r="V1035" s="20"/>
      <c r="W1035" s="20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0"/>
      <c r="T1036" s="20"/>
      <c r="U1036" s="20"/>
      <c r="V1036" s="20"/>
      <c r="W1036" s="20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0"/>
      <c r="T1037" s="20"/>
      <c r="U1037" s="20"/>
      <c r="V1037" s="20"/>
      <c r="W1037" s="20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0"/>
      <c r="T1038" s="20"/>
      <c r="U1038" s="20"/>
      <c r="V1038" s="20"/>
      <c r="W1038" s="20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0"/>
      <c r="T1039" s="20"/>
      <c r="U1039" s="20"/>
      <c r="V1039" s="20"/>
      <c r="W1039" s="20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0"/>
      <c r="T1040" s="20"/>
      <c r="U1040" s="20"/>
      <c r="V1040" s="20"/>
      <c r="W1040" s="20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0"/>
      <c r="T1041" s="20"/>
      <c r="U1041" s="20"/>
      <c r="V1041" s="20"/>
      <c r="W1041" s="20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0"/>
      <c r="T1042" s="20"/>
      <c r="U1042" s="20"/>
      <c r="V1042" s="20"/>
      <c r="W1042" s="20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0"/>
      <c r="T1043" s="20"/>
      <c r="U1043" s="20"/>
      <c r="V1043" s="20"/>
      <c r="W1043" s="20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0"/>
      <c r="T1044" s="20"/>
      <c r="U1044" s="20"/>
      <c r="V1044" s="20"/>
      <c r="W1044" s="20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0"/>
      <c r="T1045" s="20"/>
      <c r="U1045" s="20"/>
      <c r="V1045" s="20"/>
      <c r="W1045" s="20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0"/>
      <c r="T1046" s="20"/>
      <c r="U1046" s="20"/>
      <c r="V1046" s="20"/>
      <c r="W1046" s="20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0"/>
      <c r="T1047" s="20"/>
      <c r="U1047" s="20"/>
      <c r="V1047" s="20"/>
      <c r="W1047" s="20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0"/>
      <c r="T1048" s="20"/>
      <c r="U1048" s="20"/>
      <c r="V1048" s="20"/>
      <c r="W1048" s="20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0"/>
      <c r="T1049" s="20"/>
      <c r="U1049" s="20"/>
      <c r="V1049" s="20"/>
      <c r="W1049" s="20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0"/>
      <c r="T1050" s="20"/>
      <c r="U1050" s="20"/>
      <c r="V1050" s="20"/>
      <c r="W1050" s="20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0"/>
      <c r="T1051" s="20"/>
      <c r="U1051" s="20"/>
      <c r="V1051" s="20"/>
      <c r="W1051" s="20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0"/>
      <c r="T1052" s="20"/>
      <c r="U1052" s="20"/>
      <c r="V1052" s="20"/>
      <c r="W1052" s="20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0"/>
      <c r="T1053" s="20"/>
      <c r="U1053" s="20"/>
      <c r="V1053" s="20"/>
      <c r="W1053" s="20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0"/>
      <c r="T1054" s="20"/>
      <c r="U1054" s="20"/>
      <c r="V1054" s="20"/>
      <c r="W1054" s="20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0"/>
      <c r="T1055" s="20"/>
      <c r="U1055" s="20"/>
      <c r="V1055" s="20"/>
      <c r="W1055" s="20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0"/>
      <c r="T1056" s="20"/>
      <c r="U1056" s="20"/>
      <c r="V1056" s="20"/>
      <c r="W1056" s="20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0"/>
      <c r="T1057" s="20"/>
      <c r="U1057" s="20"/>
      <c r="V1057" s="20"/>
      <c r="W1057" s="20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0"/>
      <c r="T1058" s="20"/>
      <c r="U1058" s="20"/>
      <c r="V1058" s="20"/>
      <c r="W1058" s="20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0"/>
      <c r="T1059" s="20"/>
      <c r="U1059" s="20"/>
      <c r="V1059" s="20"/>
      <c r="W1059" s="20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0"/>
      <c r="T1060" s="20"/>
      <c r="U1060" s="20"/>
      <c r="V1060" s="20"/>
      <c r="W1060" s="20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0"/>
      <c r="T1061" s="20"/>
      <c r="U1061" s="20"/>
      <c r="V1061" s="20"/>
      <c r="W1061" s="20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0"/>
      <c r="T1062" s="20"/>
      <c r="U1062" s="20"/>
      <c r="V1062" s="20"/>
      <c r="W1062" s="20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0"/>
      <c r="T1063" s="20"/>
      <c r="U1063" s="20"/>
      <c r="V1063" s="20"/>
      <c r="W1063" s="20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0"/>
      <c r="T1064" s="20"/>
      <c r="U1064" s="20"/>
      <c r="V1064" s="20"/>
      <c r="W1064" s="20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0"/>
      <c r="T1065" s="20"/>
      <c r="U1065" s="20"/>
      <c r="V1065" s="20"/>
      <c r="W1065" s="20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0"/>
      <c r="T1066" s="20"/>
      <c r="U1066" s="20"/>
      <c r="V1066" s="20"/>
      <c r="W1066" s="20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0"/>
      <c r="T1067" s="20"/>
      <c r="U1067" s="20"/>
      <c r="V1067" s="20"/>
      <c r="W1067" s="20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0"/>
      <c r="T1068" s="20"/>
      <c r="U1068" s="20"/>
      <c r="V1068" s="20"/>
      <c r="W1068" s="20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0"/>
      <c r="T1069" s="20"/>
      <c r="U1069" s="20"/>
      <c r="V1069" s="20"/>
      <c r="W1069" s="20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0"/>
      <c r="T1070" s="20"/>
      <c r="U1070" s="20"/>
      <c r="V1070" s="20"/>
      <c r="W1070" s="20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0"/>
      <c r="T1071" s="20"/>
      <c r="U1071" s="20"/>
      <c r="V1071" s="20"/>
      <c r="W1071" s="20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0"/>
      <c r="T1072" s="20"/>
      <c r="U1072" s="20"/>
      <c r="V1072" s="20"/>
      <c r="W1072" s="20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0"/>
      <c r="T1073" s="20"/>
      <c r="U1073" s="20"/>
      <c r="V1073" s="20"/>
      <c r="W1073" s="20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0"/>
      <c r="T1074" s="20"/>
      <c r="U1074" s="20"/>
      <c r="V1074" s="20"/>
      <c r="W1074" s="20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0"/>
      <c r="T1075" s="20"/>
      <c r="U1075" s="20"/>
      <c r="V1075" s="20"/>
      <c r="W1075" s="20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0"/>
      <c r="T1076" s="20"/>
      <c r="U1076" s="20"/>
      <c r="V1076" s="20"/>
      <c r="W1076" s="20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0"/>
      <c r="T1077" s="20"/>
      <c r="U1077" s="20"/>
      <c r="V1077" s="20"/>
      <c r="W1077" s="20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0"/>
      <c r="T1078" s="20"/>
      <c r="U1078" s="20"/>
      <c r="V1078" s="20"/>
      <c r="W1078" s="20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0"/>
      <c r="T1079" s="20"/>
      <c r="U1079" s="20"/>
      <c r="V1079" s="20"/>
      <c r="W1079" s="20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0"/>
      <c r="T1080" s="20"/>
      <c r="U1080" s="20"/>
      <c r="V1080" s="20"/>
      <c r="W1080" s="20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0"/>
      <c r="T1081" s="20"/>
      <c r="U1081" s="20"/>
      <c r="V1081" s="20"/>
      <c r="W1081" s="20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0"/>
      <c r="T1082" s="20"/>
      <c r="U1082" s="20"/>
      <c r="V1082" s="20"/>
      <c r="W1082" s="20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0"/>
      <c r="T1083" s="20"/>
      <c r="U1083" s="20"/>
      <c r="V1083" s="20"/>
      <c r="W1083" s="20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0"/>
      <c r="T1084" s="20"/>
      <c r="U1084" s="20"/>
      <c r="V1084" s="20"/>
      <c r="W1084" s="20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0"/>
      <c r="T1085" s="20"/>
      <c r="U1085" s="20"/>
      <c r="V1085" s="20"/>
      <c r="W1085" s="20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0"/>
      <c r="T1086" s="20"/>
      <c r="U1086" s="20"/>
      <c r="V1086" s="20"/>
      <c r="W1086" s="20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0"/>
      <c r="T1087" s="20"/>
      <c r="U1087" s="20"/>
      <c r="V1087" s="20"/>
      <c r="W1087" s="20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0"/>
      <c r="T1088" s="20"/>
      <c r="U1088" s="20"/>
      <c r="V1088" s="20"/>
      <c r="W1088" s="20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0"/>
      <c r="T1089" s="20"/>
      <c r="U1089" s="20"/>
      <c r="V1089" s="20"/>
      <c r="W1089" s="20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0"/>
      <c r="T1090" s="20"/>
      <c r="U1090" s="20"/>
      <c r="V1090" s="20"/>
      <c r="W1090" s="20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0"/>
      <c r="T1091" s="20"/>
      <c r="U1091" s="20"/>
      <c r="V1091" s="20"/>
      <c r="W1091" s="20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0"/>
      <c r="T1092" s="20"/>
      <c r="U1092" s="20"/>
      <c r="V1092" s="20"/>
      <c r="W1092" s="20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0"/>
      <c r="T1093" s="20"/>
      <c r="U1093" s="20"/>
      <c r="V1093" s="20"/>
      <c r="W1093" s="20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0"/>
      <c r="T1094" s="20"/>
      <c r="U1094" s="20"/>
      <c r="V1094" s="20"/>
      <c r="W1094" s="20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0"/>
      <c r="T1095" s="20"/>
      <c r="U1095" s="20"/>
      <c r="V1095" s="20"/>
      <c r="W1095" s="20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0"/>
      <c r="T1096" s="20"/>
      <c r="U1096" s="20"/>
      <c r="V1096" s="20"/>
      <c r="W1096" s="20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0"/>
      <c r="T1097" s="20"/>
      <c r="U1097" s="20"/>
      <c r="V1097" s="20"/>
      <c r="W1097" s="20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0"/>
      <c r="T1098" s="20"/>
      <c r="U1098" s="20"/>
      <c r="V1098" s="20"/>
      <c r="W1098" s="20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0"/>
      <c r="T1099" s="20"/>
      <c r="U1099" s="20"/>
      <c r="V1099" s="20"/>
      <c r="W1099" s="20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0"/>
      <c r="T1100" s="20"/>
      <c r="U1100" s="20"/>
      <c r="V1100" s="20"/>
      <c r="W1100" s="20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0"/>
      <c r="T1101" s="20"/>
      <c r="U1101" s="20"/>
      <c r="V1101" s="20"/>
      <c r="W1101" s="20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0"/>
      <c r="T1102" s="20"/>
      <c r="U1102" s="20"/>
      <c r="V1102" s="20"/>
      <c r="W1102" s="20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0"/>
      <c r="T1103" s="20"/>
      <c r="U1103" s="20"/>
      <c r="V1103" s="20"/>
      <c r="W1103" s="20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0"/>
      <c r="T1104" s="20"/>
      <c r="U1104" s="20"/>
      <c r="V1104" s="20"/>
      <c r="W1104" s="20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0"/>
      <c r="T1105" s="20"/>
      <c r="U1105" s="20"/>
      <c r="V1105" s="20"/>
      <c r="W1105" s="20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0"/>
      <c r="T1106" s="20"/>
      <c r="U1106" s="20"/>
      <c r="V1106" s="20"/>
      <c r="W1106" s="20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0"/>
      <c r="T1107" s="20"/>
      <c r="U1107" s="20"/>
      <c r="V1107" s="20"/>
      <c r="W1107" s="20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0"/>
      <c r="T1108" s="20"/>
      <c r="U1108" s="20"/>
      <c r="V1108" s="20"/>
      <c r="W1108" s="20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0"/>
      <c r="T1109" s="20"/>
      <c r="U1109" s="20"/>
      <c r="V1109" s="20"/>
      <c r="W1109" s="20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0"/>
      <c r="T1110" s="20"/>
      <c r="U1110" s="20"/>
      <c r="V1110" s="20"/>
      <c r="W1110" s="20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0"/>
      <c r="T1111" s="20"/>
      <c r="U1111" s="20"/>
      <c r="V1111" s="20"/>
      <c r="W1111" s="20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0"/>
      <c r="T1112" s="20"/>
      <c r="U1112" s="20"/>
      <c r="V1112" s="20"/>
      <c r="W1112" s="20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0"/>
      <c r="T1113" s="20"/>
      <c r="U1113" s="20"/>
      <c r="V1113" s="20"/>
      <c r="W1113" s="20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0"/>
      <c r="T1114" s="20"/>
      <c r="U1114" s="20"/>
      <c r="V1114" s="20"/>
      <c r="W1114" s="20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0"/>
      <c r="T1115" s="20"/>
      <c r="U1115" s="20"/>
      <c r="V1115" s="20"/>
      <c r="W1115" s="20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0"/>
      <c r="T1116" s="20"/>
      <c r="U1116" s="20"/>
      <c r="V1116" s="20"/>
      <c r="W1116" s="20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0"/>
      <c r="T1117" s="20"/>
      <c r="U1117" s="20"/>
      <c r="V1117" s="20"/>
      <c r="W1117" s="20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0"/>
      <c r="T1118" s="20"/>
      <c r="U1118" s="20"/>
      <c r="V1118" s="20"/>
      <c r="W1118" s="20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0"/>
      <c r="T1119" s="20"/>
      <c r="U1119" s="20"/>
      <c r="V1119" s="20"/>
      <c r="W1119" s="20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0"/>
      <c r="T1120" s="20"/>
      <c r="U1120" s="20"/>
      <c r="V1120" s="20"/>
      <c r="W1120" s="20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0"/>
      <c r="T1121" s="20"/>
      <c r="U1121" s="20"/>
      <c r="V1121" s="20"/>
      <c r="W1121" s="20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0"/>
      <c r="T1122" s="20"/>
      <c r="U1122" s="20"/>
      <c r="V1122" s="20"/>
      <c r="W1122" s="20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0"/>
      <c r="T1123" s="20"/>
      <c r="U1123" s="20"/>
      <c r="V1123" s="20"/>
      <c r="W1123" s="20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0"/>
      <c r="T1124" s="20"/>
      <c r="U1124" s="20"/>
      <c r="V1124" s="20"/>
      <c r="W1124" s="20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0"/>
      <c r="T1125" s="20"/>
      <c r="U1125" s="20"/>
      <c r="V1125" s="20"/>
      <c r="W1125" s="20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0"/>
      <c r="T1126" s="20"/>
      <c r="U1126" s="20"/>
      <c r="V1126" s="20"/>
      <c r="W1126" s="20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0"/>
      <c r="T1127" s="20"/>
      <c r="U1127" s="20"/>
      <c r="V1127" s="20"/>
      <c r="W1127" s="20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0"/>
      <c r="T1128" s="20"/>
      <c r="U1128" s="20"/>
      <c r="V1128" s="20"/>
      <c r="W1128" s="20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0"/>
      <c r="T1129" s="20"/>
      <c r="U1129" s="20"/>
      <c r="V1129" s="20"/>
      <c r="W1129" s="20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0"/>
      <c r="T1130" s="20"/>
      <c r="U1130" s="20"/>
      <c r="V1130" s="20"/>
      <c r="W1130" s="20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0"/>
      <c r="T1131" s="20"/>
      <c r="U1131" s="20"/>
      <c r="V1131" s="20"/>
      <c r="W1131" s="20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0"/>
      <c r="T1132" s="20"/>
      <c r="U1132" s="20"/>
      <c r="V1132" s="20"/>
      <c r="W1132" s="20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0"/>
      <c r="T1133" s="20"/>
      <c r="U1133" s="20"/>
      <c r="V1133" s="20"/>
      <c r="W1133" s="20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0"/>
      <c r="T1134" s="20"/>
      <c r="U1134" s="20"/>
      <c r="V1134" s="20"/>
      <c r="W1134" s="20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0"/>
      <c r="T1135" s="20"/>
      <c r="U1135" s="20"/>
      <c r="V1135" s="20"/>
      <c r="W1135" s="20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0"/>
      <c r="T1136" s="20"/>
      <c r="U1136" s="20"/>
      <c r="V1136" s="20"/>
      <c r="W1136" s="20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0"/>
      <c r="T1137" s="20"/>
      <c r="U1137" s="20"/>
      <c r="V1137" s="20"/>
      <c r="W1137" s="20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0"/>
      <c r="T1138" s="20"/>
      <c r="U1138" s="20"/>
      <c r="V1138" s="20"/>
      <c r="W1138" s="20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0"/>
      <c r="T1139" s="20"/>
      <c r="U1139" s="20"/>
      <c r="V1139" s="20"/>
      <c r="W1139" s="20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0"/>
      <c r="T1140" s="20"/>
      <c r="U1140" s="20"/>
      <c r="V1140" s="20"/>
      <c r="W1140" s="20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0"/>
      <c r="T1141" s="20"/>
      <c r="U1141" s="20"/>
      <c r="V1141" s="20"/>
      <c r="W1141" s="20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0"/>
      <c r="T1142" s="20"/>
      <c r="U1142" s="20"/>
      <c r="V1142" s="20"/>
      <c r="W1142" s="20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0"/>
      <c r="T1143" s="20"/>
      <c r="U1143" s="20"/>
      <c r="V1143" s="20"/>
      <c r="W1143" s="20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0"/>
      <c r="T1144" s="20"/>
      <c r="U1144" s="20"/>
      <c r="V1144" s="20"/>
      <c r="W1144" s="20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0"/>
      <c r="T1145" s="20"/>
      <c r="U1145" s="20"/>
      <c r="V1145" s="20"/>
      <c r="W1145" s="20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0"/>
      <c r="T1146" s="20"/>
      <c r="U1146" s="20"/>
      <c r="V1146" s="20"/>
      <c r="W1146" s="20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0"/>
      <c r="T1147" s="20"/>
      <c r="U1147" s="20"/>
      <c r="V1147" s="20"/>
      <c r="W1147" s="20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0"/>
      <c r="T1148" s="20"/>
      <c r="U1148" s="20"/>
      <c r="V1148" s="20"/>
      <c r="W1148" s="20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0"/>
      <c r="T1149" s="20"/>
      <c r="U1149" s="20"/>
      <c r="V1149" s="20"/>
      <c r="W1149" s="20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0"/>
      <c r="T1150" s="20"/>
      <c r="U1150" s="20"/>
      <c r="V1150" s="20"/>
      <c r="W1150" s="20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0"/>
      <c r="T1151" s="20"/>
      <c r="U1151" s="20"/>
      <c r="V1151" s="20"/>
      <c r="W1151" s="20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0"/>
      <c r="T1152" s="20"/>
      <c r="U1152" s="20"/>
      <c r="V1152" s="20"/>
      <c r="W1152" s="20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0"/>
      <c r="T1153" s="20"/>
      <c r="U1153" s="20"/>
      <c r="V1153" s="20"/>
      <c r="W1153" s="20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0"/>
      <c r="T1154" s="20"/>
      <c r="U1154" s="20"/>
      <c r="V1154" s="20"/>
      <c r="W1154" s="20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0"/>
      <c r="T1155" s="20"/>
      <c r="U1155" s="20"/>
      <c r="V1155" s="20"/>
      <c r="W1155" s="20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0"/>
      <c r="T1156" s="20"/>
      <c r="U1156" s="20"/>
      <c r="V1156" s="20"/>
      <c r="W1156" s="20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0"/>
      <c r="T1157" s="20"/>
      <c r="U1157" s="20"/>
      <c r="V1157" s="20"/>
      <c r="W1157" s="20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0"/>
      <c r="T1158" s="20"/>
      <c r="U1158" s="20"/>
      <c r="V1158" s="20"/>
      <c r="W1158" s="20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0"/>
      <c r="T1159" s="20"/>
      <c r="U1159" s="20"/>
      <c r="V1159" s="20"/>
      <c r="W1159" s="20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0"/>
      <c r="T1160" s="20"/>
      <c r="U1160" s="20"/>
      <c r="V1160" s="20"/>
      <c r="W1160" s="20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0"/>
      <c r="T1161" s="20"/>
      <c r="U1161" s="20"/>
      <c r="V1161" s="20"/>
      <c r="W1161" s="20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0"/>
      <c r="T1162" s="20"/>
      <c r="U1162" s="20"/>
      <c r="V1162" s="20"/>
      <c r="W1162" s="20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0"/>
      <c r="T1163" s="20"/>
      <c r="U1163" s="20"/>
      <c r="V1163" s="20"/>
      <c r="W1163" s="20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0"/>
      <c r="T1164" s="20"/>
      <c r="U1164" s="20"/>
      <c r="V1164" s="20"/>
      <c r="W1164" s="20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0"/>
      <c r="T1165" s="20"/>
      <c r="U1165" s="20"/>
      <c r="V1165" s="20"/>
      <c r="W1165" s="20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0"/>
      <c r="T1166" s="20"/>
      <c r="U1166" s="20"/>
      <c r="V1166" s="20"/>
      <c r="W1166" s="20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0"/>
      <c r="T1167" s="20"/>
      <c r="U1167" s="20"/>
      <c r="V1167" s="20"/>
      <c r="W1167" s="20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0"/>
      <c r="T1168" s="20"/>
      <c r="U1168" s="20"/>
      <c r="V1168" s="20"/>
      <c r="W1168" s="20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0"/>
      <c r="T1169" s="20"/>
      <c r="U1169" s="20"/>
      <c r="V1169" s="20"/>
      <c r="W1169" s="20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0"/>
      <c r="T1170" s="20"/>
      <c r="U1170" s="20"/>
      <c r="V1170" s="20"/>
      <c r="W1170" s="20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0"/>
      <c r="T1171" s="20"/>
      <c r="U1171" s="20"/>
      <c r="V1171" s="20"/>
      <c r="W1171" s="20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0"/>
      <c r="T1172" s="20"/>
      <c r="U1172" s="20"/>
      <c r="V1172" s="20"/>
      <c r="W1172" s="20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0"/>
      <c r="T1173" s="20"/>
      <c r="U1173" s="20"/>
      <c r="V1173" s="20"/>
      <c r="W1173" s="20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0"/>
      <c r="T1174" s="20"/>
      <c r="U1174" s="20"/>
      <c r="V1174" s="20"/>
      <c r="W1174" s="20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0"/>
      <c r="T1175" s="20"/>
      <c r="U1175" s="20"/>
      <c r="V1175" s="20"/>
      <c r="W1175" s="20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0"/>
      <c r="T1176" s="20"/>
      <c r="U1176" s="20"/>
      <c r="V1176" s="20"/>
      <c r="W1176" s="20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0"/>
      <c r="T1177" s="20"/>
      <c r="U1177" s="20"/>
      <c r="V1177" s="20"/>
      <c r="W1177" s="20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0"/>
      <c r="T1178" s="20"/>
      <c r="U1178" s="20"/>
      <c r="V1178" s="20"/>
      <c r="W1178" s="20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0"/>
      <c r="T1179" s="20"/>
      <c r="U1179" s="20"/>
      <c r="V1179" s="20"/>
      <c r="W1179" s="20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0"/>
      <c r="T1180" s="20"/>
      <c r="U1180" s="20"/>
      <c r="V1180" s="20"/>
      <c r="W1180" s="20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0"/>
      <c r="T1181" s="20"/>
      <c r="U1181" s="20"/>
      <c r="V1181" s="20"/>
      <c r="W1181" s="20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0"/>
      <c r="T1182" s="20"/>
      <c r="U1182" s="20"/>
      <c r="V1182" s="20"/>
      <c r="W1182" s="20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0"/>
      <c r="T1183" s="20"/>
      <c r="U1183" s="20"/>
      <c r="V1183" s="20"/>
      <c r="W1183" s="20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0"/>
      <c r="T1184" s="20"/>
      <c r="U1184" s="20"/>
      <c r="V1184" s="20"/>
      <c r="W1184" s="20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0"/>
      <c r="T1185" s="20"/>
      <c r="U1185" s="20"/>
      <c r="V1185" s="20"/>
      <c r="W1185" s="20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0"/>
      <c r="T1186" s="20"/>
      <c r="U1186" s="20"/>
      <c r="V1186" s="20"/>
      <c r="W1186" s="20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0"/>
      <c r="T1187" s="20"/>
      <c r="U1187" s="20"/>
      <c r="V1187" s="20"/>
      <c r="W1187" s="20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0"/>
      <c r="T1188" s="20"/>
      <c r="U1188" s="20"/>
      <c r="V1188" s="20"/>
      <c r="W1188" s="20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0"/>
      <c r="T1189" s="20"/>
      <c r="U1189" s="20"/>
      <c r="V1189" s="20"/>
      <c r="W1189" s="20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0"/>
      <c r="T1190" s="20"/>
      <c r="U1190" s="20"/>
      <c r="V1190" s="20"/>
      <c r="W1190" s="20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0"/>
      <c r="T1191" s="20"/>
      <c r="U1191" s="20"/>
      <c r="V1191" s="20"/>
      <c r="W1191" s="20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0"/>
      <c r="T1192" s="20"/>
      <c r="U1192" s="20"/>
      <c r="V1192" s="20"/>
      <c r="W1192" s="20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0"/>
      <c r="T1193" s="20"/>
      <c r="U1193" s="20"/>
      <c r="V1193" s="20"/>
      <c r="W1193" s="20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0"/>
      <c r="T1194" s="20"/>
      <c r="U1194" s="20"/>
      <c r="V1194" s="20"/>
      <c r="W1194" s="20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0"/>
      <c r="T1195" s="20"/>
      <c r="U1195" s="20"/>
      <c r="V1195" s="20"/>
      <c r="W1195" s="20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0"/>
      <c r="T1196" s="20"/>
      <c r="U1196" s="20"/>
      <c r="V1196" s="20"/>
      <c r="W1196" s="20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0"/>
      <c r="T1197" s="20"/>
      <c r="U1197" s="20"/>
      <c r="V1197" s="20"/>
      <c r="W1197" s="20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0"/>
      <c r="T1198" s="20"/>
      <c r="U1198" s="20"/>
      <c r="V1198" s="20"/>
      <c r="W1198" s="20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0"/>
      <c r="T1199" s="20"/>
      <c r="U1199" s="20"/>
      <c r="V1199" s="20"/>
      <c r="W1199" s="20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0"/>
      <c r="T1200" s="20"/>
      <c r="U1200" s="20"/>
      <c r="V1200" s="20"/>
      <c r="W1200" s="20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0"/>
      <c r="T1201" s="20"/>
      <c r="U1201" s="20"/>
      <c r="V1201" s="20"/>
      <c r="W1201" s="20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0"/>
      <c r="T1202" s="20"/>
      <c r="U1202" s="20"/>
      <c r="V1202" s="20"/>
      <c r="W1202" s="20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0"/>
      <c r="T1203" s="20"/>
      <c r="U1203" s="20"/>
      <c r="V1203" s="20"/>
      <c r="W1203" s="20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0"/>
      <c r="T1204" s="20"/>
      <c r="U1204" s="20"/>
      <c r="V1204" s="20"/>
      <c r="W1204" s="20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0"/>
      <c r="T1205" s="20"/>
      <c r="U1205" s="20"/>
      <c r="V1205" s="20"/>
      <c r="W1205" s="20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0"/>
      <c r="T1206" s="20"/>
      <c r="U1206" s="20"/>
      <c r="V1206" s="20"/>
      <c r="W1206" s="20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0"/>
      <c r="T1207" s="20"/>
      <c r="U1207" s="20"/>
      <c r="V1207" s="20"/>
      <c r="W1207" s="20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0"/>
      <c r="T1208" s="20"/>
      <c r="U1208" s="20"/>
      <c r="V1208" s="20"/>
      <c r="W1208" s="20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0"/>
      <c r="T1209" s="20"/>
      <c r="U1209" s="20"/>
      <c r="V1209" s="20"/>
      <c r="W1209" s="20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0"/>
      <c r="T1210" s="20"/>
      <c r="U1210" s="20"/>
      <c r="V1210" s="20"/>
      <c r="W1210" s="20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0"/>
      <c r="T1211" s="20"/>
      <c r="U1211" s="20"/>
      <c r="V1211" s="20"/>
      <c r="W1211" s="20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  <c r="S1212" s="20"/>
      <c r="T1212" s="20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  <c r="S1213" s="20"/>
      <c r="T1213" s="20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  <c r="S1214" s="20"/>
      <c r="T1214" s="20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  <c r="S1215" s="20"/>
      <c r="T1215" s="20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  <c r="S1216" s="20"/>
      <c r="T1216" s="20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  <c r="S1217" s="20"/>
      <c r="T1217" s="20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  <c r="S1218" s="20"/>
      <c r="T1218" s="20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  <c r="S1219" s="20"/>
      <c r="T1219" s="20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  <c r="S1220" s="20"/>
      <c r="T1220" s="20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  <c r="S1221" s="20"/>
      <c r="T1221" s="20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  <c r="S1222" s="20"/>
      <c r="T1222" s="20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  <c r="S1223" s="20"/>
      <c r="T1223" s="20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  <c r="S1224" s="20"/>
      <c r="T1224" s="20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  <c r="S1225" s="20"/>
      <c r="T1225" s="20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  <c r="S1226" s="20"/>
      <c r="T1226" s="20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  <c r="S1227" s="20"/>
      <c r="T1227" s="20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  <c r="S1228" s="20"/>
      <c r="T1228" s="20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  <c r="S1229" s="20"/>
      <c r="T1229" s="20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  <c r="S1230" s="20"/>
      <c r="T1230" s="20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  <c r="S1231" s="20"/>
      <c r="T1231" s="20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  <c r="S1232" s="20"/>
      <c r="T1232" s="20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  <c r="S1233" s="20"/>
      <c r="T1233" s="20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  <c r="S1234" s="20"/>
      <c r="T1234" s="20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  <c r="S1235" s="20"/>
      <c r="T1235" s="20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  <c r="S1236" s="20"/>
      <c r="T1236" s="20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  <c r="S1237" s="20"/>
      <c r="T1237" s="20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  <c r="S1238" s="20"/>
      <c r="T1238" s="20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  <c r="S1239" s="20"/>
      <c r="T1239" s="20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  <c r="S1240" s="20"/>
      <c r="T1240" s="20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  <c r="S1241" s="20"/>
      <c r="T1241" s="20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  <c r="S1242" s="20"/>
      <c r="T1242" s="20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  <c r="S1243" s="20"/>
      <c r="T1243" s="20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  <c r="S1244" s="20"/>
      <c r="T1244" s="20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  <c r="S1245" s="20"/>
      <c r="T1245" s="20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  <c r="S1246" s="20"/>
      <c r="T1246" s="20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  <c r="S1247" s="20"/>
      <c r="T1247" s="20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  <c r="S1248" s="20"/>
      <c r="T1248" s="20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  <c r="S1249" s="20"/>
      <c r="T1249" s="20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  <c r="S1250" s="20"/>
      <c r="T1250" s="20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  <c r="S1251" s="20"/>
      <c r="T1251" s="20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  <c r="S1252" s="20"/>
      <c r="T1252" s="20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  <c r="S1253" s="20"/>
      <c r="T1253" s="20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  <c r="S1254" s="20"/>
      <c r="T1254" s="20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  <c r="S1255" s="20"/>
      <c r="T1255" s="20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  <c r="S1256" s="20"/>
      <c r="T1256" s="20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  <c r="S1257" s="20"/>
      <c r="T1257" s="20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  <c r="S1258" s="20"/>
      <c r="T1258" s="20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  <c r="S1259" s="20"/>
      <c r="T1259" s="20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  <c r="S1260" s="20"/>
      <c r="T1260" s="20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  <c r="S1261" s="20"/>
      <c r="T1261" s="20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  <c r="S1262" s="20"/>
      <c r="T1262" s="20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  <c r="S1263" s="20"/>
      <c r="T1263" s="20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  <c r="S1264" s="20"/>
      <c r="T1264" s="20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  <c r="S1265" s="20"/>
      <c r="T1265" s="20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  <c r="S1266" s="20"/>
      <c r="T1266" s="20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  <c r="S1267" s="20"/>
      <c r="T1267" s="20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  <c r="S1268" s="20"/>
      <c r="T1268" s="20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  <c r="S1269" s="20"/>
      <c r="T1269" s="20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  <c r="S1270" s="20"/>
      <c r="T1270" s="20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  <c r="S1271" s="20"/>
      <c r="T1271" s="20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  <c r="S1272" s="20"/>
      <c r="T1272" s="20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  <c r="S1273" s="20"/>
      <c r="T1273" s="20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  <c r="S1274" s="20"/>
      <c r="T1274" s="20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  <c r="S1275" s="20"/>
      <c r="T1275" s="20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  <c r="S1276" s="20"/>
      <c r="T1276" s="20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  <c r="S1277" s="20"/>
      <c r="T1277" s="20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  <c r="S1278" s="20"/>
      <c r="T1278" s="20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  <c r="S1279" s="20"/>
      <c r="T1279" s="20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  <c r="S1280" s="20"/>
      <c r="T1280" s="20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  <c r="S1281" s="20"/>
      <c r="T1281" s="20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  <c r="S1282" s="20"/>
      <c r="T1282" s="20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  <c r="S1283" s="20"/>
      <c r="T1283" s="20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  <c r="S1284" s="20"/>
      <c r="T1284" s="20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  <c r="S1285" s="20"/>
      <c r="T1285" s="20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  <c r="S1286" s="20"/>
      <c r="T1286" s="20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  <c r="S1287" s="20"/>
      <c r="T1287" s="20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  <c r="S1288" s="20"/>
      <c r="T1288" s="20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  <c r="S1289" s="20"/>
      <c r="T1289" s="20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  <c r="S1290" s="20"/>
      <c r="T1290" s="20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  <c r="S1291" s="20"/>
      <c r="T1291" s="20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  <c r="S1292" s="20"/>
      <c r="T1292" s="20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  <c r="S1293" s="20"/>
      <c r="T1293" s="20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  <c r="S1294" s="20"/>
      <c r="T1294" s="20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  <c r="S1295" s="20"/>
      <c r="T1295" s="20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  <c r="S1296" s="20"/>
      <c r="T1296" s="20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  <c r="S1297" s="20"/>
      <c r="T1297" s="20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  <c r="S1298" s="20"/>
      <c r="T1298" s="20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  <c r="S1299" s="20"/>
      <c r="T1299" s="20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  <c r="S1300" s="20"/>
      <c r="T1300" s="20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  <c r="S1301" s="20"/>
      <c r="T1301" s="20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  <c r="S1302" s="20"/>
      <c r="T1302" s="20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  <c r="S1303" s="20"/>
      <c r="T1303" s="20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  <c r="S1304" s="20"/>
      <c r="T1304" s="20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  <c r="S1305" s="20"/>
      <c r="T1305" s="20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  <c r="S1306" s="20"/>
      <c r="T1306" s="20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  <c r="S1307" s="20"/>
      <c r="T1307" s="20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  <c r="S1308" s="20"/>
      <c r="T1308" s="20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  <c r="S1309" s="20"/>
      <c r="T1309" s="20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  <c r="S1310" s="20"/>
      <c r="T1310" s="20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  <c r="S1311" s="20"/>
      <c r="T1311" s="20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  <c r="S1312" s="20"/>
      <c r="T1312" s="20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  <c r="S1313" s="20"/>
      <c r="T1313" s="20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  <c r="S1314" s="20"/>
      <c r="T1314" s="20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  <c r="S1315" s="20"/>
      <c r="T1315" s="20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  <c r="S1316" s="20"/>
      <c r="T1316" s="20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  <c r="S1317" s="20"/>
      <c r="T1317" s="20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  <c r="S1318" s="20"/>
      <c r="T1318" s="20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  <c r="S1319" s="20"/>
      <c r="T1319" s="20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  <c r="S1320" s="20"/>
      <c r="T1320" s="20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  <c r="S1321" s="20"/>
      <c r="T1321" s="20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  <c r="S1322" s="20"/>
      <c r="T1322" s="20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  <c r="S1323" s="20"/>
      <c r="T1323" s="20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  <c r="S1324" s="20"/>
      <c r="T1324" s="20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  <c r="S1325" s="20"/>
      <c r="T1325" s="20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  <c r="S1326" s="20"/>
      <c r="T1326" s="20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  <c r="S1327" s="20"/>
      <c r="T1327" s="20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  <c r="S1328" s="20"/>
      <c r="T1328" s="20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  <c r="S1329" s="20"/>
      <c r="T1329" s="20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  <c r="S1330" s="20"/>
      <c r="T1330" s="20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  <c r="S1331" s="20"/>
      <c r="T1331" s="20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  <c r="S1332" s="20"/>
      <c r="T1332" s="20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  <c r="S1333" s="20"/>
      <c r="T1333" s="20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  <c r="S1334" s="20"/>
      <c r="T1334" s="20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  <c r="S1335" s="20"/>
      <c r="T1335" s="20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  <c r="S1336" s="20"/>
      <c r="T1336" s="20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  <c r="S1337" s="20"/>
      <c r="T1337" s="20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  <c r="S1338" s="20"/>
      <c r="T1338" s="20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  <c r="S1339" s="20"/>
      <c r="T1339" s="20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  <c r="S1340" s="20"/>
      <c r="T1340" s="20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tabSelected="1"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1" t="s">
        <v>434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3" t="s">
        <v>65</v>
      </c>
      <c r="L2" s="13" t="s">
        <v>66</v>
      </c>
      <c r="M2" s="13" t="s">
        <v>67</v>
      </c>
      <c r="N2" s="13" t="s">
        <v>68</v>
      </c>
      <c r="O2" s="13" t="s">
        <v>69</v>
      </c>
      <c r="P2" s="13" t="s">
        <v>70</v>
      </c>
      <c r="Q2" s="13" t="s">
        <v>71</v>
      </c>
      <c r="R2" s="13" t="s">
        <v>72</v>
      </c>
    </row>
    <row r="3" ht="20.25" spans="1:18">
      <c r="A3" s="5" t="s">
        <v>435</v>
      </c>
      <c r="B3" s="5" t="s">
        <v>436</v>
      </c>
      <c r="C3" s="5">
        <v>5649.599</v>
      </c>
      <c r="D3" s="5">
        <v>7115.407</v>
      </c>
      <c r="E3" s="5">
        <v>1</v>
      </c>
      <c r="F3" s="6">
        <v>0</v>
      </c>
      <c r="G3" s="6">
        <v>0</v>
      </c>
      <c r="H3" s="6">
        <v>1</v>
      </c>
      <c r="I3" s="6">
        <v>1.808</v>
      </c>
      <c r="J3" s="6">
        <v>22.036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15.443</v>
      </c>
      <c r="Q3" s="14">
        <v>0</v>
      </c>
      <c r="R3" s="14">
        <v>0</v>
      </c>
    </row>
    <row r="4" ht="20.25" spans="1:18">
      <c r="A4" s="5" t="s">
        <v>437</v>
      </c>
      <c r="B4" s="5" t="s">
        <v>438</v>
      </c>
      <c r="C4" s="5">
        <v>2695.338</v>
      </c>
      <c r="D4" s="5">
        <v>3009.245</v>
      </c>
      <c r="E4" s="5">
        <v>1</v>
      </c>
      <c r="F4" s="6">
        <v>0</v>
      </c>
      <c r="G4" s="6">
        <v>0</v>
      </c>
      <c r="H4" s="6">
        <v>1</v>
      </c>
      <c r="I4" s="6">
        <v>1.057</v>
      </c>
      <c r="J4" s="6">
        <v>11.378</v>
      </c>
      <c r="K4" s="14">
        <v>3</v>
      </c>
      <c r="L4" s="14">
        <v>0</v>
      </c>
      <c r="M4" s="14">
        <v>0</v>
      </c>
      <c r="N4" s="14">
        <v>0</v>
      </c>
      <c r="O4" s="14">
        <v>0</v>
      </c>
      <c r="P4" s="14">
        <v>4.224</v>
      </c>
      <c r="Q4" s="14">
        <v>0</v>
      </c>
      <c r="R4" s="14">
        <v>0</v>
      </c>
    </row>
    <row r="5" ht="20.25" spans="1:18">
      <c r="A5" s="5" t="s">
        <v>439</v>
      </c>
      <c r="B5" s="5" t="s">
        <v>440</v>
      </c>
      <c r="C5" s="5">
        <v>5978.086</v>
      </c>
      <c r="D5" s="5">
        <v>7353.109</v>
      </c>
      <c r="E5" s="5">
        <v>1</v>
      </c>
      <c r="F5" s="6">
        <v>0</v>
      </c>
      <c r="G5" s="6">
        <v>0</v>
      </c>
      <c r="H5" s="6">
        <v>1</v>
      </c>
      <c r="I5" s="6">
        <v>0.701</v>
      </c>
      <c r="J5" s="6">
        <v>19.27</v>
      </c>
      <c r="K5" s="14">
        <v>4</v>
      </c>
      <c r="L5" s="14">
        <v>2</v>
      </c>
      <c r="M5" s="14">
        <v>0</v>
      </c>
      <c r="N5" s="14">
        <v>0</v>
      </c>
      <c r="O5" s="14">
        <v>0</v>
      </c>
      <c r="P5" s="14">
        <v>15.474</v>
      </c>
      <c r="Q5" s="14">
        <v>0</v>
      </c>
      <c r="R5" s="14">
        <v>1</v>
      </c>
    </row>
    <row r="6" ht="20.25" spans="1:18">
      <c r="A6" s="7" t="s">
        <v>441</v>
      </c>
      <c r="B6" s="7" t="s">
        <v>442</v>
      </c>
      <c r="C6" s="7">
        <v>1633.576</v>
      </c>
      <c r="D6" s="7">
        <v>1843.5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0.634</v>
      </c>
      <c r="K6" s="14">
        <v>1</v>
      </c>
      <c r="L6" s="14">
        <v>2</v>
      </c>
      <c r="M6" s="14">
        <v>0</v>
      </c>
      <c r="N6" s="14">
        <v>0</v>
      </c>
      <c r="O6" s="14">
        <v>0</v>
      </c>
      <c r="P6" s="14">
        <v>2.073</v>
      </c>
      <c r="Q6" s="14">
        <v>0</v>
      </c>
      <c r="R6" s="14">
        <v>0</v>
      </c>
    </row>
    <row r="7" ht="20.25" spans="1:18">
      <c r="A7" s="8" t="s">
        <v>443</v>
      </c>
      <c r="B7" s="8" t="s">
        <v>444</v>
      </c>
      <c r="C7" s="8">
        <v>19600.471</v>
      </c>
      <c r="D7" s="8">
        <v>20741.029</v>
      </c>
      <c r="E7" s="8">
        <v>0</v>
      </c>
      <c r="F7" s="8">
        <v>0</v>
      </c>
      <c r="G7" s="8">
        <v>0</v>
      </c>
      <c r="H7" s="8">
        <v>1</v>
      </c>
      <c r="I7" s="10">
        <v>1.21</v>
      </c>
      <c r="J7" s="10">
        <v>6.642</v>
      </c>
      <c r="K7" s="14">
        <v>2</v>
      </c>
      <c r="L7" s="14">
        <v>1</v>
      </c>
      <c r="M7" s="14">
        <v>0</v>
      </c>
      <c r="N7" s="14">
        <v>1</v>
      </c>
      <c r="O7" s="14">
        <v>0</v>
      </c>
      <c r="P7" s="14">
        <v>15.684</v>
      </c>
      <c r="Q7" s="14">
        <v>0</v>
      </c>
      <c r="R7" s="14">
        <v>0</v>
      </c>
    </row>
    <row r="8" ht="20.25" spans="1:18">
      <c r="A8" s="8" t="s">
        <v>445</v>
      </c>
      <c r="B8" s="8" t="s">
        <v>446</v>
      </c>
      <c r="C8" s="8">
        <v>8800.945</v>
      </c>
      <c r="D8" s="8">
        <v>10886.653</v>
      </c>
      <c r="E8" s="8">
        <v>0</v>
      </c>
      <c r="F8" s="8">
        <v>0</v>
      </c>
      <c r="G8" s="8">
        <v>0</v>
      </c>
      <c r="H8" s="8">
        <v>1</v>
      </c>
      <c r="I8" s="10">
        <v>4.217</v>
      </c>
      <c r="J8" s="10">
        <v>22.568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8.519</v>
      </c>
      <c r="Q8" s="14">
        <v>0</v>
      </c>
      <c r="R8" s="14">
        <v>1</v>
      </c>
    </row>
    <row r="9" ht="20.25" spans="1:18">
      <c r="A9" s="8" t="s">
        <v>447</v>
      </c>
      <c r="B9" s="8" t="s">
        <v>448</v>
      </c>
      <c r="C9" s="8">
        <v>20295.16</v>
      </c>
      <c r="D9" s="8">
        <v>21232.477</v>
      </c>
      <c r="E9" s="8">
        <v>0</v>
      </c>
      <c r="F9" s="8">
        <v>0</v>
      </c>
      <c r="G9" s="8">
        <v>0</v>
      </c>
      <c r="H9" s="8">
        <v>1</v>
      </c>
      <c r="I9" s="10">
        <v>1.77</v>
      </c>
      <c r="J9" s="10">
        <v>6.106</v>
      </c>
      <c r="K9" s="14">
        <v>4</v>
      </c>
      <c r="L9" s="14">
        <v>2</v>
      </c>
      <c r="M9" s="14">
        <v>-1</v>
      </c>
      <c r="N9" s="14">
        <v>1</v>
      </c>
      <c r="O9" s="14">
        <v>0</v>
      </c>
      <c r="P9" s="14">
        <v>10.392</v>
      </c>
      <c r="Q9" s="14">
        <v>0</v>
      </c>
      <c r="R9" s="14">
        <v>0</v>
      </c>
    </row>
    <row r="10" ht="20.25" spans="1:18">
      <c r="A10" s="8" t="s">
        <v>449</v>
      </c>
      <c r="B10" s="8" t="s">
        <v>450</v>
      </c>
      <c r="C10" s="8">
        <v>767.448</v>
      </c>
      <c r="D10" s="8">
        <v>892.842</v>
      </c>
      <c r="E10" s="8">
        <v>0</v>
      </c>
      <c r="F10" s="8">
        <v>0</v>
      </c>
      <c r="G10" s="8">
        <v>0</v>
      </c>
      <c r="H10" s="8">
        <v>1</v>
      </c>
      <c r="I10" s="10">
        <v>2.462</v>
      </c>
      <c r="J10" s="10">
        <v>16.161</v>
      </c>
      <c r="K10" s="14">
        <v>3</v>
      </c>
      <c r="L10" s="14">
        <v>0</v>
      </c>
      <c r="M10" s="14">
        <v>0</v>
      </c>
      <c r="N10" s="14">
        <v>0</v>
      </c>
      <c r="O10" s="14">
        <v>0</v>
      </c>
      <c r="P10" s="14">
        <v>0.251</v>
      </c>
      <c r="Q10" s="14">
        <v>0</v>
      </c>
      <c r="R10" s="14">
        <v>0</v>
      </c>
    </row>
    <row r="11" ht="20.25" spans="1:18">
      <c r="A11" s="8" t="s">
        <v>451</v>
      </c>
      <c r="B11" s="8" t="s">
        <v>452</v>
      </c>
      <c r="C11" s="8">
        <v>77841.773</v>
      </c>
      <c r="D11" s="8">
        <v>84248.266</v>
      </c>
      <c r="E11" s="8">
        <v>0</v>
      </c>
      <c r="F11" s="8">
        <v>0</v>
      </c>
      <c r="G11" s="8">
        <v>0</v>
      </c>
      <c r="H11" s="8">
        <v>1</v>
      </c>
      <c r="I11" s="10">
        <v>1.889</v>
      </c>
      <c r="J11" s="10">
        <v>9.349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-23.895</v>
      </c>
      <c r="Q11" s="14">
        <v>0</v>
      </c>
      <c r="R11" s="14">
        <v>0</v>
      </c>
    </row>
    <row r="12" ht="20.25" spans="1:18">
      <c r="A12" s="8" t="s">
        <v>453</v>
      </c>
      <c r="B12" s="8" t="s">
        <v>454</v>
      </c>
      <c r="C12" s="8">
        <v>16635.357</v>
      </c>
      <c r="D12" s="8">
        <v>17400.143</v>
      </c>
      <c r="E12" s="8">
        <v>0</v>
      </c>
      <c r="F12" s="8">
        <v>0</v>
      </c>
      <c r="G12" s="8">
        <v>0</v>
      </c>
      <c r="H12" s="8">
        <v>1</v>
      </c>
      <c r="I12" s="6">
        <v>0.114</v>
      </c>
      <c r="J12" s="6">
        <v>4.504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-9.554</v>
      </c>
      <c r="Q12" s="14">
        <v>0</v>
      </c>
      <c r="R12" s="14">
        <v>-1</v>
      </c>
    </row>
    <row r="13" ht="20.25" spans="1:18">
      <c r="A13" s="8" t="s">
        <v>455</v>
      </c>
      <c r="B13" s="8" t="s">
        <v>456</v>
      </c>
      <c r="C13" s="8">
        <v>7684.778</v>
      </c>
      <c r="D13" s="8">
        <v>8688.071</v>
      </c>
      <c r="E13" s="8">
        <v>0</v>
      </c>
      <c r="F13" s="8">
        <v>0</v>
      </c>
      <c r="G13" s="8">
        <v>0</v>
      </c>
      <c r="H13" s="8">
        <v>1</v>
      </c>
      <c r="I13" s="6">
        <v>2.589</v>
      </c>
      <c r="J13" s="6">
        <v>13.838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-32.08</v>
      </c>
      <c r="Q13" s="14">
        <v>0</v>
      </c>
      <c r="R13" s="14">
        <v>0</v>
      </c>
    </row>
    <row r="14" ht="20.25" spans="1:18">
      <c r="A14" s="8" t="s">
        <v>457</v>
      </c>
      <c r="B14" s="8" t="s">
        <v>458</v>
      </c>
      <c r="C14" s="8">
        <v>3875.429</v>
      </c>
      <c r="D14" s="8">
        <v>4562.343</v>
      </c>
      <c r="E14" s="8">
        <v>0</v>
      </c>
      <c r="F14" s="8">
        <v>0</v>
      </c>
      <c r="G14" s="8">
        <v>0</v>
      </c>
      <c r="H14" s="8">
        <v>1</v>
      </c>
      <c r="I14" s="6">
        <v>2.322</v>
      </c>
      <c r="J14" s="6">
        <v>17.029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9.344</v>
      </c>
      <c r="Q14" s="14">
        <v>0</v>
      </c>
      <c r="R14" s="14">
        <v>1</v>
      </c>
    </row>
    <row r="15" ht="20.25" spans="1:18">
      <c r="A15" s="8" t="s">
        <v>459</v>
      </c>
      <c r="B15" s="8" t="s">
        <v>460</v>
      </c>
      <c r="C15" s="8">
        <v>68246.906</v>
      </c>
      <c r="D15" s="8">
        <v>74845.664</v>
      </c>
      <c r="E15" s="8">
        <v>0</v>
      </c>
      <c r="F15" s="8">
        <v>0</v>
      </c>
      <c r="G15" s="8">
        <v>0</v>
      </c>
      <c r="H15" s="8">
        <v>1</v>
      </c>
      <c r="I15" s="6">
        <v>2.022</v>
      </c>
      <c r="J15" s="6">
        <v>10.66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-26.528</v>
      </c>
      <c r="Q15" s="14">
        <v>0</v>
      </c>
      <c r="R15" s="14">
        <v>0</v>
      </c>
    </row>
    <row r="16" ht="20.25" spans="1:18">
      <c r="A16" s="9" t="s">
        <v>461</v>
      </c>
      <c r="B16" s="9" t="s">
        <v>462</v>
      </c>
      <c r="C16" s="9">
        <v>2838.023</v>
      </c>
      <c r="D16" s="9">
        <v>3558.954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0.965</v>
      </c>
      <c r="Q16" s="14">
        <v>0</v>
      </c>
      <c r="R16" s="14">
        <v>0</v>
      </c>
    </row>
    <row r="17" ht="20.25" spans="1:18">
      <c r="A17" s="9" t="s">
        <v>463</v>
      </c>
      <c r="B17" s="9" t="s">
        <v>464</v>
      </c>
      <c r="C17" s="9">
        <v>10590.251</v>
      </c>
      <c r="D17" s="9">
        <v>12193.834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14.784</v>
      </c>
      <c r="Q17" s="14">
        <v>0</v>
      </c>
      <c r="R17" s="14">
        <v>0</v>
      </c>
    </row>
    <row r="18" ht="20.25" spans="1:18">
      <c r="A18" s="9" t="s">
        <v>465</v>
      </c>
      <c r="B18" s="9" t="s">
        <v>466</v>
      </c>
      <c r="C18" s="9">
        <v>3207.926</v>
      </c>
      <c r="D18" s="9">
        <v>3522.999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4">
        <v>0</v>
      </c>
      <c r="L18" s="14">
        <v>2</v>
      </c>
      <c r="M18" s="14">
        <v>1</v>
      </c>
      <c r="N18" s="14">
        <v>-1</v>
      </c>
      <c r="O18" s="14">
        <v>0</v>
      </c>
      <c r="P18" s="14">
        <v>-8.617</v>
      </c>
      <c r="Q18" s="14">
        <v>0</v>
      </c>
      <c r="R18" s="14">
        <v>0</v>
      </c>
    </row>
    <row r="19" ht="20.25" spans="1:18">
      <c r="A19" s="9" t="s">
        <v>467</v>
      </c>
      <c r="B19" s="9" t="s">
        <v>468</v>
      </c>
      <c r="C19" s="9">
        <v>5709.145</v>
      </c>
      <c r="D19" s="9">
        <v>6403.873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0.009</v>
      </c>
      <c r="Q19" s="14">
        <v>0</v>
      </c>
      <c r="R19" s="14">
        <v>0</v>
      </c>
    </row>
    <row r="20" ht="20.25" spans="1:18">
      <c r="A20" s="9" t="s">
        <v>469</v>
      </c>
      <c r="B20" s="9" t="s">
        <v>470</v>
      </c>
      <c r="C20" s="9">
        <v>6750.77</v>
      </c>
      <c r="D20" s="9">
        <v>7630.313</v>
      </c>
      <c r="E20" s="9">
        <v>0</v>
      </c>
      <c r="F20" s="9">
        <v>0</v>
      </c>
      <c r="G20" s="9">
        <v>1</v>
      </c>
      <c r="H20" s="10">
        <v>0</v>
      </c>
      <c r="I20" s="10">
        <v>0</v>
      </c>
      <c r="J20" s="10">
        <v>0</v>
      </c>
      <c r="K20" s="14">
        <v>0</v>
      </c>
      <c r="L20" s="14">
        <v>0</v>
      </c>
      <c r="M20" s="14">
        <v>1</v>
      </c>
      <c r="N20" s="14">
        <v>-1</v>
      </c>
      <c r="O20" s="14">
        <v>0</v>
      </c>
      <c r="P20" s="14">
        <v>5.639</v>
      </c>
      <c r="Q20" s="14">
        <v>0</v>
      </c>
      <c r="R20" s="14">
        <v>0</v>
      </c>
    </row>
    <row r="21" ht="20.25" spans="1:18">
      <c r="A21" s="9" t="s">
        <v>471</v>
      </c>
      <c r="B21" s="9" t="s">
        <v>472</v>
      </c>
      <c r="C21" s="9">
        <v>4145.628</v>
      </c>
      <c r="D21" s="9">
        <v>4604.349</v>
      </c>
      <c r="E21" s="9">
        <v>0</v>
      </c>
      <c r="F21" s="9">
        <v>0</v>
      </c>
      <c r="G21" s="9">
        <v>1</v>
      </c>
      <c r="H21" s="10">
        <v>0</v>
      </c>
      <c r="I21" s="10">
        <v>0</v>
      </c>
      <c r="J21" s="10">
        <v>0</v>
      </c>
      <c r="K21" s="14">
        <v>0</v>
      </c>
      <c r="L21" s="14">
        <v>2</v>
      </c>
      <c r="M21" s="14">
        <v>0</v>
      </c>
      <c r="N21" s="14">
        <v>0</v>
      </c>
      <c r="O21" s="14">
        <v>1</v>
      </c>
      <c r="P21" s="14">
        <v>3.733</v>
      </c>
      <c r="Q21" s="14">
        <v>0</v>
      </c>
      <c r="R21" s="14">
        <v>0</v>
      </c>
    </row>
    <row r="22" ht="20.25" spans="1:18">
      <c r="A22" s="9" t="s">
        <v>473</v>
      </c>
      <c r="B22" s="9" t="s">
        <v>474</v>
      </c>
      <c r="C22" s="9">
        <v>1243.278</v>
      </c>
      <c r="D22" s="9">
        <v>1349.769</v>
      </c>
      <c r="E22" s="9">
        <v>0</v>
      </c>
      <c r="F22" s="9">
        <v>0</v>
      </c>
      <c r="G22" s="9">
        <v>1</v>
      </c>
      <c r="H22" s="10">
        <v>0</v>
      </c>
      <c r="I22" s="10">
        <v>0</v>
      </c>
      <c r="J22" s="10">
        <v>0</v>
      </c>
      <c r="K22" s="14">
        <v>0</v>
      </c>
      <c r="L22" s="14">
        <v>0</v>
      </c>
      <c r="M22" s="14">
        <v>1</v>
      </c>
      <c r="N22" s="14">
        <v>-1</v>
      </c>
      <c r="O22" s="14">
        <v>0</v>
      </c>
      <c r="P22" s="14">
        <v>-1.975</v>
      </c>
      <c r="Q22" s="14">
        <v>0</v>
      </c>
      <c r="R22" s="14">
        <v>0</v>
      </c>
    </row>
    <row r="23" ht="20.25" spans="1:18">
      <c r="A23" s="9" t="s">
        <v>475</v>
      </c>
      <c r="B23" s="9" t="s">
        <v>476</v>
      </c>
      <c r="C23" s="9">
        <v>7022.36</v>
      </c>
      <c r="D23" s="9">
        <v>7522.73</v>
      </c>
      <c r="E23" s="9">
        <v>0</v>
      </c>
      <c r="F23" s="9">
        <v>0</v>
      </c>
      <c r="G23" s="9">
        <v>1</v>
      </c>
      <c r="H23" s="10">
        <v>0</v>
      </c>
      <c r="I23" s="10">
        <v>0</v>
      </c>
      <c r="J23" s="10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-1.081</v>
      </c>
      <c r="Q23" s="14">
        <v>0</v>
      </c>
      <c r="R23" s="14">
        <v>0</v>
      </c>
    </row>
    <row r="24" ht="20.25" spans="1:18">
      <c r="A24" s="9" t="s">
        <v>477</v>
      </c>
      <c r="B24" s="9" t="s">
        <v>478</v>
      </c>
      <c r="C24" s="9">
        <v>798.855</v>
      </c>
      <c r="D24" s="9">
        <v>899.267</v>
      </c>
      <c r="E24" s="9">
        <v>0</v>
      </c>
      <c r="F24" s="9">
        <v>0</v>
      </c>
      <c r="G24" s="9">
        <v>1</v>
      </c>
      <c r="H24" s="10">
        <v>0</v>
      </c>
      <c r="I24" s="10">
        <v>0</v>
      </c>
      <c r="J24" s="10">
        <v>0</v>
      </c>
      <c r="K24" s="14">
        <v>0</v>
      </c>
      <c r="L24" s="14">
        <v>0</v>
      </c>
      <c r="M24" s="14">
        <v>1</v>
      </c>
      <c r="N24" s="14">
        <v>-1</v>
      </c>
      <c r="O24" s="14">
        <v>0</v>
      </c>
      <c r="P24" s="14">
        <v>1.796</v>
      </c>
      <c r="Q24" s="14">
        <v>0</v>
      </c>
      <c r="R24" s="14">
        <v>0</v>
      </c>
    </row>
    <row r="25" ht="20.25" spans="1:18">
      <c r="A25" s="9" t="s">
        <v>479</v>
      </c>
      <c r="B25" s="9" t="s">
        <v>480</v>
      </c>
      <c r="C25" s="9">
        <v>13166.221</v>
      </c>
      <c r="D25" s="9">
        <v>15949.9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29.834</v>
      </c>
      <c r="Q25" s="14">
        <v>0</v>
      </c>
      <c r="R25" s="14">
        <v>1</v>
      </c>
    </row>
    <row r="26" ht="20.25" spans="1:18">
      <c r="A26" s="9" t="s">
        <v>481</v>
      </c>
      <c r="B26" s="9" t="s">
        <v>482</v>
      </c>
      <c r="C26" s="9">
        <v>6758.779</v>
      </c>
      <c r="D26" s="9">
        <v>7264.998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-3.07</v>
      </c>
      <c r="Q26" s="14">
        <v>0</v>
      </c>
      <c r="R26" s="14">
        <v>0</v>
      </c>
    </row>
    <row r="27" ht="20.25" spans="1:18">
      <c r="A27" s="9" t="s">
        <v>483</v>
      </c>
      <c r="B27" s="9" t="s">
        <v>484</v>
      </c>
      <c r="C27" s="9">
        <v>3576.756</v>
      </c>
      <c r="D27" s="9">
        <v>3678.399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1</v>
      </c>
      <c r="L27" s="14">
        <v>0</v>
      </c>
      <c r="M27" s="14">
        <v>1</v>
      </c>
      <c r="N27" s="14">
        <v>-1</v>
      </c>
      <c r="O27" s="14">
        <v>0</v>
      </c>
      <c r="P27" s="14">
        <v>0.012</v>
      </c>
      <c r="Q27" s="14">
        <v>0</v>
      </c>
      <c r="R27" s="14">
        <v>0</v>
      </c>
    </row>
    <row r="28" ht="20.25" spans="1:18">
      <c r="A28" s="9" t="s">
        <v>485</v>
      </c>
      <c r="B28" s="9" t="s">
        <v>486</v>
      </c>
      <c r="C28" s="9">
        <v>4768.437</v>
      </c>
      <c r="D28" s="9">
        <v>5470.983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-3.388</v>
      </c>
      <c r="Q28" s="14">
        <v>0</v>
      </c>
      <c r="R28" s="14">
        <v>0</v>
      </c>
    </row>
    <row r="29" ht="20.25" spans="1:18">
      <c r="A29" s="9" t="s">
        <v>487</v>
      </c>
      <c r="B29" s="9" t="s">
        <v>488</v>
      </c>
      <c r="C29" s="9">
        <v>10163.324</v>
      </c>
      <c r="D29" s="9">
        <v>11825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9.581</v>
      </c>
      <c r="Q29" s="14">
        <v>0</v>
      </c>
      <c r="R29" s="14">
        <v>0</v>
      </c>
    </row>
    <row r="30" ht="20.25" spans="1:18">
      <c r="A30" s="9" t="s">
        <v>489</v>
      </c>
      <c r="B30" s="9" t="s">
        <v>490</v>
      </c>
      <c r="C30" s="9">
        <v>1104.389</v>
      </c>
      <c r="D30" s="9">
        <v>1514.414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1.286</v>
      </c>
      <c r="Q30" s="14">
        <v>0</v>
      </c>
      <c r="R30" s="14">
        <v>0</v>
      </c>
    </row>
    <row r="31" ht="20.25" spans="1:18">
      <c r="A31" s="9" t="s">
        <v>491</v>
      </c>
      <c r="B31" s="9" t="s">
        <v>492</v>
      </c>
      <c r="C31" s="9">
        <v>2627.982</v>
      </c>
      <c r="D31" s="9">
        <v>3237.309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9" t="s">
        <v>493</v>
      </c>
      <c r="B32" s="9" t="s">
        <v>494</v>
      </c>
      <c r="C32" s="9">
        <v>2284.588</v>
      </c>
      <c r="D32" s="9">
        <v>2615.803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1</v>
      </c>
      <c r="N32" s="14">
        <v>0</v>
      </c>
      <c r="O32" s="14">
        <v>0</v>
      </c>
      <c r="P32" s="14">
        <v>1.868</v>
      </c>
      <c r="Q32" s="14">
        <v>0</v>
      </c>
      <c r="R32" s="14">
        <v>0</v>
      </c>
    </row>
    <row r="33" ht="20.25" spans="1:18">
      <c r="A33" s="9" t="s">
        <v>495</v>
      </c>
      <c r="B33" s="9" t="s">
        <v>496</v>
      </c>
      <c r="C33" s="9">
        <v>7789.868</v>
      </c>
      <c r="D33" s="9">
        <v>8263.459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0</v>
      </c>
      <c r="M33" s="14">
        <v>1</v>
      </c>
      <c r="N33" s="14">
        <v>0</v>
      </c>
      <c r="O33" s="14">
        <v>0</v>
      </c>
      <c r="P33" s="14">
        <v>1.882</v>
      </c>
      <c r="Q33" s="14">
        <v>0</v>
      </c>
      <c r="R33" s="14">
        <v>0</v>
      </c>
    </row>
    <row r="34" ht="20.25" spans="1:18">
      <c r="A34" s="9" t="s">
        <v>497</v>
      </c>
      <c r="B34" s="9" t="s">
        <v>498</v>
      </c>
      <c r="C34" s="9">
        <v>6256.844</v>
      </c>
      <c r="D34" s="9">
        <v>6720.664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-4.88</v>
      </c>
      <c r="Q34" s="14">
        <v>0</v>
      </c>
      <c r="R34" s="14">
        <v>0</v>
      </c>
    </row>
    <row r="35" ht="20.25" spans="1:18">
      <c r="A35" s="9" t="s">
        <v>499</v>
      </c>
      <c r="B35" s="9" t="s">
        <v>500</v>
      </c>
      <c r="C35" s="9">
        <v>2544.073</v>
      </c>
      <c r="D35" s="9">
        <v>3003.527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4</v>
      </c>
      <c r="L35" s="14">
        <v>0</v>
      </c>
      <c r="M35" s="14">
        <v>0</v>
      </c>
      <c r="N35" s="14">
        <v>1</v>
      </c>
      <c r="O35" s="14">
        <v>0</v>
      </c>
      <c r="P35" s="14">
        <v>3.728</v>
      </c>
      <c r="Q35" s="14">
        <v>0</v>
      </c>
      <c r="R35" s="14">
        <v>0</v>
      </c>
    </row>
    <row r="36" ht="20.25" spans="1:18">
      <c r="A36" s="9" t="s">
        <v>501</v>
      </c>
      <c r="B36" s="9" t="s">
        <v>502</v>
      </c>
      <c r="C36" s="9">
        <v>1225.331</v>
      </c>
      <c r="D36" s="9">
        <v>1536.709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0.882</v>
      </c>
      <c r="Q36" s="14">
        <v>0</v>
      </c>
      <c r="R36" s="14">
        <v>0</v>
      </c>
    </row>
    <row r="37" ht="20.25" spans="1:18">
      <c r="A37" s="9" t="s">
        <v>503</v>
      </c>
      <c r="B37" s="9" t="s">
        <v>504</v>
      </c>
      <c r="C37" s="9">
        <v>2350.834</v>
      </c>
      <c r="D37" s="9">
        <v>2816.642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3.387</v>
      </c>
      <c r="Q37" s="14">
        <v>0</v>
      </c>
      <c r="R37" s="14">
        <v>1</v>
      </c>
    </row>
    <row r="38" ht="20.25" spans="1:18">
      <c r="A38" s="9" t="s">
        <v>505</v>
      </c>
      <c r="B38" s="9" t="s">
        <v>506</v>
      </c>
      <c r="C38" s="9">
        <v>5453.876</v>
      </c>
      <c r="D38" s="9">
        <v>5785.104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3</v>
      </c>
      <c r="L38" s="14">
        <v>1</v>
      </c>
      <c r="M38" s="14">
        <v>0</v>
      </c>
      <c r="N38" s="14">
        <v>0</v>
      </c>
      <c r="O38" s="14">
        <v>0</v>
      </c>
      <c r="P38" s="14">
        <v>-5.551</v>
      </c>
      <c r="Q38" s="14">
        <v>0</v>
      </c>
      <c r="R38" s="14">
        <v>0</v>
      </c>
    </row>
    <row r="39" ht="20.25" spans="1:18">
      <c r="A39" s="9" t="s">
        <v>507</v>
      </c>
      <c r="B39" s="9" t="s">
        <v>508</v>
      </c>
      <c r="C39" s="9">
        <v>967.581</v>
      </c>
      <c r="D39" s="9">
        <v>1188.864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4</v>
      </c>
      <c r="L39" s="14">
        <v>0</v>
      </c>
      <c r="M39" s="14">
        <v>0</v>
      </c>
      <c r="N39" s="14">
        <v>0</v>
      </c>
      <c r="O39" s="14">
        <v>0</v>
      </c>
      <c r="P39" s="14">
        <v>3.163</v>
      </c>
      <c r="Q39" s="14">
        <v>0</v>
      </c>
      <c r="R39" s="14">
        <v>1</v>
      </c>
    </row>
    <row r="40" ht="20.25" spans="1:18">
      <c r="A40" s="9" t="s">
        <v>509</v>
      </c>
      <c r="B40" s="9" t="s">
        <v>510</v>
      </c>
      <c r="C40" s="9">
        <v>3232.577</v>
      </c>
      <c r="D40" s="9">
        <v>3775.785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4">
        <v>1</v>
      </c>
      <c r="L40" s="14">
        <v>1</v>
      </c>
      <c r="M40" s="14">
        <v>0</v>
      </c>
      <c r="N40" s="14">
        <v>0</v>
      </c>
      <c r="O40" s="14">
        <v>0</v>
      </c>
      <c r="P40" s="14">
        <v>-3.393</v>
      </c>
      <c r="Q40" s="14">
        <v>0</v>
      </c>
      <c r="R40" s="14">
        <v>0</v>
      </c>
    </row>
    <row r="41" ht="20.25" spans="1:18">
      <c r="A41" s="9" t="s">
        <v>511</v>
      </c>
      <c r="B41" s="9" t="s">
        <v>512</v>
      </c>
      <c r="C41" s="9">
        <v>455.626</v>
      </c>
      <c r="D41" s="9">
        <v>546.408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4">
        <v>1</v>
      </c>
      <c r="L41" s="14">
        <v>2</v>
      </c>
      <c r="M41" s="14">
        <v>0</v>
      </c>
      <c r="N41" s="14">
        <v>0</v>
      </c>
      <c r="O41" s="14">
        <v>0</v>
      </c>
      <c r="P41" s="14">
        <v>-0.378</v>
      </c>
      <c r="Q41" s="14">
        <v>0</v>
      </c>
      <c r="R41" s="14">
        <v>0</v>
      </c>
    </row>
    <row r="42" ht="20.25" spans="1:18">
      <c r="A42" s="10" t="s">
        <v>513</v>
      </c>
      <c r="B42" s="10" t="s">
        <v>514</v>
      </c>
      <c r="C42" s="10">
        <v>2656.584</v>
      </c>
      <c r="D42" s="10">
        <v>3137.981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0.651</v>
      </c>
      <c r="K42" s="14">
        <v>2</v>
      </c>
      <c r="L42" s="14">
        <v>0</v>
      </c>
      <c r="M42" s="14">
        <v>0</v>
      </c>
      <c r="N42" s="14">
        <v>0</v>
      </c>
      <c r="O42" s="14">
        <v>0</v>
      </c>
      <c r="P42" s="14">
        <v>-4.488</v>
      </c>
      <c r="Q42" s="14">
        <v>0</v>
      </c>
      <c r="R42" s="14">
        <v>-1</v>
      </c>
    </row>
    <row r="43" ht="20.25" spans="1:18">
      <c r="A43" s="10" t="s">
        <v>515</v>
      </c>
      <c r="B43" s="10" t="s">
        <v>516</v>
      </c>
      <c r="C43" s="10">
        <v>3140.242</v>
      </c>
      <c r="D43" s="10">
        <v>3522.728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3.437</v>
      </c>
      <c r="K43" s="14">
        <v>0</v>
      </c>
      <c r="L43" s="14">
        <v>2</v>
      </c>
      <c r="M43" s="14">
        <v>0</v>
      </c>
      <c r="N43" s="14">
        <v>-1</v>
      </c>
      <c r="O43" s="14">
        <v>0</v>
      </c>
      <c r="P43" s="14">
        <v>-1.811</v>
      </c>
      <c r="Q43" s="14">
        <v>0</v>
      </c>
      <c r="R43" s="14">
        <v>0</v>
      </c>
    </row>
    <row r="44" ht="20.25" spans="1:18">
      <c r="A44" s="10" t="s">
        <v>517</v>
      </c>
      <c r="B44" s="10" t="s">
        <v>518</v>
      </c>
      <c r="C44" s="10">
        <v>118829.953</v>
      </c>
      <c r="D44" s="10">
        <v>125693.18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0.735</v>
      </c>
      <c r="K44" s="14">
        <v>2</v>
      </c>
      <c r="L44" s="14">
        <v>2</v>
      </c>
      <c r="M44" s="14">
        <v>0</v>
      </c>
      <c r="N44" s="14">
        <v>0</v>
      </c>
      <c r="O44" s="14">
        <v>0</v>
      </c>
      <c r="P44" s="14">
        <v>39.346</v>
      </c>
      <c r="Q44" s="14">
        <v>0</v>
      </c>
      <c r="R44" s="14">
        <v>0</v>
      </c>
    </row>
    <row r="45" ht="20.25" spans="1:18">
      <c r="A45" s="10" t="s">
        <v>519</v>
      </c>
      <c r="B45" s="10" t="s">
        <v>520</v>
      </c>
      <c r="C45" s="10">
        <v>3030.679</v>
      </c>
      <c r="D45" s="10">
        <v>3434.387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0.274</v>
      </c>
      <c r="K45" s="14">
        <v>0</v>
      </c>
      <c r="L45" s="14">
        <v>1</v>
      </c>
      <c r="M45" s="14">
        <v>0</v>
      </c>
      <c r="N45" s="14">
        <v>-1</v>
      </c>
      <c r="O45" s="14">
        <v>0</v>
      </c>
      <c r="P45" s="14">
        <v>-1.173</v>
      </c>
      <c r="Q45" s="14">
        <v>0</v>
      </c>
      <c r="R45" s="14">
        <v>0</v>
      </c>
    </row>
    <row r="46" ht="20.25" spans="1:18">
      <c r="A46" s="10" t="s">
        <v>521</v>
      </c>
      <c r="B46" s="10" t="s">
        <v>522</v>
      </c>
      <c r="C46" s="10">
        <v>14645.502</v>
      </c>
      <c r="D46" s="10">
        <v>16578.488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2.591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 s="14">
        <v>0.289</v>
      </c>
      <c r="Q46" s="14">
        <v>0</v>
      </c>
      <c r="R46" s="14">
        <v>0</v>
      </c>
    </row>
    <row r="47" ht="20.25" spans="1:18">
      <c r="A47" s="10" t="s">
        <v>523</v>
      </c>
      <c r="B47" s="10" t="s">
        <v>524</v>
      </c>
      <c r="C47" s="10">
        <v>262133.328</v>
      </c>
      <c r="D47" s="10">
        <v>283907.688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7.491</v>
      </c>
      <c r="K47" s="14">
        <v>4</v>
      </c>
      <c r="L47" s="14">
        <v>0</v>
      </c>
      <c r="M47" s="14">
        <v>0</v>
      </c>
      <c r="N47" s="14">
        <v>0</v>
      </c>
      <c r="O47" s="14">
        <v>0</v>
      </c>
      <c r="P47" s="14">
        <v>-9.707</v>
      </c>
      <c r="Q47" s="14">
        <v>0</v>
      </c>
      <c r="R47" s="14">
        <v>0</v>
      </c>
    </row>
    <row r="48" ht="20.25" spans="1:18">
      <c r="A48" s="10" t="s">
        <v>525</v>
      </c>
      <c r="B48" s="10" t="s">
        <v>526</v>
      </c>
      <c r="C48" s="10">
        <v>5160.309</v>
      </c>
      <c r="D48" s="10">
        <v>5868.414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4.226</v>
      </c>
      <c r="K48" s="14">
        <v>2</v>
      </c>
      <c r="L48" s="14">
        <v>1</v>
      </c>
      <c r="M48" s="14">
        <v>-1</v>
      </c>
      <c r="N48" s="14">
        <v>1</v>
      </c>
      <c r="O48" s="14">
        <v>0</v>
      </c>
      <c r="P48" s="14">
        <v>1.042</v>
      </c>
      <c r="Q48" s="14">
        <v>1</v>
      </c>
      <c r="R48" s="14">
        <v>0</v>
      </c>
    </row>
    <row r="49" ht="20.25" spans="1:18">
      <c r="A49" s="10" t="s">
        <v>527</v>
      </c>
      <c r="B49" s="10" t="s">
        <v>528</v>
      </c>
      <c r="C49" s="10">
        <v>12547.374</v>
      </c>
      <c r="D49" s="10">
        <v>13371.199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0.22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-0.393</v>
      </c>
      <c r="Q49" s="14">
        <v>0</v>
      </c>
      <c r="R49" s="14">
        <v>0</v>
      </c>
    </row>
    <row r="50" ht="20.25" spans="1:18">
      <c r="A50" s="10" t="s">
        <v>529</v>
      </c>
      <c r="B50" s="10" t="s">
        <v>530</v>
      </c>
      <c r="C50" s="10">
        <v>3112.509</v>
      </c>
      <c r="D50" s="10">
        <v>3657.727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6.587</v>
      </c>
      <c r="K50" s="14">
        <v>3</v>
      </c>
      <c r="L50" s="14">
        <v>0</v>
      </c>
      <c r="M50" s="14">
        <v>0</v>
      </c>
      <c r="N50" s="14">
        <v>1</v>
      </c>
      <c r="O50" s="14">
        <v>0</v>
      </c>
      <c r="P50" s="14">
        <v>-0.131</v>
      </c>
      <c r="Q50" s="14">
        <v>0</v>
      </c>
      <c r="R50" s="14">
        <v>1</v>
      </c>
    </row>
    <row r="51" ht="20.25" spans="1:18">
      <c r="A51" s="10" t="s">
        <v>531</v>
      </c>
      <c r="B51" s="10" t="s">
        <v>532</v>
      </c>
      <c r="C51" s="10">
        <v>21666.975</v>
      </c>
      <c r="D51" s="10">
        <v>23005.191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4.319</v>
      </c>
      <c r="K51" s="14">
        <v>4</v>
      </c>
      <c r="L51" s="14">
        <v>0</v>
      </c>
      <c r="M51" s="14">
        <v>-1</v>
      </c>
      <c r="N51" s="14">
        <v>1</v>
      </c>
      <c r="O51" s="14">
        <v>0</v>
      </c>
      <c r="P51" s="14">
        <v>-5.929</v>
      </c>
      <c r="Q51" s="14">
        <v>1</v>
      </c>
      <c r="R51" s="14">
        <v>0</v>
      </c>
    </row>
    <row r="52" ht="20.25" spans="1:18">
      <c r="A52" s="10" t="s">
        <v>533</v>
      </c>
      <c r="B52" s="10" t="s">
        <v>534</v>
      </c>
      <c r="C52" s="10">
        <v>3906.021</v>
      </c>
      <c r="D52" s="10">
        <v>4231.384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5.856</v>
      </c>
      <c r="K52" s="14">
        <v>4</v>
      </c>
      <c r="L52" s="14">
        <v>2</v>
      </c>
      <c r="M52" s="14">
        <v>0</v>
      </c>
      <c r="N52" s="14">
        <v>1</v>
      </c>
      <c r="O52" s="14">
        <v>0</v>
      </c>
      <c r="P52" s="14">
        <v>0.936</v>
      </c>
      <c r="Q52" s="14">
        <v>0</v>
      </c>
      <c r="R52" s="14">
        <v>0</v>
      </c>
    </row>
    <row r="53" ht="20.25" spans="1:18">
      <c r="A53" s="10" t="s">
        <v>535</v>
      </c>
      <c r="B53" s="10" t="s">
        <v>536</v>
      </c>
      <c r="C53" s="10">
        <v>3611.524</v>
      </c>
      <c r="D53" s="10">
        <v>3970.507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3.923</v>
      </c>
      <c r="K53" s="14">
        <v>3</v>
      </c>
      <c r="L53" s="14">
        <v>2</v>
      </c>
      <c r="M53" s="14">
        <v>-1</v>
      </c>
      <c r="N53" s="14">
        <v>1</v>
      </c>
      <c r="O53" s="14">
        <v>0</v>
      </c>
      <c r="P53" s="14">
        <v>-1.832</v>
      </c>
      <c r="Q53" s="14">
        <v>0</v>
      </c>
      <c r="R53" s="14">
        <v>0</v>
      </c>
    </row>
    <row r="54" ht="20.25" spans="1:18">
      <c r="A54" s="10" t="s">
        <v>537</v>
      </c>
      <c r="B54" s="10" t="s">
        <v>538</v>
      </c>
      <c r="C54" s="10">
        <v>140.715</v>
      </c>
      <c r="D54" s="10">
        <v>189.866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3.883</v>
      </c>
      <c r="K54" s="14">
        <v>3</v>
      </c>
      <c r="L54" s="14">
        <v>1</v>
      </c>
      <c r="M54" s="14">
        <v>0</v>
      </c>
      <c r="N54" s="14">
        <v>1</v>
      </c>
      <c r="O54" s="14">
        <v>0</v>
      </c>
      <c r="P54" s="14">
        <v>-0.164</v>
      </c>
      <c r="Q54" s="14">
        <v>0</v>
      </c>
      <c r="R54" s="14">
        <v>0</v>
      </c>
    </row>
    <row r="55" ht="20.25" spans="1:18">
      <c r="A55" s="10" t="s">
        <v>539</v>
      </c>
      <c r="B55" s="10" t="s">
        <v>540</v>
      </c>
      <c r="C55" s="10">
        <v>2145.907</v>
      </c>
      <c r="D55" s="10">
        <v>2308.52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0.468</v>
      </c>
      <c r="K55" s="14">
        <v>1</v>
      </c>
      <c r="L55" s="14">
        <v>2</v>
      </c>
      <c r="M55" s="14">
        <v>-1</v>
      </c>
      <c r="N55" s="14">
        <v>1</v>
      </c>
      <c r="O55" s="14">
        <v>0</v>
      </c>
      <c r="P55" s="14">
        <v>1.735</v>
      </c>
      <c r="Q55" s="14">
        <v>0</v>
      </c>
      <c r="R55" s="14">
        <v>0</v>
      </c>
    </row>
    <row r="56" ht="20.25" spans="1:18">
      <c r="A56" s="10" t="s">
        <v>541</v>
      </c>
      <c r="B56" s="10" t="s">
        <v>542</v>
      </c>
      <c r="C56" s="10">
        <v>2446.743</v>
      </c>
      <c r="D56" s="10">
        <v>2670.484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1.022</v>
      </c>
      <c r="K56" s="14">
        <v>1</v>
      </c>
      <c r="L56" s="14">
        <v>2</v>
      </c>
      <c r="M56" s="14">
        <v>0</v>
      </c>
      <c r="N56" s="14">
        <v>1</v>
      </c>
      <c r="O56" s="14">
        <v>0</v>
      </c>
      <c r="P56" s="14">
        <v>0.887</v>
      </c>
      <c r="Q56" s="14">
        <v>0</v>
      </c>
      <c r="R56" s="14">
        <v>0</v>
      </c>
    </row>
    <row r="57" ht="20.25" spans="1:18">
      <c r="A57" s="10" t="s">
        <v>543</v>
      </c>
      <c r="B57" s="10" t="s">
        <v>544</v>
      </c>
      <c r="C57" s="10">
        <v>725.124</v>
      </c>
      <c r="D57" s="10">
        <v>825.147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5.644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-1.468</v>
      </c>
      <c r="Q57" s="14">
        <v>0</v>
      </c>
      <c r="R57" s="14">
        <v>0</v>
      </c>
    </row>
    <row r="58" ht="20.25" spans="1:18">
      <c r="A58" s="10" t="s">
        <v>545</v>
      </c>
      <c r="B58" s="10" t="s">
        <v>546</v>
      </c>
      <c r="C58" s="10">
        <v>1480.889</v>
      </c>
      <c r="D58" s="10">
        <v>1885.077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16.144</v>
      </c>
      <c r="K58" s="14">
        <v>4</v>
      </c>
      <c r="L58" s="14">
        <v>1</v>
      </c>
      <c r="M58" s="14">
        <v>0</v>
      </c>
      <c r="N58" s="14">
        <v>0</v>
      </c>
      <c r="O58" s="14">
        <v>0</v>
      </c>
      <c r="P58" s="14">
        <v>-1.285</v>
      </c>
      <c r="Q58" s="14">
        <v>0</v>
      </c>
      <c r="R58" s="14">
        <v>1</v>
      </c>
    </row>
    <row r="59" ht="20.25" spans="1:18">
      <c r="A59" s="10" t="s">
        <v>547</v>
      </c>
      <c r="B59" s="10" t="s">
        <v>548</v>
      </c>
      <c r="C59" s="10">
        <v>3033.872</v>
      </c>
      <c r="D59" s="10">
        <v>3758.721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5.985</v>
      </c>
      <c r="K59" s="14">
        <v>3</v>
      </c>
      <c r="L59" s="14">
        <v>2</v>
      </c>
      <c r="M59" s="14">
        <v>-1</v>
      </c>
      <c r="N59" s="14">
        <v>1</v>
      </c>
      <c r="O59" s="14">
        <v>0</v>
      </c>
      <c r="P59" s="14">
        <v>-0.698</v>
      </c>
      <c r="Q59" s="14">
        <v>0</v>
      </c>
      <c r="R59" s="14">
        <v>0</v>
      </c>
    </row>
    <row r="60" ht="20.25" spans="1:18">
      <c r="A60" s="10" t="s">
        <v>549</v>
      </c>
      <c r="B60" s="10" t="s">
        <v>550</v>
      </c>
      <c r="C60" s="10">
        <v>941.534</v>
      </c>
      <c r="D60" s="10">
        <v>1380.416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26.757</v>
      </c>
      <c r="K60" s="14">
        <v>4</v>
      </c>
      <c r="L60" s="14">
        <v>2</v>
      </c>
      <c r="M60" s="14">
        <v>0</v>
      </c>
      <c r="N60" s="14">
        <v>0</v>
      </c>
      <c r="O60" s="14">
        <v>0</v>
      </c>
      <c r="P60" s="14">
        <v>-1.139</v>
      </c>
      <c r="Q60" s="14">
        <v>0</v>
      </c>
      <c r="R60" s="14">
        <v>1</v>
      </c>
    </row>
    <row r="61" ht="20.25" spans="1:18">
      <c r="A61" s="10" t="s">
        <v>551</v>
      </c>
      <c r="B61" s="10" t="s">
        <v>552</v>
      </c>
      <c r="C61" s="10">
        <v>2920.684</v>
      </c>
      <c r="D61" s="10">
        <v>3189.691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4.49</v>
      </c>
      <c r="K61" s="14">
        <v>1</v>
      </c>
      <c r="L61" s="14">
        <v>1</v>
      </c>
      <c r="M61" s="14">
        <v>-1</v>
      </c>
      <c r="N61" s="14">
        <v>1</v>
      </c>
      <c r="O61" s="14">
        <v>0</v>
      </c>
      <c r="P61" s="14">
        <v>-1.734</v>
      </c>
      <c r="Q61" s="14">
        <v>1</v>
      </c>
      <c r="R61" s="14">
        <v>0</v>
      </c>
    </row>
    <row r="62" ht="20.25" spans="1:18">
      <c r="A62" s="10" t="s">
        <v>553</v>
      </c>
      <c r="B62" s="10" t="s">
        <v>554</v>
      </c>
      <c r="C62" s="10">
        <v>8487.372</v>
      </c>
      <c r="D62" s="10">
        <v>9731.236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2.219</v>
      </c>
      <c r="K62" s="14">
        <v>1</v>
      </c>
      <c r="L62" s="14">
        <v>2</v>
      </c>
      <c r="M62" s="14">
        <v>0</v>
      </c>
      <c r="N62" s="14">
        <v>0</v>
      </c>
      <c r="O62" s="14">
        <v>0</v>
      </c>
      <c r="P62" s="14">
        <v>20.947</v>
      </c>
      <c r="Q62" s="14">
        <v>0</v>
      </c>
      <c r="R62" s="14">
        <v>0</v>
      </c>
    </row>
    <row r="63" ht="20.25" spans="1:18">
      <c r="A63" s="10" t="s">
        <v>555</v>
      </c>
      <c r="B63" s="10" t="s">
        <v>556</v>
      </c>
      <c r="C63" s="10">
        <v>3964.612</v>
      </c>
      <c r="D63" s="10">
        <v>4528.774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6.362</v>
      </c>
      <c r="K63" s="14">
        <v>3</v>
      </c>
      <c r="L63" s="14">
        <v>2</v>
      </c>
      <c r="M63" s="14">
        <v>0</v>
      </c>
      <c r="N63" s="14">
        <v>0</v>
      </c>
      <c r="O63" s="14">
        <v>0</v>
      </c>
      <c r="P63" s="14">
        <v>-4.487</v>
      </c>
      <c r="Q63" s="14">
        <v>0</v>
      </c>
      <c r="R63" s="14">
        <v>0</v>
      </c>
    </row>
    <row r="64" ht="20.25" spans="1:18">
      <c r="A64" s="6" t="s">
        <v>557</v>
      </c>
      <c r="B64" s="6" t="s">
        <v>558</v>
      </c>
      <c r="C64" s="6">
        <v>7879.005</v>
      </c>
      <c r="D64" s="6">
        <v>8673.564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3.656</v>
      </c>
      <c r="K64" s="14">
        <v>1</v>
      </c>
      <c r="L64" s="14">
        <v>0</v>
      </c>
      <c r="M64" s="14">
        <v>0</v>
      </c>
      <c r="N64" s="14">
        <v>1</v>
      </c>
      <c r="O64" s="14">
        <v>0</v>
      </c>
      <c r="P64" s="14">
        <v>6.835</v>
      </c>
      <c r="Q64" s="14">
        <v>0</v>
      </c>
      <c r="R64" s="14">
        <v>0</v>
      </c>
    </row>
    <row r="65" ht="20.25" spans="1:18">
      <c r="A65" s="6" t="s">
        <v>559</v>
      </c>
      <c r="B65" s="6" t="s">
        <v>560</v>
      </c>
      <c r="C65" s="6">
        <v>13403.116</v>
      </c>
      <c r="D65" s="6">
        <v>14523.248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1.339</v>
      </c>
      <c r="K65" s="14">
        <v>2</v>
      </c>
      <c r="L65" s="14">
        <v>2</v>
      </c>
      <c r="M65" s="14">
        <v>-1</v>
      </c>
      <c r="N65" s="14">
        <v>1</v>
      </c>
      <c r="O65" s="14">
        <v>0</v>
      </c>
      <c r="P65" s="14">
        <v>-2.542</v>
      </c>
      <c r="Q65" s="14">
        <v>0</v>
      </c>
      <c r="R65" s="14">
        <v>0</v>
      </c>
    </row>
    <row r="66" ht="20.25" spans="1:18">
      <c r="A66" s="6" t="s">
        <v>561</v>
      </c>
      <c r="B66" s="6" t="s">
        <v>562</v>
      </c>
      <c r="C66" s="6">
        <v>19249.17</v>
      </c>
      <c r="D66" s="6">
        <v>20283.699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3.1</v>
      </c>
      <c r="K66" s="14">
        <v>4</v>
      </c>
      <c r="L66" s="14">
        <v>2</v>
      </c>
      <c r="M66" s="14">
        <v>0</v>
      </c>
      <c r="N66" s="14">
        <v>1</v>
      </c>
      <c r="O66" s="14">
        <v>0</v>
      </c>
      <c r="P66" s="14">
        <v>-7.51</v>
      </c>
      <c r="Q66" s="14">
        <v>0</v>
      </c>
      <c r="R66" s="14">
        <v>0</v>
      </c>
    </row>
    <row r="67" ht="20.25" spans="1:18">
      <c r="A67" s="6" t="s">
        <v>563</v>
      </c>
      <c r="B67" s="6" t="s">
        <v>564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4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6" t="s">
        <v>565</v>
      </c>
      <c r="B68" s="6" t="s">
        <v>566</v>
      </c>
      <c r="C68" s="6">
        <v>9309.374</v>
      </c>
      <c r="D68" s="6">
        <v>10330.564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2.734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23.251</v>
      </c>
      <c r="Q68" s="14">
        <v>0</v>
      </c>
      <c r="R68" s="14">
        <v>1</v>
      </c>
    </row>
    <row r="69" ht="20.25" spans="1:18">
      <c r="A69" s="6" t="s">
        <v>567</v>
      </c>
      <c r="B69" s="6" t="s">
        <v>568</v>
      </c>
      <c r="C69" s="6">
        <v>6135.915</v>
      </c>
      <c r="D69" s="6">
        <v>6662.185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1.257</v>
      </c>
      <c r="K69" s="14">
        <v>1</v>
      </c>
      <c r="L69" s="14">
        <v>1</v>
      </c>
      <c r="M69" s="14">
        <v>0</v>
      </c>
      <c r="N69" s="14">
        <v>0</v>
      </c>
      <c r="O69" s="14">
        <v>0</v>
      </c>
      <c r="P69" s="14">
        <v>-3.562</v>
      </c>
      <c r="Q69" s="14">
        <v>0</v>
      </c>
      <c r="R69" s="14">
        <v>1</v>
      </c>
    </row>
    <row r="70" ht="20.25" spans="1:18">
      <c r="A70" s="6" t="s">
        <v>569</v>
      </c>
      <c r="B70" s="6" t="s">
        <v>570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4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571</v>
      </c>
      <c r="B71" s="6" t="s">
        <v>572</v>
      </c>
      <c r="C71" s="6">
        <v>5635.756</v>
      </c>
      <c r="D71" s="6">
        <v>6135.39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1.507</v>
      </c>
      <c r="K71" s="14">
        <v>1</v>
      </c>
      <c r="L71" s="14">
        <v>2</v>
      </c>
      <c r="M71" s="14">
        <v>0</v>
      </c>
      <c r="N71" s="14">
        <v>1</v>
      </c>
      <c r="O71" s="14">
        <v>0</v>
      </c>
      <c r="P71" s="14">
        <v>1.655</v>
      </c>
      <c r="Q71" s="14">
        <v>0</v>
      </c>
      <c r="R71" s="14">
        <v>1</v>
      </c>
    </row>
    <row r="72" ht="20.25" spans="1:18">
      <c r="A72" s="6" t="s">
        <v>573</v>
      </c>
      <c r="B72" s="6" t="s">
        <v>574</v>
      </c>
      <c r="C72" s="6">
        <v>6392.726</v>
      </c>
      <c r="D72" s="6">
        <v>7125.912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5.181</v>
      </c>
      <c r="K72" s="14">
        <v>4</v>
      </c>
      <c r="L72" s="14">
        <v>2</v>
      </c>
      <c r="M72" s="14">
        <v>-1</v>
      </c>
      <c r="N72" s="14">
        <v>1</v>
      </c>
      <c r="O72" s="14">
        <v>0</v>
      </c>
      <c r="P72" s="14">
        <v>2.388</v>
      </c>
      <c r="Q72" s="14">
        <v>0</v>
      </c>
      <c r="R72" s="14">
        <v>0</v>
      </c>
    </row>
    <row r="73" ht="20.25" spans="1:18">
      <c r="A73" s="6" t="s">
        <v>575</v>
      </c>
      <c r="B73" s="6" t="s">
        <v>576</v>
      </c>
      <c r="C73" s="6">
        <v>2381.82</v>
      </c>
      <c r="D73" s="6">
        <v>2735.159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6.264</v>
      </c>
      <c r="K73" s="14">
        <v>2</v>
      </c>
      <c r="L73" s="14">
        <v>1</v>
      </c>
      <c r="M73" s="14">
        <v>-1</v>
      </c>
      <c r="N73" s="14">
        <v>1</v>
      </c>
      <c r="O73" s="14">
        <v>0</v>
      </c>
      <c r="P73" s="14">
        <v>-0.474</v>
      </c>
      <c r="Q73" s="14">
        <v>1</v>
      </c>
      <c r="R73" s="14">
        <v>0</v>
      </c>
    </row>
    <row r="74" ht="20.25" spans="1:18">
      <c r="A74" s="6" t="s">
        <v>577</v>
      </c>
      <c r="B74" s="6" t="s">
        <v>578</v>
      </c>
      <c r="C74" s="6">
        <v>4761.127</v>
      </c>
      <c r="D74" s="6">
        <v>5600.982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13.716</v>
      </c>
      <c r="K74" s="14">
        <v>0</v>
      </c>
      <c r="L74" s="14">
        <v>1</v>
      </c>
      <c r="M74" s="14">
        <v>0</v>
      </c>
      <c r="N74" s="14">
        <v>0</v>
      </c>
      <c r="O74" s="14">
        <v>0</v>
      </c>
      <c r="P74" s="14">
        <v>5.955</v>
      </c>
      <c r="Q74" s="14">
        <v>0</v>
      </c>
      <c r="R74" s="14">
        <v>0</v>
      </c>
    </row>
    <row r="75" ht="20.25" spans="1:18">
      <c r="A75" s="6" t="s">
        <v>579</v>
      </c>
      <c r="B75" s="6" t="s">
        <v>580</v>
      </c>
      <c r="C75" s="6">
        <v>5326.957</v>
      </c>
      <c r="D75" s="6">
        <v>6392.174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4.637</v>
      </c>
      <c r="K75" s="14">
        <v>3</v>
      </c>
      <c r="L75" s="14">
        <v>2</v>
      </c>
      <c r="M75" s="14">
        <v>0</v>
      </c>
      <c r="N75" s="14">
        <v>1</v>
      </c>
      <c r="O75" s="14">
        <v>0</v>
      </c>
      <c r="P75" s="14">
        <v>6.859</v>
      </c>
      <c r="Q75" s="14">
        <v>1</v>
      </c>
      <c r="R75" s="14">
        <v>1</v>
      </c>
    </row>
    <row r="76" ht="20.25" spans="1:18">
      <c r="A76" s="6" t="s">
        <v>581</v>
      </c>
      <c r="B76" s="6" t="s">
        <v>582</v>
      </c>
      <c r="C76" s="6">
        <v>5610.688</v>
      </c>
      <c r="D76" s="6">
        <v>6443.28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3.231</v>
      </c>
      <c r="K76" s="14">
        <v>2</v>
      </c>
      <c r="L76" s="14">
        <v>0</v>
      </c>
      <c r="M76" s="14">
        <v>0</v>
      </c>
      <c r="N76" s="14">
        <v>0</v>
      </c>
      <c r="O76" s="14">
        <v>1</v>
      </c>
      <c r="P76" s="14">
        <v>4.618</v>
      </c>
      <c r="Q76" s="14">
        <v>0</v>
      </c>
      <c r="R76" s="14">
        <v>0</v>
      </c>
    </row>
    <row r="77" ht="20.25" spans="1:18">
      <c r="A77" s="6" t="s">
        <v>583</v>
      </c>
      <c r="B77" s="6" t="s">
        <v>584</v>
      </c>
      <c r="C77" s="6">
        <v>4520.693</v>
      </c>
      <c r="D77" s="6">
        <v>5001.485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2.655</v>
      </c>
      <c r="K77" s="14">
        <v>2</v>
      </c>
      <c r="L77" s="14">
        <v>2</v>
      </c>
      <c r="M77" s="14">
        <v>0</v>
      </c>
      <c r="N77" s="14">
        <v>1</v>
      </c>
      <c r="O77" s="14">
        <v>0</v>
      </c>
      <c r="P77" s="14">
        <v>0.969</v>
      </c>
      <c r="Q77" s="14">
        <v>0</v>
      </c>
      <c r="R77" s="14">
        <v>0</v>
      </c>
    </row>
    <row r="78" ht="20.25" spans="1:18">
      <c r="A78" s="6" t="s">
        <v>585</v>
      </c>
      <c r="B78" s="6" t="s">
        <v>586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4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6" t="s">
        <v>587</v>
      </c>
      <c r="B79" s="6" t="s">
        <v>588</v>
      </c>
      <c r="C79" s="6">
        <v>107.461</v>
      </c>
      <c r="D79" s="6">
        <v>108.881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0.99</v>
      </c>
      <c r="K79" s="14">
        <v>4</v>
      </c>
      <c r="L79" s="14">
        <v>0</v>
      </c>
      <c r="M79" s="14">
        <v>-1</v>
      </c>
      <c r="N79" s="14">
        <v>1</v>
      </c>
      <c r="O79" s="14">
        <v>0</v>
      </c>
      <c r="P79" s="14">
        <v>-0.033</v>
      </c>
      <c r="Q79" s="14">
        <v>0</v>
      </c>
      <c r="R79" s="14">
        <v>0</v>
      </c>
    </row>
    <row r="80" ht="20.25" spans="1:18">
      <c r="A80" s="6" t="s">
        <v>589</v>
      </c>
      <c r="B80" s="6" t="s">
        <v>590</v>
      </c>
      <c r="C80" s="6">
        <v>105.31</v>
      </c>
      <c r="D80" s="6">
        <v>106.127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0.618</v>
      </c>
      <c r="K80" s="14">
        <v>3</v>
      </c>
      <c r="L80" s="14">
        <v>0</v>
      </c>
      <c r="M80" s="14">
        <v>0</v>
      </c>
      <c r="N80" s="14">
        <v>0</v>
      </c>
      <c r="O80" s="14">
        <v>0</v>
      </c>
      <c r="P80" s="14">
        <v>-0.017</v>
      </c>
      <c r="Q80" s="14">
        <v>0</v>
      </c>
      <c r="R80" s="14">
        <v>0</v>
      </c>
    </row>
    <row r="81" ht="20.25" spans="1:18">
      <c r="A81" s="6" t="s">
        <v>591</v>
      </c>
      <c r="B81" s="6" t="s">
        <v>592</v>
      </c>
      <c r="C81" s="6">
        <v>114.286</v>
      </c>
      <c r="D81" s="6">
        <v>120.189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1.571</v>
      </c>
      <c r="K81" s="14">
        <v>2</v>
      </c>
      <c r="L81" s="14">
        <v>0</v>
      </c>
      <c r="M81" s="14">
        <v>0</v>
      </c>
      <c r="N81" s="14">
        <v>0</v>
      </c>
      <c r="O81" s="14">
        <v>0</v>
      </c>
      <c r="P81" s="14">
        <v>-0.099</v>
      </c>
      <c r="Q81" s="14">
        <v>0</v>
      </c>
      <c r="R81" s="14">
        <v>0</v>
      </c>
    </row>
    <row r="82" ht="20.25" spans="1:18">
      <c r="A82" s="6" t="s">
        <v>593</v>
      </c>
      <c r="B82" s="6" t="s">
        <v>594</v>
      </c>
      <c r="C82" s="6">
        <v>102.259</v>
      </c>
      <c r="D82" s="6">
        <v>102.555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0.231</v>
      </c>
      <c r="K82" s="14">
        <v>3</v>
      </c>
      <c r="L82" s="14">
        <v>0</v>
      </c>
      <c r="M82" s="14">
        <v>0</v>
      </c>
      <c r="N82" s="14">
        <v>0</v>
      </c>
      <c r="O82" s="14">
        <v>0</v>
      </c>
      <c r="P82" s="14">
        <v>-0.007</v>
      </c>
      <c r="Q82" s="14">
        <v>0</v>
      </c>
      <c r="R82" s="14">
        <v>0</v>
      </c>
    </row>
    <row r="83" ht="20.25" spans="1:18">
      <c r="A83" s="6" t="s">
        <v>595</v>
      </c>
      <c r="B83" s="6" t="s">
        <v>596</v>
      </c>
      <c r="C83" s="6">
        <v>1665.516</v>
      </c>
      <c r="D83" s="6">
        <v>2488.227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9.884</v>
      </c>
      <c r="K83" s="14">
        <v>2</v>
      </c>
      <c r="L83" s="14">
        <v>2</v>
      </c>
      <c r="M83" s="14">
        <v>0</v>
      </c>
      <c r="N83" s="14">
        <v>1</v>
      </c>
      <c r="O83" s="14">
        <v>0</v>
      </c>
      <c r="P83" s="14">
        <v>-5.874</v>
      </c>
      <c r="Q83" s="14">
        <v>0</v>
      </c>
      <c r="R83" s="14">
        <v>0</v>
      </c>
    </row>
    <row r="84" ht="20.25" spans="1:18">
      <c r="A84" s="6" t="s">
        <v>597</v>
      </c>
      <c r="B84" s="6" t="s">
        <v>598</v>
      </c>
      <c r="C84" s="6">
        <v>11897.268</v>
      </c>
      <c r="D84" s="6">
        <v>13410.837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1.553</v>
      </c>
      <c r="K84" s="14">
        <v>0</v>
      </c>
      <c r="L84" s="14">
        <v>2</v>
      </c>
      <c r="M84" s="14">
        <v>0</v>
      </c>
      <c r="N84" s="14">
        <v>0</v>
      </c>
      <c r="O84" s="14">
        <v>0</v>
      </c>
      <c r="P84" s="14">
        <v>-1.951</v>
      </c>
      <c r="Q84" s="14">
        <v>0</v>
      </c>
      <c r="R84" s="14">
        <v>0</v>
      </c>
    </row>
    <row r="85" ht="20.25" spans="1:18">
      <c r="A85" s="6" t="s">
        <v>599</v>
      </c>
      <c r="B85" s="6" t="s">
        <v>600</v>
      </c>
      <c r="C85" s="6">
        <v>63362.77</v>
      </c>
      <c r="D85" s="6">
        <v>90339.695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21.288</v>
      </c>
      <c r="K85" s="14">
        <v>2</v>
      </c>
      <c r="L85" s="14">
        <v>0</v>
      </c>
      <c r="M85" s="14">
        <v>0</v>
      </c>
      <c r="N85" s="14">
        <v>-1</v>
      </c>
      <c r="O85" s="14">
        <v>0</v>
      </c>
      <c r="P85" s="14">
        <v>-146.355</v>
      </c>
      <c r="Q85" s="14">
        <v>0</v>
      </c>
      <c r="R85" s="14">
        <v>0</v>
      </c>
    </row>
    <row r="86" ht="20.25" spans="1:18">
      <c r="A86" s="6" t="s">
        <v>601</v>
      </c>
      <c r="B86" s="6" t="s">
        <v>602</v>
      </c>
      <c r="C86" s="6">
        <v>39994.996</v>
      </c>
      <c r="D86" s="6">
        <v>59113.297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25.096</v>
      </c>
      <c r="K86" s="14">
        <v>3</v>
      </c>
      <c r="L86" s="14">
        <v>0</v>
      </c>
      <c r="M86" s="14">
        <v>0</v>
      </c>
      <c r="N86" s="14">
        <v>0</v>
      </c>
      <c r="O86" s="14">
        <v>0</v>
      </c>
      <c r="P86" s="14">
        <v>-185.832</v>
      </c>
      <c r="Q86" s="14">
        <v>0</v>
      </c>
      <c r="R86" s="14">
        <v>0</v>
      </c>
    </row>
    <row r="87" ht="20.25" spans="1:18">
      <c r="A87" s="6" t="s">
        <v>603</v>
      </c>
      <c r="B87" s="6" t="s">
        <v>604</v>
      </c>
      <c r="C87" s="6">
        <v>8101.86</v>
      </c>
      <c r="D87" s="6">
        <v>10324.783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10.625</v>
      </c>
      <c r="K87" s="14">
        <v>3</v>
      </c>
      <c r="L87" s="14">
        <v>1</v>
      </c>
      <c r="M87" s="14">
        <v>0</v>
      </c>
      <c r="N87" s="14">
        <v>0</v>
      </c>
      <c r="O87" s="14">
        <v>0</v>
      </c>
      <c r="P87" s="14">
        <v>-1.31</v>
      </c>
      <c r="Q87" s="14">
        <v>0</v>
      </c>
      <c r="R87" s="14">
        <v>0</v>
      </c>
    </row>
    <row r="88" ht="20.25" spans="1:18">
      <c r="A88" s="6" t="s">
        <v>511</v>
      </c>
      <c r="B88" s="6" t="s">
        <v>512</v>
      </c>
      <c r="C88" s="6">
        <v>455.887</v>
      </c>
      <c r="D88" s="6">
        <v>554.155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1.875</v>
      </c>
      <c r="K88" s="14">
        <v>1</v>
      </c>
      <c r="L88" s="14">
        <v>2</v>
      </c>
      <c r="M88" s="14">
        <v>0</v>
      </c>
      <c r="N88" s="14">
        <v>1</v>
      </c>
      <c r="O88" s="14">
        <v>0</v>
      </c>
      <c r="P88" s="14">
        <v>0.674</v>
      </c>
      <c r="Q88" s="14">
        <v>0</v>
      </c>
      <c r="R88" s="14">
        <v>0</v>
      </c>
    </row>
    <row r="89" ht="20.25" spans="1:18">
      <c r="A89" s="6" t="s">
        <v>599</v>
      </c>
      <c r="B89" s="6" t="s">
        <v>600</v>
      </c>
      <c r="C89" s="6">
        <v>62249.254</v>
      </c>
      <c r="D89" s="6">
        <v>89611.219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24.91</v>
      </c>
      <c r="K89" s="14">
        <v>4</v>
      </c>
      <c r="L89" s="14">
        <v>2</v>
      </c>
      <c r="M89" s="14">
        <v>-1</v>
      </c>
      <c r="N89" s="14">
        <v>1</v>
      </c>
      <c r="O89" s="14">
        <v>0</v>
      </c>
      <c r="P89" s="14">
        <v>53.56</v>
      </c>
      <c r="Q89" s="14">
        <v>0</v>
      </c>
      <c r="R89" s="14">
        <v>0</v>
      </c>
    </row>
    <row r="90" ht="20.25" spans="1:18">
      <c r="A90" s="6" t="s">
        <v>601</v>
      </c>
      <c r="B90" s="6" t="s">
        <v>602</v>
      </c>
      <c r="C90" s="6">
        <v>38007.176</v>
      </c>
      <c r="D90" s="6">
        <v>59011.969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30.883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105.882</v>
      </c>
      <c r="Q90" s="14">
        <v>0</v>
      </c>
      <c r="R90" s="14">
        <v>0</v>
      </c>
    </row>
    <row r="91" ht="20.25" spans="1:18">
      <c r="A91" s="6" t="s">
        <v>603</v>
      </c>
      <c r="B91" s="6" t="s">
        <v>604</v>
      </c>
      <c r="C91" s="6">
        <v>7963.448</v>
      </c>
      <c r="D91" s="6">
        <v>10413.642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13.158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23.114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2025-11-06T15:16:22Z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07D4266769E9485EACDEE5E7E4A0FA19_13</vt:lpwstr>
  </property>
  <property fmtid="{D5CDD505-2E9C-101B-9397-08002B2CF9AE}" pid="3" name="KSOProductBuildVer">
    <vt:lpwstr>2052-12.1.0.15712</vt:lpwstr>
  </property>
</Properties>
</file>