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<sst xmlns="http://schemas.openxmlformats.org/spreadsheetml/2006/main" count="661" uniqueCount="616">
  <si>
    <t>京沪深强转弱</t>
  </si>
  <si>
    <t>京沪深弱转强</t>
  </si>
  <si>
    <t>代码</t>
  </si>
  <si>
    <t>简称</t>
  </si>
  <si>
    <t>总市值</t>
  </si>
  <si>
    <t>酿酒</t>
  </si>
  <si>
    <t>32917.48亿</t>
  </si>
  <si>
    <t>全指金融</t>
  </si>
  <si>
    <t>184136.36亿</t>
  </si>
  <si>
    <t>融资增加</t>
  </si>
  <si>
    <t>9360.57亿</t>
  </si>
  <si>
    <t>红利指数</t>
  </si>
  <si>
    <t>109499.35亿</t>
  </si>
  <si>
    <t>电信运营</t>
  </si>
  <si>
    <t>8841.95亿</t>
  </si>
  <si>
    <t>户数增加</t>
  </si>
  <si>
    <t>34411.25亿</t>
  </si>
  <si>
    <t>Ｂ股指数</t>
  </si>
  <si>
    <t>675.52亿</t>
  </si>
  <si>
    <t>私募新进</t>
  </si>
  <si>
    <t>33775.07亿</t>
  </si>
  <si>
    <t>酒店餐饮</t>
  </si>
  <si>
    <t>621.31亿</t>
  </si>
  <si>
    <t>次新股</t>
  </si>
  <si>
    <t>17472.46亿</t>
  </si>
  <si>
    <t>配股预案</t>
  </si>
  <si>
    <t>26.76亿</t>
  </si>
  <si>
    <t>食品饮料</t>
  </si>
  <si>
    <t>17001.84亿</t>
  </si>
  <si>
    <t>--</t>
  </si>
  <si>
    <t>中小银行</t>
  </si>
  <si>
    <t>15878.35亿</t>
  </si>
  <si>
    <t>国证基建</t>
  </si>
  <si>
    <t>含B股</t>
  </si>
  <si>
    <t>11582.04亿</t>
  </si>
  <si>
    <t>交通设施</t>
  </si>
  <si>
    <t>10015.82亿</t>
  </si>
  <si>
    <t>商业连锁</t>
  </si>
  <si>
    <t>9811.99亿</t>
  </si>
  <si>
    <t>文教休闲</t>
  </si>
  <si>
    <t>2964.18亿</t>
  </si>
  <si>
    <t>拟增持</t>
  </si>
  <si>
    <t>2851.59亿</t>
  </si>
  <si>
    <t>日用化工</t>
  </si>
  <si>
    <t>1686.34亿</t>
  </si>
  <si>
    <t>种业</t>
  </si>
  <si>
    <t>802.99亿</t>
  </si>
  <si>
    <t>次新预增</t>
  </si>
  <si>
    <t>306.33亿</t>
  </si>
  <si>
    <t>基金指数</t>
  </si>
  <si>
    <t>大盘价值</t>
  </si>
  <si>
    <t>深证红利</t>
  </si>
  <si>
    <t>国证红利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</si>
  <si>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</si>
  <si>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</si>
  <si>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</si>
  <si>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</si>
  <si>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</si>
  <si>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</si>
  <si>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</si>
  <si>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</si>
  <si>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</si>
  <si>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</si>
  <si>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</si>
  <si>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</si>
  <si>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</si>
  <si>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</si>
  <si>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</si>
  <si>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</si>
  <si>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</si>
  <si>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</si>
  <si>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</si>
  <si>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</si>
  <si>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</si>
  <si>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180治理</t>
  </si>
  <si>
    <t>全R价值</t>
  </si>
  <si>
    <t>能源等权</t>
  </si>
  <si>
    <t>上证F500</t>
  </si>
  <si>
    <t>上央红利</t>
  </si>
  <si>
    <t>上民红利</t>
  </si>
  <si>
    <t>国企红利</t>
  </si>
  <si>
    <t>央企红利</t>
  </si>
  <si>
    <t>结构调整</t>
  </si>
  <si>
    <t>HK银行</t>
  </si>
  <si>
    <t>小康指数</t>
  </si>
  <si>
    <t>300通信</t>
  </si>
  <si>
    <t>中证央企</t>
  </si>
  <si>
    <t>央企100</t>
  </si>
  <si>
    <t>800通信</t>
  </si>
  <si>
    <t>建筑指数</t>
  </si>
  <si>
    <t>公共指数</t>
  </si>
  <si>
    <t>数字经济</t>
  </si>
  <si>
    <t>创成长</t>
  </si>
  <si>
    <t>深公司债</t>
  </si>
  <si>
    <t>国证价值</t>
  </si>
  <si>
    <t>红利100</t>
  </si>
  <si>
    <t>国证钢铁</t>
  </si>
  <si>
    <t>央视50</t>
  </si>
  <si>
    <t>深证能源</t>
  </si>
  <si>
    <t>深证信息</t>
  </si>
  <si>
    <t>中创400</t>
  </si>
  <si>
    <t>中小低波</t>
  </si>
  <si>
    <t>深成能源</t>
  </si>
  <si>
    <t>深成电信</t>
  </si>
  <si>
    <t>国企改革</t>
  </si>
  <si>
    <t>地产等权</t>
  </si>
  <si>
    <t>湾创100</t>
  </si>
  <si>
    <t>上证指数</t>
  </si>
  <si>
    <t>Ａ股指数</t>
  </si>
  <si>
    <t>工业指数</t>
  </si>
  <si>
    <t>上证380</t>
  </si>
  <si>
    <t>上证180</t>
  </si>
  <si>
    <t>企债指数</t>
  </si>
  <si>
    <t>上证50</t>
  </si>
  <si>
    <t>新综指</t>
  </si>
  <si>
    <t>治理指数</t>
  </si>
  <si>
    <t>沪公司债</t>
  </si>
  <si>
    <t>180资源</t>
  </si>
  <si>
    <t>180成长</t>
  </si>
  <si>
    <t>180R成长</t>
  </si>
  <si>
    <t>上证能源</t>
  </si>
  <si>
    <t>上证材料</t>
  </si>
  <si>
    <t>上证工业</t>
  </si>
  <si>
    <t>上证信息</t>
  </si>
  <si>
    <t>上证公用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</si>
  <si>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</si>
  <si>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</si>
  <si>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</si>
  <si>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</si>
  <si>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</si>
  <si>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</si>
  <si>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</si>
  <si>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</si>
  <si>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上证海外</t>
  </si>
  <si>
    <t>上证国企</t>
  </si>
  <si>
    <t>全指成长</t>
  </si>
  <si>
    <t>全R成长</t>
  </si>
  <si>
    <t>非周期</t>
  </si>
  <si>
    <t>上证龙头</t>
  </si>
  <si>
    <t>上证商品</t>
  </si>
  <si>
    <t>上证新兴</t>
  </si>
  <si>
    <t>上证资源</t>
  </si>
  <si>
    <t>材料等权</t>
  </si>
  <si>
    <t>工业等权</t>
  </si>
  <si>
    <t>信息等权</t>
  </si>
  <si>
    <t>公用等权</t>
  </si>
  <si>
    <t>上证流通</t>
  </si>
  <si>
    <t>资源50</t>
  </si>
  <si>
    <t>180分层</t>
  </si>
  <si>
    <t>上证上游</t>
  </si>
  <si>
    <t>上证中游</t>
  </si>
  <si>
    <t>高端装备</t>
  </si>
  <si>
    <t>上证F300</t>
  </si>
  <si>
    <t>5年信用</t>
  </si>
  <si>
    <t>沪投资品</t>
  </si>
  <si>
    <t>380材料</t>
  </si>
  <si>
    <t>380工业</t>
  </si>
  <si>
    <t>380公用</t>
  </si>
  <si>
    <t>持续产业</t>
  </si>
  <si>
    <t>380等权</t>
  </si>
  <si>
    <t>信用100</t>
  </si>
  <si>
    <t>380价值</t>
  </si>
  <si>
    <t>380R价值</t>
  </si>
  <si>
    <t>180动态</t>
  </si>
  <si>
    <t>380基本</t>
  </si>
  <si>
    <t>380波动</t>
  </si>
  <si>
    <t>上证150</t>
  </si>
  <si>
    <t>380低贝</t>
  </si>
  <si>
    <t>380稳定</t>
  </si>
  <si>
    <t>优势资源</t>
  </si>
  <si>
    <t>优势制造</t>
  </si>
  <si>
    <t>市值百强</t>
  </si>
  <si>
    <t>上证环保</t>
  </si>
  <si>
    <t>沪股通</t>
  </si>
  <si>
    <t>沪新丝路</t>
  </si>
  <si>
    <t>沪中国造</t>
  </si>
  <si>
    <t>50AH优选</t>
  </si>
  <si>
    <t>新兴成指</t>
  </si>
  <si>
    <t>沪深300</t>
  </si>
  <si>
    <t>中证A500</t>
  </si>
  <si>
    <t>科创成长</t>
  </si>
  <si>
    <t>科创新能</t>
  </si>
  <si>
    <t>科大湾区</t>
  </si>
  <si>
    <t>500沪市</t>
  </si>
  <si>
    <t>A股资源</t>
  </si>
  <si>
    <t>细分有色</t>
  </si>
  <si>
    <t>细分机械</t>
  </si>
  <si>
    <t>细分化工</t>
  </si>
  <si>
    <t>有色金属</t>
  </si>
  <si>
    <t>煤炭指数</t>
  </si>
  <si>
    <t>800有色</t>
  </si>
  <si>
    <t>中证环保</t>
  </si>
  <si>
    <t>300高贝</t>
  </si>
  <si>
    <t>ESG 100</t>
  </si>
  <si>
    <t>百发100</t>
  </si>
  <si>
    <t>CSSW丝路</t>
  </si>
  <si>
    <t>500原料</t>
  </si>
  <si>
    <t>央视500</t>
  </si>
  <si>
    <t>500工业</t>
  </si>
  <si>
    <t>500信息</t>
  </si>
  <si>
    <t>国企一带一路</t>
  </si>
  <si>
    <t>上证收益</t>
  </si>
  <si>
    <t>新兴综指</t>
  </si>
  <si>
    <t>中证流通</t>
  </si>
  <si>
    <t>中证A100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</si>
  <si>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</si>
  <si>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</si>
  <si>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</si>
  <si>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</si>
  <si>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</si>
  <si>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</si>
  <si>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</si>
  <si>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300信息</t>
  </si>
  <si>
    <t>300成长</t>
  </si>
  <si>
    <t>公司债指</t>
  </si>
  <si>
    <t>中证能源</t>
  </si>
  <si>
    <t>800材料</t>
  </si>
  <si>
    <t>800工业</t>
  </si>
  <si>
    <t>中证信息</t>
  </si>
  <si>
    <t>800公用</t>
  </si>
  <si>
    <t>新能源</t>
  </si>
  <si>
    <t>内地资源</t>
  </si>
  <si>
    <t>银河99</t>
  </si>
  <si>
    <t>中证上游</t>
  </si>
  <si>
    <t>中证新兴</t>
  </si>
  <si>
    <t>基本400</t>
  </si>
  <si>
    <t>基本600</t>
  </si>
  <si>
    <t>300非周</t>
  </si>
  <si>
    <t>ESG 40</t>
  </si>
  <si>
    <t>等权90</t>
  </si>
  <si>
    <t>内地低碳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</si>
  <si>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</si>
  <si>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</si>
  <si>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</si>
  <si>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</si>
  <si>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</si>
  <si>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</si>
  <si>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</si>
  <si>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</si>
  <si>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全指信息</t>
  </si>
  <si>
    <t>全指公用</t>
  </si>
  <si>
    <t>中证TMT</t>
  </si>
  <si>
    <t>深证成指</t>
  </si>
  <si>
    <t>深成指R</t>
  </si>
  <si>
    <t>深证100R</t>
  </si>
  <si>
    <t>中小100</t>
  </si>
  <si>
    <t>创业板指</t>
  </si>
  <si>
    <t>深证300</t>
  </si>
  <si>
    <t>中小300</t>
  </si>
  <si>
    <t>深证200</t>
  </si>
  <si>
    <t>深证1000</t>
  </si>
  <si>
    <t>创业300</t>
  </si>
  <si>
    <t>深市精选</t>
  </si>
  <si>
    <t>深证创新</t>
  </si>
  <si>
    <t>创业创新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</si>
  <si>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</si>
  <si>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</si>
  <si>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</si>
  <si>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</si>
  <si>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</si>
  <si>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</si>
  <si>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</si>
  <si>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</si>
  <si>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</si>
  <si>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</si>
  <si>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采矿指数</t>
  </si>
  <si>
    <t>制造指数</t>
  </si>
  <si>
    <t>水电指数</t>
  </si>
  <si>
    <t>批零指数</t>
  </si>
  <si>
    <t>综企指数</t>
  </si>
  <si>
    <t>绿色低碳</t>
  </si>
  <si>
    <t>创业低碳</t>
  </si>
  <si>
    <t>先进制造</t>
  </si>
  <si>
    <t>创业制造</t>
  </si>
  <si>
    <t>创业数字</t>
  </si>
  <si>
    <t>创新能源</t>
  </si>
  <si>
    <t>创质量</t>
  </si>
  <si>
    <t>深新基建</t>
  </si>
  <si>
    <t>创科技</t>
  </si>
  <si>
    <t>长江100</t>
  </si>
  <si>
    <t>云科技50</t>
  </si>
  <si>
    <t>电子50</t>
  </si>
  <si>
    <t>物联网50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</si>
  <si>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</si>
  <si>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</si>
  <si>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</si>
  <si>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</si>
  <si>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</si>
  <si>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</si>
  <si>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</si>
  <si>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新浪100</t>
  </si>
  <si>
    <t>深信中高</t>
  </si>
  <si>
    <t>深信中低</t>
  </si>
  <si>
    <t>深信用债</t>
  </si>
  <si>
    <t>深证ETF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</si>
  <si>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</si>
  <si>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</si>
  <si>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</si>
  <si>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</si>
  <si>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</si>
  <si>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</si>
  <si>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</si>
  <si>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</si>
  <si>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</si>
  <si>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</si>
  <si>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成长40</t>
  </si>
  <si>
    <t>深证治理</t>
  </si>
  <si>
    <t>深证100</t>
  </si>
  <si>
    <t>中小100R</t>
  </si>
  <si>
    <t>深证民营</t>
  </si>
  <si>
    <t>深证科技</t>
  </si>
  <si>
    <t>深证责任</t>
  </si>
  <si>
    <t>深证300R</t>
  </si>
  <si>
    <t>深证成长</t>
  </si>
  <si>
    <t>皖江30</t>
  </si>
  <si>
    <t>创新示范</t>
  </si>
  <si>
    <t>深企综指</t>
  </si>
  <si>
    <t>分析师指数</t>
  </si>
  <si>
    <t>环渤海</t>
  </si>
  <si>
    <t>国证环保</t>
  </si>
  <si>
    <t>民企100</t>
  </si>
  <si>
    <t>国证算力</t>
  </si>
  <si>
    <t>消费100</t>
  </si>
  <si>
    <t>国证粮食</t>
  </si>
  <si>
    <t>能源金属</t>
  </si>
  <si>
    <t>国证成长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</si>
  <si>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</si>
  <si>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</si>
  <si>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</si>
  <si>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</si>
  <si>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</si>
  <si>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</si>
  <si>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</si>
  <si>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</si>
  <si>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</si>
  <si>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</si>
  <si>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</si>
  <si>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1000信息</t>
  </si>
  <si>
    <t>1000公用</t>
  </si>
  <si>
    <t>国证新兴</t>
  </si>
  <si>
    <t>国证有色</t>
  </si>
  <si>
    <t>中经GDP</t>
  </si>
  <si>
    <t>大中盘</t>
  </si>
  <si>
    <t>中小盘</t>
  </si>
  <si>
    <t>周期100</t>
  </si>
  <si>
    <t>大盘低波</t>
  </si>
  <si>
    <t>大盘高贝</t>
  </si>
  <si>
    <t>中盘低波</t>
  </si>
  <si>
    <t>中盘高贝</t>
  </si>
  <si>
    <t>小盘低波</t>
  </si>
  <si>
    <t>小盘高贝</t>
  </si>
  <si>
    <t>国证新能</t>
  </si>
  <si>
    <t>I300</t>
  </si>
  <si>
    <t>新能源车</t>
  </si>
  <si>
    <t>专利领先</t>
  </si>
  <si>
    <t>新丝路</t>
  </si>
  <si>
    <t>智能汽车</t>
  </si>
  <si>
    <t>绿色煤炭</t>
  </si>
  <si>
    <t>绿色电力</t>
  </si>
  <si>
    <t>国证油气</t>
  </si>
  <si>
    <t>央视创新</t>
  </si>
  <si>
    <t>央视回报</t>
  </si>
  <si>
    <t>央视生态</t>
  </si>
  <si>
    <t>中小成长</t>
  </si>
  <si>
    <t>创业板R</t>
  </si>
  <si>
    <t>科技100</t>
  </si>
  <si>
    <t>TMT50</t>
  </si>
  <si>
    <t>中创100R</t>
  </si>
  <si>
    <t>中创100</t>
  </si>
  <si>
    <t>深证材料</t>
  </si>
  <si>
    <t>深证工业</t>
  </si>
  <si>
    <t>深证公用</t>
  </si>
  <si>
    <t>中小基础</t>
  </si>
  <si>
    <t>中创500</t>
  </si>
  <si>
    <t>中创成长</t>
  </si>
  <si>
    <t>中创价值</t>
  </si>
  <si>
    <t>1000成长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</si>
  <si>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</si>
  <si>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</si>
  <si>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</si>
  <si>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</si>
  <si>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</si>
  <si>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</si>
  <si>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</si>
  <si>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</si>
  <si>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</si>
  <si>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</si>
  <si>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</si>
  <si>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深证GDP</t>
  </si>
  <si>
    <t>中小红利</t>
  </si>
  <si>
    <t>中小治理</t>
  </si>
  <si>
    <t>中小责任</t>
  </si>
  <si>
    <t>深证龙头</t>
  </si>
  <si>
    <t>100绩效</t>
  </si>
  <si>
    <t>300绩效</t>
  </si>
  <si>
    <t>中小绩效</t>
  </si>
  <si>
    <t>深成指EW</t>
  </si>
  <si>
    <t>中创EW</t>
  </si>
  <si>
    <t>深证高贝</t>
  </si>
  <si>
    <t>中小高贝</t>
  </si>
  <si>
    <t>中创低波</t>
  </si>
  <si>
    <t>中创高贝</t>
  </si>
  <si>
    <t>创业成长</t>
  </si>
  <si>
    <t>创业板V</t>
  </si>
  <si>
    <t>深周期50</t>
  </si>
  <si>
    <t>深红利50</t>
  </si>
  <si>
    <t>创业板50</t>
  </si>
  <si>
    <t>深证200R</t>
  </si>
  <si>
    <t>深成材料</t>
  </si>
  <si>
    <t>深成工业</t>
  </si>
  <si>
    <t>深成信息</t>
  </si>
  <si>
    <t>深成公用</t>
  </si>
  <si>
    <t>创业高贝</t>
  </si>
  <si>
    <t>深证节能</t>
  </si>
  <si>
    <t>深证创投</t>
  </si>
  <si>
    <t>深证F120</t>
  </si>
  <si>
    <t>深证F200</t>
  </si>
  <si>
    <t>深证上游</t>
  </si>
  <si>
    <t>深证中游</t>
  </si>
  <si>
    <t>500深市</t>
  </si>
  <si>
    <t>工业4.0</t>
  </si>
  <si>
    <t>环境治理</t>
  </si>
  <si>
    <t>中证新能</t>
  </si>
  <si>
    <t>CSSW电子</t>
  </si>
  <si>
    <t>深证50</t>
  </si>
  <si>
    <t>中证100</t>
  </si>
  <si>
    <t>中证 500</t>
  </si>
  <si>
    <t>移动互联</t>
  </si>
  <si>
    <t>300深市</t>
  </si>
  <si>
    <t>CS新能车</t>
  </si>
  <si>
    <t>煤炭等权</t>
  </si>
  <si>
    <t>一带一路</t>
  </si>
  <si>
    <t>CSWD并购</t>
  </si>
  <si>
    <t>中证煤炭</t>
  </si>
  <si>
    <t>新能源电池</t>
  </si>
  <si>
    <t>消费电子</t>
  </si>
  <si>
    <t>新能电池</t>
  </si>
  <si>
    <t>化肥农药</t>
  </si>
  <si>
    <t>蓝色100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</si>
  <si>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</si>
  <si>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</si>
  <si>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</si>
  <si>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</si>
  <si>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</si>
  <si>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</si>
  <si>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</si>
  <si>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CS00</t>
  </si>
  <si>
    <t>淀粉连续</t>
  </si>
  <si>
    <t>CJ00</t>
  </si>
  <si>
    <t>红枣连续</t>
  </si>
  <si>
    <t>AD00</t>
  </si>
  <si>
    <t>铝合金连续</t>
  </si>
  <si>
    <t>AG00</t>
  </si>
  <si>
    <t>白银连续</t>
  </si>
  <si>
    <t>AL00</t>
  </si>
  <si>
    <t>沪铝连续</t>
  </si>
  <si>
    <t>AU00</t>
  </si>
  <si>
    <t>黄金连续</t>
  </si>
  <si>
    <t>CU00</t>
  </si>
  <si>
    <t>沪铜连续</t>
  </si>
  <si>
    <t>PB00</t>
  </si>
  <si>
    <t>沪铅连续</t>
  </si>
  <si>
    <t>SN00</t>
  </si>
  <si>
    <t>沪锡连续</t>
  </si>
  <si>
    <t>AP00</t>
  </si>
  <si>
    <t>苹果连续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</si>
  <si>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</si>
  <si>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</si>
  <si>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</si>
  <si>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</si>
  <si>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</si>
  <si>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</si>
  <si>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</si>
  <si>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</si>
  <si>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BC00</t>
  </si>
  <si>
    <t>国际铜连续</t>
  </si>
  <si>
    <t>AO00</t>
  </si>
  <si>
    <t>氧化铝连续</t>
  </si>
  <si>
    <t>BR00</t>
  </si>
  <si>
    <t>丁二烯橡胶连续</t>
  </si>
  <si>
    <t>BZ00</t>
  </si>
  <si>
    <t>纯苯连续</t>
  </si>
  <si>
    <t>C00</t>
  </si>
  <si>
    <t>玉米连续</t>
  </si>
  <si>
    <t>EB00</t>
  </si>
  <si>
    <t>苯乙烯连续</t>
  </si>
  <si>
    <t>EG00</t>
  </si>
  <si>
    <t>乙二醇连续</t>
  </si>
  <si>
    <t>L00</t>
  </si>
  <si>
    <t>塑料连续</t>
  </si>
  <si>
    <t>LG00</t>
  </si>
  <si>
    <t>原木连续</t>
  </si>
  <si>
    <t>LH00</t>
  </si>
  <si>
    <t>生猪连续</t>
  </si>
  <si>
    <t>PP00</t>
  </si>
  <si>
    <t>聚丙烯连续</t>
  </si>
  <si>
    <t>RR00</t>
  </si>
  <si>
    <t>粳米连续</t>
  </si>
  <si>
    <t>V00</t>
  </si>
  <si>
    <t>聚氯乙烯连续</t>
  </si>
  <si>
    <t>FG00</t>
  </si>
  <si>
    <t>玻璃连续</t>
  </si>
  <si>
    <t>LR00</t>
  </si>
  <si>
    <t>晚籼稻连续</t>
  </si>
  <si>
    <t>MA00</t>
  </si>
  <si>
    <t>甲醇连续</t>
  </si>
  <si>
    <t>PK00</t>
  </si>
  <si>
    <t>花生连续</t>
  </si>
  <si>
    <t>PL00</t>
  </si>
  <si>
    <t>丙烯连续</t>
  </si>
  <si>
    <t>RI00</t>
  </si>
  <si>
    <t>早籼稻连续</t>
  </si>
  <si>
    <t>SA00</t>
  </si>
  <si>
    <t>纯碱连续</t>
  </si>
  <si>
    <t>SH00</t>
  </si>
  <si>
    <t>烧碱连续</t>
  </si>
  <si>
    <t>UR00</t>
  </si>
  <si>
    <t>尿素连续</t>
  </si>
  <si>
    <t>ZC00</t>
  </si>
  <si>
    <t>动力煤连续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</si>
  <si>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</si>
  <si>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</si>
  <si>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</si>
  <si>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</si>
  <si>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</si>
  <si>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</si>
  <si>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</si>
  <si>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</si>
  <si>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RB00</t>
  </si>
  <si>
    <t>螺纹钢连续</t>
  </si>
  <si>
    <t>RU00</t>
  </si>
  <si>
    <t>橡胶连续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</si>
  <si>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</si>
  <si>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</si>
  <si>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</si>
  <si>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</si>
  <si>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</si>
  <si>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</si>
  <si>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</si>
  <si>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</si>
  <si>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</si>
  <si>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</si>
  <si>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</si>
  <si>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</si>
  <si>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</si>
  <si>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</si>
  <si>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FB00</t>
  </si>
  <si>
    <t>纤维板连续</t>
  </si>
  <si>
    <t>I00</t>
  </si>
  <si>
    <t>矿石连续</t>
  </si>
  <si>
    <t>J00</t>
  </si>
  <si>
    <t>焦炭连续</t>
  </si>
  <si>
    <t>JD00</t>
  </si>
  <si>
    <t>鸡蛋连续</t>
  </si>
  <si>
    <t>JM00</t>
  </si>
  <si>
    <t>焦煤连续</t>
  </si>
  <si>
    <t>M00</t>
  </si>
  <si>
    <t>豆粕连续</t>
  </si>
  <si>
    <t>P00</t>
  </si>
  <si>
    <t>棕榈连续</t>
  </si>
  <si>
    <t>PG00</t>
  </si>
  <si>
    <t>液化气连续</t>
  </si>
  <si>
    <t>Y00</t>
  </si>
  <si>
    <t>豆油连续</t>
  </si>
  <si>
    <t>CF00</t>
  </si>
  <si>
    <t>棉花连续</t>
  </si>
  <si>
    <t>CY00</t>
  </si>
  <si>
    <t>棉纱连续</t>
  </si>
  <si>
    <t>JR00</t>
  </si>
  <si>
    <t>粳稻连续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</si>
  <si>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</si>
  <si>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</si>
  <si>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</si>
  <si>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</si>
  <si>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</si>
  <si>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</si>
  <si>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</si>
  <si>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</si>
  <si>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</si>
  <si>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</si>
  <si>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</si>
  <si>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</si>
  <si>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RS00</t>
  </si>
  <si>
    <t>菜籽连续</t>
  </si>
  <si>
    <t>SF00</t>
  </si>
  <si>
    <t>硅铁连续</t>
  </si>
  <si>
    <t>SM00</t>
  </si>
  <si>
    <t>锰硅连续</t>
  </si>
  <si>
    <t>SRX00</t>
  </si>
  <si>
    <t>白糖连续</t>
  </si>
  <si>
    <t>TA00</t>
  </si>
  <si>
    <t>PTA连续</t>
  </si>
  <si>
    <t>WH00</t>
  </si>
  <si>
    <t>强麦连续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</si>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</sst>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I8" sqref="I8"/>
    </sheetView>
  </sheetViews>
  <sheetFormatPr defaultColWidth="9" defaultRowHeight="22.5" outlineLevelCol="5"/>
  <cols>
    <col min="1" max="1" width="8.125" style="29" customWidth="1"/>
    <col min="2" max="2" width="12.875" style="29" customWidth="1"/>
    <col min="3" max="3" width="11.875" style="29" customWidth="1"/>
    <col min="4" max="4" width="8.125" style="29" customWidth="1"/>
    <col min="5" max="5" width="13.75" style="29" customWidth="1"/>
    <col min="6" max="6" width="13.125" style="29" customWidth="1"/>
    <col min="7" max="16384" width="9" style="29"/>
  </cols>
  <sheetData>
    <row r="1" spans="1:6">
      <c r="A1" s="30" t="s">
        <v>0</v>
      </c>
      <c r="B1" s="30"/>
      <c r="C1" s="30"/>
      <c r="D1" s="31" t="s">
        <v>1</v>
      </c>
      <c r="E1" s="31"/>
      <c r="F1" s="31"/>
    </row>
    <row r="2" spans="1:6">
      <c r="A2" s="32" t="s">
        <v>2</v>
      </c>
      <c r="B2" s="32" t="s">
        <v>3</v>
      </c>
      <c r="C2" s="32" t="s">
        <v>4</v>
      </c>
      <c r="D2" s="33" t="s">
        <v>2</v>
      </c>
      <c r="E2" s="33" t="s">
        <v>3</v>
      </c>
      <c r="F2" s="33" t="s">
        <v>4</v>
      </c>
    </row>
    <row r="3" ht="13.5" spans="1:6">
      <c r="A3" s="34" t="str">
        <f>"880380"</f>
        <v>880380</v>
      </c>
      <c r="B3" s="35" t="s">
        <v>5</v>
      </c>
      <c r="C3" s="34" t="s">
        <v>6</v>
      </c>
      <c r="D3" s="34" t="str">
        <f>"000992"</f>
        <v>000992</v>
      </c>
      <c r="E3" s="34" t="s">
        <v>7</v>
      </c>
      <c r="F3" s="34" t="s">
        <v>8</v>
      </c>
    </row>
    <row r="4" ht="13.5" spans="1:6">
      <c r="A4" s="34" t="str">
        <f>"880780"</f>
        <v>880780</v>
      </c>
      <c r="B4" s="34" t="s">
        <v>9</v>
      </c>
      <c r="C4" s="34" t="s">
        <v>10</v>
      </c>
      <c r="D4" s="34" t="str">
        <f>"000015"</f>
        <v>000015</v>
      </c>
      <c r="E4" s="34" t="s">
        <v>11</v>
      </c>
      <c r="F4" s="34" t="s">
        <v>12</v>
      </c>
    </row>
    <row r="5" ht="13.5" spans="1:6">
      <c r="A5" s="34" t="str">
        <f>"880452"</f>
        <v>880452</v>
      </c>
      <c r="B5" s="34" t="s">
        <v>13</v>
      </c>
      <c r="C5" s="34" t="s">
        <v>14</v>
      </c>
      <c r="D5" s="34" t="str">
        <f>"880876"</f>
        <v>880876</v>
      </c>
      <c r="E5" s="34" t="s">
        <v>15</v>
      </c>
      <c r="F5" s="34" t="s">
        <v>16</v>
      </c>
    </row>
    <row r="6" ht="13.5" spans="1:6">
      <c r="A6" s="34" t="str">
        <f>"000003"</f>
        <v>000003</v>
      </c>
      <c r="B6" s="34" t="s">
        <v>17</v>
      </c>
      <c r="C6" s="34" t="s">
        <v>18</v>
      </c>
      <c r="D6" s="34" t="str">
        <f>"880648"</f>
        <v>880648</v>
      </c>
      <c r="E6" s="34" t="s">
        <v>19</v>
      </c>
      <c r="F6" s="34" t="s">
        <v>20</v>
      </c>
    </row>
    <row r="7" ht="13.5" spans="1:6">
      <c r="A7" s="34" t="str">
        <f>"880423"</f>
        <v>880423</v>
      </c>
      <c r="B7" s="34" t="s">
        <v>21</v>
      </c>
      <c r="C7" s="34" t="s">
        <v>22</v>
      </c>
      <c r="D7" s="34" t="str">
        <f>"880529"</f>
        <v>880529</v>
      </c>
      <c r="E7" s="34" t="s">
        <v>23</v>
      </c>
      <c r="F7" s="34" t="s">
        <v>24</v>
      </c>
    </row>
    <row r="8" ht="13.5" spans="1:6">
      <c r="A8" s="34" t="str">
        <f>"880890"</f>
        <v>880890</v>
      </c>
      <c r="B8" s="34" t="s">
        <v>25</v>
      </c>
      <c r="C8" s="34" t="s">
        <v>26</v>
      </c>
      <c r="D8" s="34" t="str">
        <f>"880372"</f>
        <v>880372</v>
      </c>
      <c r="E8" s="34" t="s">
        <v>27</v>
      </c>
      <c r="F8" s="34" t="s">
        <v>28</v>
      </c>
    </row>
    <row r="9" ht="13.5" spans="1:6">
      <c r="A9" s="34" t="str">
        <f>"999997"</f>
        <v>999997</v>
      </c>
      <c r="B9" s="34" t="s">
        <v>17</v>
      </c>
      <c r="C9" s="34" t="s">
        <v>29</v>
      </c>
      <c r="D9" s="34" t="str">
        <f>"880875"</f>
        <v>880875</v>
      </c>
      <c r="E9" s="34" t="s">
        <v>30</v>
      </c>
      <c r="F9" s="34" t="s">
        <v>31</v>
      </c>
    </row>
    <row r="10" ht="13.5" spans="1:6">
      <c r="A10" s="34" t="str">
        <f>"399359"</f>
        <v>399359</v>
      </c>
      <c r="B10" s="34" t="s">
        <v>32</v>
      </c>
      <c r="C10" s="34" t="s">
        <v>29</v>
      </c>
      <c r="D10" s="34" t="str">
        <f>"880502"</f>
        <v>880502</v>
      </c>
      <c r="E10" s="34" t="s">
        <v>33</v>
      </c>
      <c r="F10" s="34" t="s">
        <v>34</v>
      </c>
    </row>
    <row r="11" ht="16.5" spans="1:6">
      <c r="A11" s="23"/>
      <c r="B11" s="23"/>
      <c r="C11" s="23"/>
      <c r="D11" s="34" t="str">
        <f>"880465"</f>
        <v>880465</v>
      </c>
      <c r="E11" s="34" t="s">
        <v>35</v>
      </c>
      <c r="F11" s="34" t="s">
        <v>36</v>
      </c>
    </row>
    <row r="12" ht="13.5" spans="1:6">
      <c r="A12" s="36"/>
      <c r="B12" s="36"/>
      <c r="C12" s="36"/>
      <c r="D12" s="34" t="str">
        <f>"880406"</f>
        <v>880406</v>
      </c>
      <c r="E12" s="34" t="s">
        <v>37</v>
      </c>
      <c r="F12" s="34" t="s">
        <v>38</v>
      </c>
    </row>
    <row r="13" ht="13.5" spans="1:6">
      <c r="A13" s="36"/>
      <c r="B13" s="36"/>
      <c r="C13" s="36"/>
      <c r="D13" s="34" t="str">
        <f>"880422"</f>
        <v>880422</v>
      </c>
      <c r="E13" s="34" t="s">
        <v>39</v>
      </c>
      <c r="F13" s="34" t="s">
        <v>40</v>
      </c>
    </row>
    <row r="14" ht="13.5" spans="1:6">
      <c r="A14" s="36"/>
      <c r="B14" s="36"/>
      <c r="C14" s="36"/>
      <c r="D14" s="34" t="str">
        <f>"880814"</f>
        <v>880814</v>
      </c>
      <c r="E14" s="34" t="s">
        <v>41</v>
      </c>
      <c r="F14" s="34" t="s">
        <v>42</v>
      </c>
    </row>
    <row r="15" ht="16.5" spans="1:6">
      <c r="A15" s="23"/>
      <c r="B15" s="23"/>
      <c r="C15" s="23"/>
      <c r="D15" s="34" t="str">
        <f>"880355"</f>
        <v>880355</v>
      </c>
      <c r="E15" s="34" t="s">
        <v>43</v>
      </c>
      <c r="F15" s="34" t="s">
        <v>44</v>
      </c>
    </row>
    <row r="16" ht="16.5" spans="1:6">
      <c r="A16" s="23"/>
      <c r="B16" s="23"/>
      <c r="C16" s="23"/>
      <c r="D16" s="34" t="str">
        <f>"880710"</f>
        <v>880710</v>
      </c>
      <c r="E16" s="34" t="s">
        <v>45</v>
      </c>
      <c r="F16" s="34" t="s">
        <v>46</v>
      </c>
    </row>
    <row r="17" ht="16.5" spans="1:6">
      <c r="A17" s="23"/>
      <c r="B17" s="23"/>
      <c r="C17" s="23"/>
      <c r="D17" s="34" t="str">
        <f>"880778"</f>
        <v>880778</v>
      </c>
      <c r="E17" s="34" t="s">
        <v>47</v>
      </c>
      <c r="F17" s="34" t="s">
        <v>48</v>
      </c>
    </row>
    <row r="18" ht="16.5" spans="1:6">
      <c r="A18" s="23"/>
      <c r="B18" s="23"/>
      <c r="C18" s="23"/>
      <c r="D18" s="34" t="str">
        <f>"000011"</f>
        <v>000011</v>
      </c>
      <c r="E18" s="34" t="s">
        <v>49</v>
      </c>
      <c r="F18" s="34" t="s">
        <v>29</v>
      </c>
    </row>
    <row r="19" ht="16.5" spans="1:6">
      <c r="A19" s="23"/>
      <c r="B19" s="23"/>
      <c r="C19" s="23"/>
      <c r="D19" s="34" t="str">
        <f>"399373"</f>
        <v>399373</v>
      </c>
      <c r="E19" s="34" t="s">
        <v>50</v>
      </c>
      <c r="F19" s="34" t="s">
        <v>29</v>
      </c>
    </row>
    <row r="20" ht="16.5" spans="1:6">
      <c r="A20" s="23"/>
      <c r="B20" s="23"/>
      <c r="C20" s="23"/>
      <c r="D20" s="34" t="str">
        <f>"399324"</f>
        <v>399324</v>
      </c>
      <c r="E20" s="34" t="s">
        <v>51</v>
      </c>
      <c r="F20" s="34" t="s">
        <v>29</v>
      </c>
    </row>
    <row r="21" ht="16.5" spans="1:6">
      <c r="A21" s="23"/>
      <c r="B21" s="23"/>
      <c r="C21" s="23"/>
      <c r="D21" s="34" t="str">
        <f>"399321"</f>
        <v>399321</v>
      </c>
      <c r="E21" s="34" t="s">
        <v>52</v>
      </c>
      <c r="F21" s="34" t="s">
        <v>29</v>
      </c>
    </row>
    <row r="22" ht="16.5" spans="1:6">
      <c r="A22" s="23"/>
      <c r="B22" s="23"/>
      <c r="C22" s="23"/>
      <c r="D22" s="34" t="str">
        <f>"399320"</f>
        <v>399320</v>
      </c>
      <c r="E22" s="34" t="s">
        <v>53</v>
      </c>
      <c r="F22" s="34" t="s">
        <v>29</v>
      </c>
    </row>
    <row r="23" ht="16.5" spans="1:6">
      <c r="A23" s="23"/>
      <c r="B23" s="23"/>
      <c r="C23" s="23"/>
      <c r="D23" s="23"/>
      <c r="E23" s="23"/>
      <c r="F23" s="23"/>
    </row>
    <row r="24" ht="16.5" spans="1:6">
      <c r="A24" s="23"/>
      <c r="B24" s="23"/>
      <c r="C24" s="23"/>
      <c r="D24" s="23"/>
      <c r="E24" s="23"/>
      <c r="F24" s="23"/>
    </row>
    <row r="25" ht="16.5" spans="1:6">
      <c r="A25" s="23"/>
      <c r="B25" s="23"/>
      <c r="C25" s="23"/>
      <c r="D25" s="23"/>
      <c r="E25" s="23"/>
      <c r="F25" s="23"/>
    </row>
    <row r="26" ht="16.5" spans="1:6">
      <c r="A26" s="23"/>
      <c r="B26" s="23"/>
      <c r="C26" s="23"/>
      <c r="D26" s="23"/>
      <c r="E26" s="23"/>
      <c r="F26" s="23"/>
    </row>
    <row r="27" ht="16.5" spans="1:6">
      <c r="A27" s="23"/>
      <c r="B27" s="23"/>
      <c r="C27" s="23"/>
      <c r="D27" s="23"/>
      <c r="E27" s="23"/>
      <c r="F27" s="23"/>
    </row>
    <row r="28" ht="16.5" spans="1:6">
      <c r="A28" s="23"/>
      <c r="B28" s="23"/>
      <c r="C28" s="23"/>
      <c r="D28" s="23"/>
      <c r="E28" s="23"/>
      <c r="F28" s="23"/>
    </row>
    <row r="29" ht="16.5" spans="1:6">
      <c r="A29" s="23"/>
      <c r="B29" s="23"/>
      <c r="C29" s="23"/>
      <c r="D29" s="23"/>
      <c r="E29" s="23"/>
      <c r="F29" s="23"/>
    </row>
    <row r="30" ht="16.5" spans="1:6">
      <c r="A30" s="23"/>
      <c r="B30" s="23"/>
      <c r="C30" s="23"/>
      <c r="D30" s="23"/>
      <c r="E30" s="23"/>
      <c r="F30" s="23"/>
    </row>
    <row r="31" ht="16.5" spans="1:6">
      <c r="A31" s="23"/>
      <c r="B31" s="23"/>
      <c r="C31" s="23"/>
      <c r="D31" s="23"/>
      <c r="E31" s="23"/>
      <c r="F31" s="23"/>
    </row>
    <row r="32" ht="16.5" spans="1:6">
      <c r="A32" s="23"/>
      <c r="B32" s="23"/>
      <c r="C32" s="23"/>
      <c r="D32" s="23"/>
      <c r="E32" s="23"/>
      <c r="F32" s="23"/>
    </row>
    <row r="33" ht="16.5" spans="1:6">
      <c r="A33" s="23"/>
      <c r="B33" s="23"/>
      <c r="C33" s="23"/>
      <c r="D33" s="36"/>
      <c r="E33" s="36"/>
      <c r="F33" s="36"/>
    </row>
    <row r="34" ht="16.5" spans="1:6">
      <c r="A34" s="23"/>
      <c r="B34" s="23"/>
      <c r="C34" s="23"/>
      <c r="D34" s="36"/>
      <c r="E34" s="36"/>
      <c r="F34" s="36"/>
    </row>
    <row r="35" ht="16.5" spans="1:6">
      <c r="A35" s="23"/>
      <c r="B35" s="23"/>
      <c r="C35" s="23"/>
      <c r="D35" s="36"/>
      <c r="E35" s="36"/>
      <c r="F35" s="36"/>
    </row>
    <row r="36" ht="16.5" spans="1:6">
      <c r="A36" s="23"/>
      <c r="B36" s="23"/>
      <c r="C36" s="23"/>
      <c r="D36" s="36"/>
      <c r="E36" s="36"/>
      <c r="F36" s="36"/>
    </row>
    <row r="37" ht="16.5" spans="1:6">
      <c r="A37" s="23"/>
      <c r="B37" s="23"/>
      <c r="C37" s="23"/>
      <c r="D37" s="36"/>
      <c r="E37" s="36"/>
      <c r="F37" s="36"/>
    </row>
    <row r="38" ht="16.5" spans="1:6">
      <c r="A38" s="23"/>
      <c r="B38" s="23"/>
      <c r="C38" s="23"/>
      <c r="D38" s="36"/>
      <c r="E38" s="36"/>
      <c r="F38" s="36"/>
    </row>
    <row r="39" ht="16.5" spans="1:6">
      <c r="A39" s="23"/>
      <c r="B39" s="23"/>
      <c r="C39" s="23"/>
      <c r="D39" s="36"/>
      <c r="E39" s="36"/>
      <c r="F39" s="36"/>
    </row>
    <row r="40" ht="16.5" spans="1:6">
      <c r="A40" s="23"/>
      <c r="B40" s="23"/>
      <c r="C40" s="23"/>
      <c r="D40" s="36"/>
      <c r="E40" s="36"/>
      <c r="F40" s="36"/>
    </row>
    <row r="41" ht="16.5" spans="1:6">
      <c r="A41" s="23"/>
      <c r="B41" s="23"/>
      <c r="C41" s="23"/>
      <c r="D41" s="36"/>
      <c r="E41" s="36"/>
      <c r="F41" s="36"/>
    </row>
    <row r="42" ht="16.5" spans="1:6">
      <c r="A42" s="23"/>
      <c r="B42" s="23"/>
      <c r="C42" s="23"/>
      <c r="D42" s="36"/>
      <c r="E42" s="36"/>
      <c r="F42" s="36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6"/>
      <c r="E48" s="36"/>
      <c r="F48" s="36"/>
    </row>
    <row r="49" ht="16.5" spans="1:6">
      <c r="A49" s="23"/>
      <c r="B49" s="23"/>
      <c r="C49" s="23"/>
      <c r="D49" s="36"/>
      <c r="E49" s="36"/>
      <c r="F49" s="36"/>
    </row>
    <row r="50" ht="16.5" spans="1:6">
      <c r="A50" s="23"/>
      <c r="B50" s="23"/>
      <c r="C50" s="23"/>
      <c r="D50" s="36"/>
      <c r="E50" s="36"/>
      <c r="F50" s="36"/>
    </row>
    <row r="51" ht="16.5" spans="1:6">
      <c r="A51" s="23"/>
      <c r="B51" s="23"/>
      <c r="C51" s="23"/>
      <c r="D51" s="36"/>
      <c r="E51" s="36"/>
      <c r="F51" s="36"/>
    </row>
    <row r="52" ht="16.5" spans="1:6">
      <c r="A52" s="23"/>
      <c r="B52" s="23"/>
      <c r="C52" s="23"/>
      <c r="D52" s="36"/>
      <c r="E52" s="36"/>
      <c r="F52" s="36"/>
    </row>
    <row r="53" ht="16.5" spans="1:6">
      <c r="A53" s="23"/>
      <c r="B53" s="23"/>
      <c r="C53" s="23"/>
      <c r="D53" s="36"/>
      <c r="E53" s="36"/>
      <c r="F53" s="36"/>
    </row>
    <row r="54" ht="16.5" spans="1:6">
      <c r="A54" s="23"/>
      <c r="B54" s="23"/>
      <c r="C54" s="23"/>
      <c r="D54" s="36"/>
      <c r="E54" s="36"/>
      <c r="F54" s="36"/>
    </row>
    <row r="55" ht="16.5" spans="1:6">
      <c r="A55" s="23"/>
      <c r="B55" s="23"/>
      <c r="C55" s="23"/>
      <c r="D55" s="36"/>
      <c r="E55" s="36"/>
      <c r="F55" s="36"/>
    </row>
    <row r="56" ht="16.5" spans="1:6">
      <c r="A56" s="23"/>
      <c r="B56" s="23"/>
      <c r="C56" s="23"/>
      <c r="D56" s="36"/>
      <c r="E56" s="36"/>
      <c r="F56" s="36"/>
    </row>
    <row r="57" ht="16.5" spans="1:6">
      <c r="A57" s="23"/>
      <c r="B57" s="23"/>
      <c r="C57" s="23"/>
      <c r="D57" s="36"/>
      <c r="E57" s="36"/>
      <c r="F57" s="36"/>
    </row>
    <row r="58" ht="16.5" spans="1:6">
      <c r="A58" s="23"/>
      <c r="B58" s="23"/>
      <c r="C58" s="23"/>
      <c r="D58" s="36"/>
      <c r="E58" s="36"/>
      <c r="F58" s="36"/>
    </row>
    <row r="59" ht="16.5" spans="1:6">
      <c r="A59" s="23"/>
      <c r="B59" s="23"/>
      <c r="C59" s="23"/>
      <c r="D59" s="36"/>
      <c r="E59" s="36"/>
      <c r="F59" s="36"/>
    </row>
    <row r="60" ht="16.5" spans="1:6">
      <c r="A60" s="23"/>
      <c r="B60" s="23"/>
      <c r="C60" s="23"/>
      <c r="D60" s="36"/>
      <c r="E60" s="36"/>
      <c r="F60" s="36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381"/>
    </sheetView>
  </sheetViews>
  <sheetFormatPr defaultColWidth="9" defaultRowHeight="13.5"/>
  <cols>
    <col min="1" max="1" width="9.875" style="15" customWidth="1"/>
    <col min="2" max="2" width="28.75" style="15" customWidth="1"/>
    <col min="3" max="4" width="11.625" style="15" customWidth="1"/>
    <col min="5" max="5" width="8.25" style="15" customWidth="1"/>
    <col min="6" max="7" width="7.75" style="15" customWidth="1"/>
    <col min="8" max="8" width="8.25" style="15" customWidth="1"/>
    <col min="9" max="9" width="10.75" style="15" customWidth="1"/>
    <col min="10" max="10" width="10.25" style="15" customWidth="1"/>
    <col min="11" max="12" width="8" style="15" customWidth="1"/>
    <col min="13" max="15" width="5.375" style="15" customWidth="1"/>
    <col min="16" max="16" width="9.25" style="15" customWidth="1"/>
    <col min="17" max="18" width="5.375" style="15" customWidth="1"/>
    <col min="19" max="16384" width="9" style="15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1" t="s">
        <v>55</v>
      </c>
      <c r="L1" s="1"/>
      <c r="M1" s="1"/>
      <c r="N1" s="1"/>
      <c r="O1" s="1"/>
      <c r="P1" s="1"/>
      <c r="Q1" s="1"/>
      <c r="R1" s="1"/>
    </row>
    <row r="2" ht="22.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2" t="s">
        <v>66</v>
      </c>
      <c r="L2" s="12" t="s">
        <v>67</v>
      </c>
      <c r="M2" s="12" t="s">
        <v>68</v>
      </c>
      <c r="N2" s="12" t="s">
        <v>69</v>
      </c>
      <c r="O2" s="12" t="s">
        <v>70</v>
      </c>
      <c r="P2" s="12" t="s">
        <v>71</v>
      </c>
      <c r="Q2" s="12" t="s">
        <v>72</v>
      </c>
      <c r="R2" s="12" t="s">
        <v>73</v>
      </c>
    </row>
    <row r="3" ht="16.5" spans="1:23">
      <c r="A3" s="16">
        <v>21</v>
      </c>
      <c r="B3" s="16" t="s">
        <v>74</v>
      </c>
      <c r="C3" s="16">
        <v>1003.589</v>
      </c>
      <c r="D3" s="16">
        <v>1068.6</v>
      </c>
      <c r="E3" s="16">
        <v>1</v>
      </c>
      <c r="F3" s="17">
        <v>0</v>
      </c>
      <c r="G3" s="17">
        <v>0</v>
      </c>
      <c r="H3" s="17">
        <v>1</v>
      </c>
      <c r="I3" s="17">
        <v>0.072</v>
      </c>
      <c r="J3" s="17">
        <v>6.152</v>
      </c>
      <c r="K3" s="20">
        <v>4</v>
      </c>
      <c r="L3" s="20">
        <v>2</v>
      </c>
      <c r="M3" s="20">
        <v>0</v>
      </c>
      <c r="N3" s="20">
        <v>0</v>
      </c>
      <c r="O3" s="20">
        <v>0</v>
      </c>
      <c r="P3" s="20">
        <v>-3.317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6">
        <v>60</v>
      </c>
      <c r="B4" s="16" t="s">
        <v>75</v>
      </c>
      <c r="C4" s="16">
        <v>4112.663</v>
      </c>
      <c r="D4" s="16">
        <v>4457.953</v>
      </c>
      <c r="E4" s="16">
        <v>1</v>
      </c>
      <c r="F4" s="17">
        <v>0</v>
      </c>
      <c r="G4" s="17">
        <v>0</v>
      </c>
      <c r="H4" s="17">
        <v>1</v>
      </c>
      <c r="I4" s="17">
        <v>0.002</v>
      </c>
      <c r="J4" s="17">
        <v>7.747</v>
      </c>
      <c r="K4" s="20">
        <v>4</v>
      </c>
      <c r="L4" s="20">
        <v>2</v>
      </c>
      <c r="M4" s="20">
        <v>0</v>
      </c>
      <c r="N4" s="20">
        <v>0</v>
      </c>
      <c r="O4" s="20">
        <v>0</v>
      </c>
      <c r="P4" s="20">
        <v>-3.483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6">
        <v>70</v>
      </c>
      <c r="B5" s="16" t="s">
        <v>76</v>
      </c>
      <c r="C5" s="16">
        <v>2495.213</v>
      </c>
      <c r="D5" s="16">
        <v>2765.307</v>
      </c>
      <c r="E5" s="16">
        <v>1</v>
      </c>
      <c r="F5" s="17">
        <v>0</v>
      </c>
      <c r="G5" s="17">
        <v>0</v>
      </c>
      <c r="H5" s="17">
        <v>1</v>
      </c>
      <c r="I5" s="17">
        <v>1.017</v>
      </c>
      <c r="J5" s="17">
        <v>10.685</v>
      </c>
      <c r="K5" s="20">
        <v>2</v>
      </c>
      <c r="L5" s="20">
        <v>2</v>
      </c>
      <c r="M5" s="20">
        <v>0</v>
      </c>
      <c r="N5" s="20">
        <v>0</v>
      </c>
      <c r="O5" s="20">
        <v>0</v>
      </c>
      <c r="P5" s="20">
        <v>-0.059</v>
      </c>
      <c r="Q5" s="20">
        <v>0</v>
      </c>
      <c r="R5" s="20">
        <v>-1</v>
      </c>
      <c r="S5" s="21"/>
      <c r="T5" s="21"/>
      <c r="U5" s="21"/>
      <c r="V5" s="21"/>
      <c r="W5" s="21"/>
    </row>
    <row r="6" ht="16.5" spans="1:23">
      <c r="A6" s="16">
        <v>100</v>
      </c>
      <c r="B6" s="16" t="s">
        <v>77</v>
      </c>
      <c r="C6" s="16">
        <v>5771.148</v>
      </c>
      <c r="D6" s="16">
        <v>6220.872</v>
      </c>
      <c r="E6" s="16">
        <v>1</v>
      </c>
      <c r="F6" s="17">
        <v>0</v>
      </c>
      <c r="G6" s="17">
        <v>0</v>
      </c>
      <c r="H6" s="17">
        <v>1</v>
      </c>
      <c r="I6" s="17">
        <v>0.58</v>
      </c>
      <c r="J6" s="17">
        <v>7.768</v>
      </c>
      <c r="K6" s="20">
        <v>4</v>
      </c>
      <c r="L6" s="20">
        <v>2</v>
      </c>
      <c r="M6" s="20">
        <v>0</v>
      </c>
      <c r="N6" s="20">
        <v>0</v>
      </c>
      <c r="O6" s="20">
        <v>-1</v>
      </c>
      <c r="P6" s="20">
        <v>-1.397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6">
        <v>152</v>
      </c>
      <c r="B7" s="16" t="s">
        <v>78</v>
      </c>
      <c r="C7" s="16">
        <v>2755.41</v>
      </c>
      <c r="D7" s="16">
        <v>2940.029</v>
      </c>
      <c r="E7" s="16">
        <v>1</v>
      </c>
      <c r="F7" s="17">
        <v>0</v>
      </c>
      <c r="G7" s="17">
        <v>0</v>
      </c>
      <c r="H7" s="17">
        <v>1</v>
      </c>
      <c r="I7" s="17">
        <v>0.179</v>
      </c>
      <c r="J7" s="17">
        <v>6.447</v>
      </c>
      <c r="K7" s="20">
        <v>4</v>
      </c>
      <c r="L7" s="20">
        <v>2</v>
      </c>
      <c r="M7" s="20">
        <v>0</v>
      </c>
      <c r="N7" s="20">
        <v>0</v>
      </c>
      <c r="O7" s="20">
        <v>-1</v>
      </c>
      <c r="P7" s="20">
        <v>-1.393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6">
        <v>153</v>
      </c>
      <c r="B8" s="16" t="s">
        <v>79</v>
      </c>
      <c r="C8" s="16">
        <v>2944.763</v>
      </c>
      <c r="D8" s="16">
        <v>3197.359</v>
      </c>
      <c r="E8" s="16">
        <v>1</v>
      </c>
      <c r="F8" s="17">
        <v>0</v>
      </c>
      <c r="G8" s="17">
        <v>0</v>
      </c>
      <c r="H8" s="17">
        <v>1</v>
      </c>
      <c r="I8" s="17">
        <v>0.052</v>
      </c>
      <c r="J8" s="17">
        <v>7.948</v>
      </c>
      <c r="K8" s="20">
        <v>3</v>
      </c>
      <c r="L8" s="20">
        <v>2</v>
      </c>
      <c r="M8" s="20">
        <v>1</v>
      </c>
      <c r="N8" s="20">
        <v>-1</v>
      </c>
      <c r="O8" s="20">
        <v>0</v>
      </c>
      <c r="P8" s="20">
        <v>-8.635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6">
        <v>824</v>
      </c>
      <c r="B9" s="16" t="s">
        <v>80</v>
      </c>
      <c r="C9" s="16">
        <v>2070.151</v>
      </c>
      <c r="D9" s="16">
        <v>2206.751</v>
      </c>
      <c r="E9" s="16">
        <v>1</v>
      </c>
      <c r="F9" s="17">
        <v>0</v>
      </c>
      <c r="G9" s="17">
        <v>0</v>
      </c>
      <c r="H9" s="17">
        <v>1</v>
      </c>
      <c r="I9" s="17">
        <v>0.063</v>
      </c>
      <c r="J9" s="17">
        <v>6.249</v>
      </c>
      <c r="K9" s="20">
        <v>4</v>
      </c>
      <c r="L9" s="20">
        <v>2</v>
      </c>
      <c r="M9" s="20">
        <v>0</v>
      </c>
      <c r="N9" s="20">
        <v>0</v>
      </c>
      <c r="O9" s="20">
        <v>0</v>
      </c>
      <c r="P9" s="20">
        <v>-3.622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6">
        <v>825</v>
      </c>
      <c r="B10" s="16" t="s">
        <v>81</v>
      </c>
      <c r="C10" s="16">
        <v>3246.62</v>
      </c>
      <c r="D10" s="16">
        <v>3497.118</v>
      </c>
      <c r="E10" s="16">
        <v>1</v>
      </c>
      <c r="F10" s="17">
        <v>0</v>
      </c>
      <c r="G10" s="17">
        <v>0</v>
      </c>
      <c r="H10" s="17">
        <v>1</v>
      </c>
      <c r="I10" s="17">
        <v>0.258</v>
      </c>
      <c r="J10" s="17">
        <v>7.402</v>
      </c>
      <c r="K10" s="20">
        <v>4</v>
      </c>
      <c r="L10" s="20">
        <v>2</v>
      </c>
      <c r="M10" s="20">
        <v>0</v>
      </c>
      <c r="N10" s="20">
        <v>0</v>
      </c>
      <c r="O10" s="20">
        <v>0</v>
      </c>
      <c r="P10" s="20">
        <v>-6.785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6">
        <v>860</v>
      </c>
      <c r="B11" s="16" t="s">
        <v>82</v>
      </c>
      <c r="C11" s="16">
        <v>1123.37</v>
      </c>
      <c r="D11" s="16">
        <v>1231.66</v>
      </c>
      <c r="E11" s="16">
        <v>1</v>
      </c>
      <c r="F11" s="17">
        <v>0</v>
      </c>
      <c r="G11" s="17">
        <v>0</v>
      </c>
      <c r="H11" s="17">
        <v>1</v>
      </c>
      <c r="I11" s="17">
        <v>0.428</v>
      </c>
      <c r="J11" s="17">
        <v>9.183</v>
      </c>
      <c r="K11" s="20">
        <v>4</v>
      </c>
      <c r="L11" s="20">
        <v>2</v>
      </c>
      <c r="M11" s="20">
        <v>0</v>
      </c>
      <c r="N11" s="20">
        <v>0</v>
      </c>
      <c r="O11" s="20">
        <v>0</v>
      </c>
      <c r="P11" s="20">
        <v>-2.808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6">
        <v>869</v>
      </c>
      <c r="B12" s="16" t="s">
        <v>83</v>
      </c>
      <c r="C12" s="16">
        <v>3901.808</v>
      </c>
      <c r="D12" s="16">
        <v>4258.389</v>
      </c>
      <c r="E12" s="16">
        <v>1</v>
      </c>
      <c r="F12" s="17">
        <v>0</v>
      </c>
      <c r="G12" s="17">
        <v>0</v>
      </c>
      <c r="H12" s="17">
        <v>1</v>
      </c>
      <c r="I12" s="17">
        <v>0.471</v>
      </c>
      <c r="J12" s="17">
        <v>8.805</v>
      </c>
      <c r="K12" s="20">
        <v>4</v>
      </c>
      <c r="L12" s="20">
        <v>2</v>
      </c>
      <c r="M12" s="20">
        <v>0</v>
      </c>
      <c r="N12" s="20">
        <v>0</v>
      </c>
      <c r="O12" s="20">
        <v>0</v>
      </c>
      <c r="P12" s="20">
        <v>-12.249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6">
        <v>901</v>
      </c>
      <c r="B13" s="16" t="s">
        <v>84</v>
      </c>
      <c r="C13" s="16">
        <v>5860.579</v>
      </c>
      <c r="D13" s="16">
        <v>6374.551</v>
      </c>
      <c r="E13" s="16">
        <v>1</v>
      </c>
      <c r="F13" s="17">
        <v>0</v>
      </c>
      <c r="G13" s="17">
        <v>0</v>
      </c>
      <c r="H13" s="17">
        <v>1</v>
      </c>
      <c r="I13" s="17">
        <v>0.165</v>
      </c>
      <c r="J13" s="17">
        <v>8.215</v>
      </c>
      <c r="K13" s="20">
        <v>3</v>
      </c>
      <c r="L13" s="20">
        <v>2</v>
      </c>
      <c r="M13" s="20">
        <v>0</v>
      </c>
      <c r="N13" s="20">
        <v>0</v>
      </c>
      <c r="O13" s="20">
        <v>0</v>
      </c>
      <c r="P13" s="20">
        <v>-1.27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6">
        <v>916</v>
      </c>
      <c r="B14" s="16" t="s">
        <v>85</v>
      </c>
      <c r="C14" s="16">
        <v>3156.747</v>
      </c>
      <c r="D14" s="16">
        <v>5168.401</v>
      </c>
      <c r="E14" s="16">
        <v>1</v>
      </c>
      <c r="F14" s="17">
        <v>0</v>
      </c>
      <c r="G14" s="17">
        <v>0</v>
      </c>
      <c r="H14" s="17">
        <v>1</v>
      </c>
      <c r="I14" s="17">
        <v>0.288</v>
      </c>
      <c r="J14" s="17">
        <v>39.098</v>
      </c>
      <c r="K14" s="20">
        <v>1</v>
      </c>
      <c r="L14" s="20">
        <v>0</v>
      </c>
      <c r="M14" s="20">
        <v>-1</v>
      </c>
      <c r="N14" s="20">
        <v>1</v>
      </c>
      <c r="O14" s="20">
        <v>0</v>
      </c>
      <c r="P14" s="20">
        <v>0.005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6">
        <v>926</v>
      </c>
      <c r="B15" s="16" t="s">
        <v>86</v>
      </c>
      <c r="C15" s="16">
        <v>2159.288</v>
      </c>
      <c r="D15" s="16">
        <v>2345.751</v>
      </c>
      <c r="E15" s="16">
        <v>1</v>
      </c>
      <c r="F15" s="17">
        <v>0</v>
      </c>
      <c r="G15" s="17">
        <v>0</v>
      </c>
      <c r="H15" s="17">
        <v>1</v>
      </c>
      <c r="I15" s="17">
        <v>0.26</v>
      </c>
      <c r="J15" s="17">
        <v>8.188</v>
      </c>
      <c r="K15" s="20">
        <v>1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1</v>
      </c>
      <c r="S15" s="21"/>
      <c r="T15" s="21"/>
      <c r="U15" s="21"/>
      <c r="V15" s="21"/>
      <c r="W15" s="21"/>
    </row>
    <row r="16" ht="16.5" spans="1:23">
      <c r="A16" s="16">
        <v>927</v>
      </c>
      <c r="B16" s="16" t="s">
        <v>87</v>
      </c>
      <c r="C16" s="16">
        <v>1903.688</v>
      </c>
      <c r="D16" s="16">
        <v>2022.384</v>
      </c>
      <c r="E16" s="16">
        <v>1</v>
      </c>
      <c r="F16" s="17">
        <v>0</v>
      </c>
      <c r="G16" s="17">
        <v>0</v>
      </c>
      <c r="H16" s="17">
        <v>1</v>
      </c>
      <c r="I16" s="17">
        <v>0.148</v>
      </c>
      <c r="J16" s="17">
        <v>6.008</v>
      </c>
      <c r="K16" s="20">
        <v>4</v>
      </c>
      <c r="L16" s="20">
        <v>2</v>
      </c>
      <c r="M16" s="20">
        <v>-1</v>
      </c>
      <c r="N16" s="20">
        <v>0</v>
      </c>
      <c r="O16" s="20">
        <v>0</v>
      </c>
      <c r="P16" s="20">
        <v>-0.25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6">
        <v>936</v>
      </c>
      <c r="B17" s="16" t="s">
        <v>88</v>
      </c>
      <c r="C17" s="16">
        <v>6044.247</v>
      </c>
      <c r="D17" s="16">
        <v>9008.253</v>
      </c>
      <c r="E17" s="16">
        <v>1</v>
      </c>
      <c r="F17" s="17">
        <v>0</v>
      </c>
      <c r="G17" s="17">
        <v>0</v>
      </c>
      <c r="H17" s="17">
        <v>1</v>
      </c>
      <c r="I17" s="17">
        <v>0.481</v>
      </c>
      <c r="J17" s="17">
        <v>33.226</v>
      </c>
      <c r="K17" s="20">
        <v>4</v>
      </c>
      <c r="L17" s="20">
        <v>2</v>
      </c>
      <c r="M17" s="20">
        <v>0</v>
      </c>
      <c r="N17" s="20">
        <v>0</v>
      </c>
      <c r="O17" s="20">
        <v>-1</v>
      </c>
      <c r="P17" s="20">
        <v>-4.267</v>
      </c>
      <c r="Q17" s="20">
        <v>0</v>
      </c>
      <c r="R17" s="20">
        <v>-1</v>
      </c>
      <c r="S17" s="21"/>
      <c r="T17" s="21"/>
      <c r="U17" s="21"/>
      <c r="V17" s="21"/>
      <c r="W17" s="21"/>
    </row>
    <row r="18" ht="16.5" spans="1:23">
      <c r="A18" s="16">
        <v>399235</v>
      </c>
      <c r="B18" s="16" t="s">
        <v>89</v>
      </c>
      <c r="C18" s="16">
        <v>936.776</v>
      </c>
      <c r="D18" s="16">
        <v>1102.225</v>
      </c>
      <c r="E18" s="16">
        <v>1</v>
      </c>
      <c r="F18" s="17">
        <v>0</v>
      </c>
      <c r="G18" s="17">
        <v>0</v>
      </c>
      <c r="H18" s="17">
        <v>1</v>
      </c>
      <c r="I18" s="17">
        <v>0.139</v>
      </c>
      <c r="J18" s="17">
        <v>15.129</v>
      </c>
      <c r="K18" s="20">
        <v>4</v>
      </c>
      <c r="L18" s="20">
        <v>2</v>
      </c>
      <c r="M18" s="20">
        <v>0</v>
      </c>
      <c r="N18" s="20">
        <v>0</v>
      </c>
      <c r="O18" s="20">
        <v>0</v>
      </c>
      <c r="P18" s="20">
        <v>-2.806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6">
        <v>399244</v>
      </c>
      <c r="B19" s="16" t="s">
        <v>90</v>
      </c>
      <c r="C19" s="16">
        <v>544.821</v>
      </c>
      <c r="D19" s="16">
        <v>628.073</v>
      </c>
      <c r="E19" s="16">
        <v>1</v>
      </c>
      <c r="F19" s="17">
        <v>0</v>
      </c>
      <c r="G19" s="17">
        <v>0</v>
      </c>
      <c r="H19" s="17">
        <v>1</v>
      </c>
      <c r="I19" s="17">
        <v>0.778</v>
      </c>
      <c r="J19" s="17">
        <v>13.93</v>
      </c>
      <c r="K19" s="20">
        <v>4</v>
      </c>
      <c r="L19" s="20">
        <v>2</v>
      </c>
      <c r="M19" s="20">
        <v>0</v>
      </c>
      <c r="N19" s="20">
        <v>0</v>
      </c>
      <c r="O19" s="20">
        <v>0</v>
      </c>
      <c r="P19" s="20">
        <v>-9.198</v>
      </c>
      <c r="Q19" s="20">
        <v>0</v>
      </c>
      <c r="R19" s="20">
        <v>-1</v>
      </c>
      <c r="S19" s="21"/>
      <c r="T19" s="21"/>
      <c r="U19" s="21"/>
      <c r="V19" s="21"/>
      <c r="W19" s="21"/>
    </row>
    <row r="20" ht="16.5" spans="1:23">
      <c r="A20" s="16">
        <v>399262</v>
      </c>
      <c r="B20" s="16" t="s">
        <v>91</v>
      </c>
      <c r="C20" s="16">
        <v>1885.797</v>
      </c>
      <c r="D20" s="16">
        <v>2772.182</v>
      </c>
      <c r="E20" s="16">
        <v>1</v>
      </c>
      <c r="F20" s="17">
        <v>0</v>
      </c>
      <c r="G20" s="17">
        <v>0</v>
      </c>
      <c r="H20" s="17">
        <v>1</v>
      </c>
      <c r="I20" s="17">
        <v>0.198</v>
      </c>
      <c r="J20" s="17">
        <v>32.109</v>
      </c>
      <c r="K20" s="20">
        <v>4</v>
      </c>
      <c r="L20" s="20">
        <v>2</v>
      </c>
      <c r="M20" s="20">
        <v>0</v>
      </c>
      <c r="N20" s="20">
        <v>0</v>
      </c>
      <c r="O20" s="20">
        <v>0</v>
      </c>
      <c r="P20" s="20">
        <v>-1.303</v>
      </c>
      <c r="Q20" s="20">
        <v>0</v>
      </c>
      <c r="R20" s="20">
        <v>-1</v>
      </c>
      <c r="S20" s="21"/>
      <c r="T20" s="21"/>
      <c r="U20" s="21"/>
      <c r="V20" s="21"/>
      <c r="W20" s="21"/>
    </row>
    <row r="21" ht="16.5" spans="1:23">
      <c r="A21" s="16">
        <v>399296</v>
      </c>
      <c r="B21" s="16" t="s">
        <v>92</v>
      </c>
      <c r="C21" s="16">
        <v>4328.145</v>
      </c>
      <c r="D21" s="16">
        <v>5869.087</v>
      </c>
      <c r="E21" s="16">
        <v>1</v>
      </c>
      <c r="F21" s="17">
        <v>0</v>
      </c>
      <c r="G21" s="17">
        <v>0</v>
      </c>
      <c r="H21" s="17">
        <v>1</v>
      </c>
      <c r="I21" s="17">
        <v>0.371</v>
      </c>
      <c r="J21" s="17">
        <v>26.529</v>
      </c>
      <c r="K21" s="20">
        <v>4</v>
      </c>
      <c r="L21" s="20">
        <v>2</v>
      </c>
      <c r="M21" s="20">
        <v>0</v>
      </c>
      <c r="N21" s="20">
        <v>0</v>
      </c>
      <c r="O21" s="20">
        <v>0</v>
      </c>
      <c r="P21" s="20">
        <v>-0.99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6">
        <v>399302</v>
      </c>
      <c r="B22" s="16" t="s">
        <v>93</v>
      </c>
      <c r="C22" s="16">
        <v>219.589</v>
      </c>
      <c r="D22" s="16">
        <v>220.497</v>
      </c>
      <c r="E22" s="16">
        <v>1</v>
      </c>
      <c r="F22" s="17">
        <v>0</v>
      </c>
      <c r="G22" s="17">
        <v>0</v>
      </c>
      <c r="H22" s="17">
        <v>1</v>
      </c>
      <c r="I22" s="17">
        <v>0.03</v>
      </c>
      <c r="J22" s="17">
        <v>0.442</v>
      </c>
      <c r="K22" s="20">
        <v>4</v>
      </c>
      <c r="L22" s="20">
        <v>2</v>
      </c>
      <c r="M22" s="20">
        <v>0</v>
      </c>
      <c r="N22" s="20">
        <v>0</v>
      </c>
      <c r="O22" s="20">
        <v>0</v>
      </c>
      <c r="P22" s="20">
        <v>-1.319</v>
      </c>
      <c r="Q22" s="20">
        <v>0</v>
      </c>
      <c r="R22" s="20">
        <v>-1</v>
      </c>
      <c r="S22" s="21"/>
      <c r="T22" s="21"/>
      <c r="U22" s="21"/>
      <c r="V22" s="21"/>
      <c r="W22" s="21"/>
    </row>
    <row r="23" ht="16.5" spans="1:23">
      <c r="A23" s="16">
        <v>399320</v>
      </c>
      <c r="B23" s="16" t="s">
        <v>53</v>
      </c>
      <c r="C23" s="16">
        <v>2128.713</v>
      </c>
      <c r="D23" s="16">
        <v>2225.609</v>
      </c>
      <c r="E23" s="16">
        <v>1</v>
      </c>
      <c r="F23" s="17">
        <v>0</v>
      </c>
      <c r="G23" s="17">
        <v>0</v>
      </c>
      <c r="H23" s="17">
        <v>1</v>
      </c>
      <c r="I23" s="17">
        <v>0.308</v>
      </c>
      <c r="J23" s="17">
        <v>4.649</v>
      </c>
      <c r="K23" s="20">
        <v>1</v>
      </c>
      <c r="L23" s="20">
        <v>0</v>
      </c>
      <c r="M23" s="20">
        <v>1</v>
      </c>
      <c r="N23" s="20">
        <v>-1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6">
        <v>399371</v>
      </c>
      <c r="B24" s="16" t="s">
        <v>94</v>
      </c>
      <c r="C24" s="16">
        <v>6637.279</v>
      </c>
      <c r="D24" s="16">
        <v>7085.844</v>
      </c>
      <c r="E24" s="16">
        <v>1</v>
      </c>
      <c r="F24" s="17">
        <v>0</v>
      </c>
      <c r="G24" s="17">
        <v>0</v>
      </c>
      <c r="H24" s="17">
        <v>1</v>
      </c>
      <c r="I24" s="17">
        <v>0.161</v>
      </c>
      <c r="J24" s="17">
        <v>6.481</v>
      </c>
      <c r="K24" s="20">
        <v>4</v>
      </c>
      <c r="L24" s="20">
        <v>2</v>
      </c>
      <c r="M24" s="20">
        <v>0</v>
      </c>
      <c r="N24" s="20">
        <v>0</v>
      </c>
      <c r="O24" s="20">
        <v>0</v>
      </c>
      <c r="P24" s="20">
        <v>-2.171</v>
      </c>
      <c r="Q24" s="20">
        <v>0</v>
      </c>
      <c r="R24" s="20">
        <v>-1</v>
      </c>
      <c r="S24" s="21"/>
      <c r="T24" s="21"/>
      <c r="U24" s="21"/>
      <c r="V24" s="21"/>
      <c r="W24" s="21"/>
    </row>
    <row r="25" ht="16.5" spans="1:23">
      <c r="A25" s="16">
        <v>399411</v>
      </c>
      <c r="B25" s="16" t="s">
        <v>95</v>
      </c>
      <c r="C25" s="16">
        <v>3351.161</v>
      </c>
      <c r="D25" s="16">
        <v>3549.697</v>
      </c>
      <c r="E25" s="16">
        <v>1</v>
      </c>
      <c r="F25" s="17">
        <v>0</v>
      </c>
      <c r="G25" s="17">
        <v>0</v>
      </c>
      <c r="H25" s="17">
        <v>1</v>
      </c>
      <c r="I25" s="17">
        <v>0.658</v>
      </c>
      <c r="J25" s="17">
        <v>6.214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-7.704</v>
      </c>
      <c r="Q25" s="20">
        <v>0</v>
      </c>
      <c r="R25" s="20">
        <v>0</v>
      </c>
      <c r="S25" s="21"/>
      <c r="T25" s="21"/>
      <c r="U25" s="21"/>
      <c r="V25" s="21"/>
      <c r="W25" s="21"/>
    </row>
    <row r="26" ht="16.5" spans="1:23">
      <c r="A26" s="16">
        <v>399440</v>
      </c>
      <c r="B26" s="16" t="s">
        <v>96</v>
      </c>
      <c r="C26" s="16">
        <v>1212.356</v>
      </c>
      <c r="D26" s="16">
        <v>1447.36</v>
      </c>
      <c r="E26" s="16">
        <v>1</v>
      </c>
      <c r="F26" s="17">
        <v>0</v>
      </c>
      <c r="G26" s="17">
        <v>0</v>
      </c>
      <c r="H26" s="17">
        <v>1</v>
      </c>
      <c r="I26" s="17">
        <v>1.579</v>
      </c>
      <c r="J26" s="17">
        <v>17.56</v>
      </c>
      <c r="K26" s="20">
        <v>4</v>
      </c>
      <c r="L26" s="20">
        <v>2</v>
      </c>
      <c r="M26" s="20">
        <v>0</v>
      </c>
      <c r="N26" s="20">
        <v>0</v>
      </c>
      <c r="O26" s="20">
        <v>0</v>
      </c>
      <c r="P26" s="20">
        <v>0.313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6">
        <v>399550</v>
      </c>
      <c r="B27" s="16" t="s">
        <v>97</v>
      </c>
      <c r="C27" s="16">
        <v>7457.667</v>
      </c>
      <c r="D27" s="16">
        <v>8045.337</v>
      </c>
      <c r="E27" s="16">
        <v>1</v>
      </c>
      <c r="F27" s="17">
        <v>0</v>
      </c>
      <c r="G27" s="17">
        <v>0</v>
      </c>
      <c r="H27" s="17">
        <v>1</v>
      </c>
      <c r="I27" s="17">
        <v>0.353</v>
      </c>
      <c r="J27" s="17">
        <v>7.632</v>
      </c>
      <c r="K27" s="20">
        <v>4</v>
      </c>
      <c r="L27" s="20">
        <v>2</v>
      </c>
      <c r="M27" s="20">
        <v>0</v>
      </c>
      <c r="N27" s="20">
        <v>0</v>
      </c>
      <c r="O27" s="20">
        <v>0</v>
      </c>
      <c r="P27" s="20">
        <v>-4.843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6">
        <v>399613</v>
      </c>
      <c r="B28" s="16" t="s">
        <v>98</v>
      </c>
      <c r="C28" s="16">
        <v>2866.241</v>
      </c>
      <c r="D28" s="16">
        <v>3217.546</v>
      </c>
      <c r="E28" s="16">
        <v>1</v>
      </c>
      <c r="F28" s="17">
        <v>0</v>
      </c>
      <c r="G28" s="17">
        <v>0</v>
      </c>
      <c r="H28" s="17">
        <v>1</v>
      </c>
      <c r="I28" s="17">
        <v>1.324</v>
      </c>
      <c r="J28" s="17">
        <v>12.098</v>
      </c>
      <c r="K28" s="20">
        <v>4</v>
      </c>
      <c r="L28" s="20">
        <v>2</v>
      </c>
      <c r="M28" s="20">
        <v>0</v>
      </c>
      <c r="N28" s="20">
        <v>0</v>
      </c>
      <c r="O28" s="20">
        <v>0</v>
      </c>
      <c r="P28" s="20">
        <v>-4.798</v>
      </c>
      <c r="Q28" s="20">
        <v>0</v>
      </c>
      <c r="R28" s="20">
        <v>-1</v>
      </c>
      <c r="S28" s="21"/>
      <c r="T28" s="21"/>
      <c r="U28" s="21"/>
      <c r="V28" s="21"/>
      <c r="W28" s="21"/>
    </row>
    <row r="29" ht="16.5" spans="1:23">
      <c r="A29" s="16">
        <v>399620</v>
      </c>
      <c r="B29" s="16" t="s">
        <v>99</v>
      </c>
      <c r="C29" s="16">
        <v>4264.103</v>
      </c>
      <c r="D29" s="16">
        <v>5677.875</v>
      </c>
      <c r="E29" s="16">
        <v>1</v>
      </c>
      <c r="F29" s="17">
        <v>0</v>
      </c>
      <c r="G29" s="17">
        <v>0</v>
      </c>
      <c r="H29" s="17">
        <v>1</v>
      </c>
      <c r="I29" s="17">
        <v>0.179</v>
      </c>
      <c r="J29" s="17">
        <v>25.034</v>
      </c>
      <c r="K29" s="20">
        <v>4</v>
      </c>
      <c r="L29" s="20">
        <v>2</v>
      </c>
      <c r="M29" s="20">
        <v>0</v>
      </c>
      <c r="N29" s="20">
        <v>0</v>
      </c>
      <c r="O29" s="20">
        <v>0</v>
      </c>
      <c r="P29" s="20">
        <v>-3.478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6">
        <v>399624</v>
      </c>
      <c r="B30" s="16" t="s">
        <v>100</v>
      </c>
      <c r="C30" s="16">
        <v>2036.168</v>
      </c>
      <c r="D30" s="16">
        <v>2516.875</v>
      </c>
      <c r="E30" s="16">
        <v>1</v>
      </c>
      <c r="F30" s="17">
        <v>0</v>
      </c>
      <c r="G30" s="17">
        <v>0</v>
      </c>
      <c r="H30" s="17">
        <v>1</v>
      </c>
      <c r="I30" s="17">
        <v>0.26</v>
      </c>
      <c r="J30" s="17">
        <v>19.31</v>
      </c>
      <c r="K30" s="20">
        <v>4</v>
      </c>
      <c r="L30" s="20">
        <v>2</v>
      </c>
      <c r="M30" s="20">
        <v>0</v>
      </c>
      <c r="N30" s="20">
        <v>0</v>
      </c>
      <c r="O30" s="20">
        <v>0</v>
      </c>
      <c r="P30" s="20">
        <v>-3.73</v>
      </c>
      <c r="Q30" s="20">
        <v>0</v>
      </c>
      <c r="R30" s="20">
        <v>-1</v>
      </c>
      <c r="S30" s="21"/>
      <c r="T30" s="21"/>
      <c r="U30" s="21"/>
      <c r="V30" s="21"/>
      <c r="W30" s="21"/>
    </row>
    <row r="31" ht="16.5" spans="1:23">
      <c r="A31" s="16">
        <v>399663</v>
      </c>
      <c r="B31" s="16" t="s">
        <v>101</v>
      </c>
      <c r="C31" s="16">
        <v>1768.503</v>
      </c>
      <c r="D31" s="16">
        <v>1965.023</v>
      </c>
      <c r="E31" s="16">
        <v>1</v>
      </c>
      <c r="F31" s="17">
        <v>0</v>
      </c>
      <c r="G31" s="17">
        <v>0</v>
      </c>
      <c r="H31" s="17">
        <v>1</v>
      </c>
      <c r="I31" s="17">
        <v>0.403</v>
      </c>
      <c r="J31" s="17">
        <v>10.363</v>
      </c>
      <c r="K31" s="20">
        <v>4</v>
      </c>
      <c r="L31" s="20">
        <v>0</v>
      </c>
      <c r="M31" s="20">
        <v>-1</v>
      </c>
      <c r="N31" s="20">
        <v>0</v>
      </c>
      <c r="O31" s="20">
        <v>0</v>
      </c>
      <c r="P31" s="20">
        <v>1.6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6">
        <v>399680</v>
      </c>
      <c r="B32" s="16" t="s">
        <v>102</v>
      </c>
      <c r="C32" s="16">
        <v>596.1</v>
      </c>
      <c r="D32" s="16">
        <v>703.691</v>
      </c>
      <c r="E32" s="16">
        <v>1</v>
      </c>
      <c r="F32" s="17">
        <v>0</v>
      </c>
      <c r="G32" s="17">
        <v>0</v>
      </c>
      <c r="H32" s="17">
        <v>1</v>
      </c>
      <c r="I32" s="17">
        <v>0.219</v>
      </c>
      <c r="J32" s="17">
        <v>15.475</v>
      </c>
      <c r="K32" s="20">
        <v>4</v>
      </c>
      <c r="L32" s="20">
        <v>1</v>
      </c>
      <c r="M32" s="20">
        <v>0</v>
      </c>
      <c r="N32" s="20">
        <v>0</v>
      </c>
      <c r="O32" s="20">
        <v>0</v>
      </c>
      <c r="P32" s="20">
        <v>-6.098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6">
        <v>399688</v>
      </c>
      <c r="B33" s="16" t="s">
        <v>103</v>
      </c>
      <c r="C33" s="16">
        <v>2692.569</v>
      </c>
      <c r="D33" s="16">
        <v>5519.003</v>
      </c>
      <c r="E33" s="16">
        <v>1</v>
      </c>
      <c r="F33" s="17">
        <v>0</v>
      </c>
      <c r="G33" s="17">
        <v>0</v>
      </c>
      <c r="H33" s="17">
        <v>1</v>
      </c>
      <c r="I33" s="17">
        <v>1.097</v>
      </c>
      <c r="J33" s="17">
        <v>51.748</v>
      </c>
      <c r="K33" s="20">
        <v>4</v>
      </c>
      <c r="L33" s="20">
        <v>2</v>
      </c>
      <c r="M33" s="20">
        <v>0</v>
      </c>
      <c r="N33" s="20">
        <v>0</v>
      </c>
      <c r="O33" s="20">
        <v>1</v>
      </c>
      <c r="P33" s="20">
        <v>0.498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6">
        <v>399901</v>
      </c>
      <c r="B34" s="16" t="s">
        <v>84</v>
      </c>
      <c r="C34" s="16">
        <v>5860.578</v>
      </c>
      <c r="D34" s="16">
        <v>6374.551</v>
      </c>
      <c r="E34" s="16">
        <v>1</v>
      </c>
      <c r="F34" s="17">
        <v>0</v>
      </c>
      <c r="G34" s="17">
        <v>0</v>
      </c>
      <c r="H34" s="17">
        <v>1</v>
      </c>
      <c r="I34" s="17">
        <v>0.165</v>
      </c>
      <c r="J34" s="17">
        <v>8.215</v>
      </c>
      <c r="K34" s="20">
        <v>4</v>
      </c>
      <c r="L34" s="20">
        <v>2</v>
      </c>
      <c r="M34" s="20">
        <v>0</v>
      </c>
      <c r="N34" s="20">
        <v>1</v>
      </c>
      <c r="O34" s="20">
        <v>0</v>
      </c>
      <c r="P34" s="20">
        <v>-1.692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6">
        <v>399974</v>
      </c>
      <c r="B35" s="16" t="s">
        <v>104</v>
      </c>
      <c r="C35" s="16">
        <v>1685.057</v>
      </c>
      <c r="D35" s="16">
        <v>1897.982</v>
      </c>
      <c r="E35" s="16">
        <v>1</v>
      </c>
      <c r="F35" s="17">
        <v>0</v>
      </c>
      <c r="G35" s="17">
        <v>0</v>
      </c>
      <c r="H35" s="17">
        <v>1</v>
      </c>
      <c r="I35" s="17">
        <v>0.232</v>
      </c>
      <c r="J35" s="17">
        <v>11.424</v>
      </c>
      <c r="K35" s="20">
        <v>4</v>
      </c>
      <c r="L35" s="20">
        <v>2</v>
      </c>
      <c r="M35" s="20">
        <v>0</v>
      </c>
      <c r="N35" s="20">
        <v>0</v>
      </c>
      <c r="O35" s="20">
        <v>0</v>
      </c>
      <c r="P35" s="20">
        <v>11.747</v>
      </c>
      <c r="Q35" s="20">
        <v>0</v>
      </c>
      <c r="R35" s="20">
        <v>1</v>
      </c>
      <c r="S35" s="21"/>
      <c r="T35" s="21"/>
      <c r="U35" s="21"/>
      <c r="V35" s="21"/>
      <c r="W35" s="21"/>
    </row>
    <row r="36" ht="16.5" spans="1:23">
      <c r="A36" s="16">
        <v>399983</v>
      </c>
      <c r="B36" s="16" t="s">
        <v>105</v>
      </c>
      <c r="C36" s="16">
        <v>2045.912</v>
      </c>
      <c r="D36" s="16">
        <v>2310.947</v>
      </c>
      <c r="E36" s="16">
        <v>1</v>
      </c>
      <c r="F36" s="17">
        <v>0</v>
      </c>
      <c r="G36" s="17">
        <v>0</v>
      </c>
      <c r="H36" s="17">
        <v>1</v>
      </c>
      <c r="I36" s="17">
        <v>0.841</v>
      </c>
      <c r="J36" s="17">
        <v>12.213</v>
      </c>
      <c r="K36" s="20">
        <v>2</v>
      </c>
      <c r="L36" s="20">
        <v>2</v>
      </c>
      <c r="M36" s="20">
        <v>0</v>
      </c>
      <c r="N36" s="20">
        <v>0</v>
      </c>
      <c r="O36" s="20">
        <v>0</v>
      </c>
      <c r="P36" s="20">
        <v>-0.556</v>
      </c>
      <c r="Q36" s="20">
        <v>0</v>
      </c>
      <c r="R36" s="20">
        <v>0</v>
      </c>
      <c r="S36" s="21"/>
      <c r="T36" s="21"/>
      <c r="U36" s="21"/>
      <c r="V36" s="21"/>
      <c r="W36" s="21"/>
    </row>
    <row r="37" ht="16.5" spans="1:23">
      <c r="A37" s="16">
        <v>980001</v>
      </c>
      <c r="B37" s="16" t="s">
        <v>106</v>
      </c>
      <c r="C37" s="16">
        <v>1326.226</v>
      </c>
      <c r="D37" s="16">
        <v>1548.827</v>
      </c>
      <c r="E37" s="16">
        <v>1</v>
      </c>
      <c r="F37" s="17">
        <v>0</v>
      </c>
      <c r="G37" s="17">
        <v>0</v>
      </c>
      <c r="H37" s="17">
        <v>1</v>
      </c>
      <c r="I37" s="17">
        <v>0.176</v>
      </c>
      <c r="J37" s="17">
        <v>14.523</v>
      </c>
      <c r="K37" s="20">
        <v>4</v>
      </c>
      <c r="L37" s="20">
        <v>2</v>
      </c>
      <c r="M37" s="20">
        <v>0</v>
      </c>
      <c r="N37" s="20">
        <v>0</v>
      </c>
      <c r="O37" s="20">
        <v>0</v>
      </c>
      <c r="P37" s="20">
        <v>-9.254</v>
      </c>
      <c r="Q37" s="20">
        <v>0</v>
      </c>
      <c r="R37" s="20">
        <v>-1</v>
      </c>
      <c r="S37" s="21"/>
      <c r="T37" s="21"/>
      <c r="U37" s="21"/>
      <c r="V37" s="21"/>
      <c r="W37" s="21"/>
    </row>
    <row r="38" ht="16.5" spans="1:23">
      <c r="A38" s="18">
        <v>1</v>
      </c>
      <c r="B38" s="19" t="s">
        <v>107</v>
      </c>
      <c r="C38" s="19">
        <v>3448.878</v>
      </c>
      <c r="D38" s="19">
        <v>3886.539</v>
      </c>
      <c r="E38" s="19">
        <v>0</v>
      </c>
      <c r="F38" s="19">
        <v>0</v>
      </c>
      <c r="G38" s="19">
        <v>0</v>
      </c>
      <c r="H38" s="19">
        <v>1</v>
      </c>
      <c r="I38" s="17">
        <v>2.263</v>
      </c>
      <c r="J38" s="17">
        <v>13.269</v>
      </c>
      <c r="K38" s="20">
        <v>3</v>
      </c>
      <c r="L38" s="20">
        <v>2</v>
      </c>
      <c r="M38" s="20">
        <v>0</v>
      </c>
      <c r="N38" s="20">
        <v>0</v>
      </c>
      <c r="O38" s="20">
        <v>0</v>
      </c>
      <c r="P38" s="20">
        <v>-14.542</v>
      </c>
      <c r="Q38" s="20">
        <v>0</v>
      </c>
      <c r="R38" s="20">
        <v>-1</v>
      </c>
      <c r="S38" s="21"/>
      <c r="T38" s="21"/>
      <c r="U38" s="21"/>
      <c r="V38" s="21"/>
      <c r="W38" s="21"/>
    </row>
    <row r="39" ht="16.5" spans="1:23">
      <c r="A39" s="19">
        <v>2</v>
      </c>
      <c r="B39" s="19" t="s">
        <v>108</v>
      </c>
      <c r="C39" s="19">
        <v>3614.878</v>
      </c>
      <c r="D39" s="19">
        <v>4074.186</v>
      </c>
      <c r="E39" s="19">
        <v>0</v>
      </c>
      <c r="F39" s="19">
        <v>0</v>
      </c>
      <c r="G39" s="19">
        <v>0</v>
      </c>
      <c r="H39" s="19">
        <v>1</v>
      </c>
      <c r="I39" s="17">
        <v>2.276</v>
      </c>
      <c r="J39" s="17">
        <v>13.293</v>
      </c>
      <c r="K39" s="20">
        <v>4</v>
      </c>
      <c r="L39" s="20">
        <v>2</v>
      </c>
      <c r="M39" s="20">
        <v>0</v>
      </c>
      <c r="N39" s="20">
        <v>0</v>
      </c>
      <c r="O39" s="20">
        <v>0</v>
      </c>
      <c r="P39" s="20">
        <v>3.666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4</v>
      </c>
      <c r="B40" s="19" t="s">
        <v>109</v>
      </c>
      <c r="C40" s="19">
        <v>2935.714</v>
      </c>
      <c r="D40" s="19">
        <v>3517.631</v>
      </c>
      <c r="E40" s="19">
        <v>0</v>
      </c>
      <c r="F40" s="19">
        <v>0</v>
      </c>
      <c r="G40" s="19">
        <v>0</v>
      </c>
      <c r="H40" s="19">
        <v>1</v>
      </c>
      <c r="I40" s="17">
        <v>2.592</v>
      </c>
      <c r="J40" s="17">
        <v>18.706</v>
      </c>
      <c r="K40" s="20">
        <v>4</v>
      </c>
      <c r="L40" s="20">
        <v>2</v>
      </c>
      <c r="M40" s="20">
        <v>0</v>
      </c>
      <c r="N40" s="20">
        <v>0</v>
      </c>
      <c r="O40" s="20">
        <v>0</v>
      </c>
      <c r="P40" s="20">
        <v>-3.873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9</v>
      </c>
      <c r="B41" s="19" t="s">
        <v>110</v>
      </c>
      <c r="C41" s="19">
        <v>5526.217</v>
      </c>
      <c r="D41" s="19">
        <v>6504.903</v>
      </c>
      <c r="E41" s="19">
        <v>0</v>
      </c>
      <c r="F41" s="19">
        <v>0</v>
      </c>
      <c r="G41" s="19">
        <v>0</v>
      </c>
      <c r="H41" s="19">
        <v>1</v>
      </c>
      <c r="I41" s="17">
        <v>0.412</v>
      </c>
      <c r="J41" s="17">
        <v>15.396</v>
      </c>
      <c r="K41" s="20">
        <v>4</v>
      </c>
      <c r="L41" s="20">
        <v>2</v>
      </c>
      <c r="M41" s="20">
        <v>0</v>
      </c>
      <c r="N41" s="20">
        <v>0</v>
      </c>
      <c r="O41" s="20">
        <v>0</v>
      </c>
      <c r="P41" s="20">
        <v>-2.408</v>
      </c>
      <c r="Q41" s="20">
        <v>0</v>
      </c>
      <c r="R41" s="20">
        <v>-1</v>
      </c>
      <c r="S41" s="21"/>
      <c r="T41" s="21"/>
      <c r="U41" s="21"/>
      <c r="V41" s="21"/>
      <c r="W41" s="21"/>
    </row>
    <row r="42" ht="16.5" spans="1:23">
      <c r="A42" s="19">
        <v>10</v>
      </c>
      <c r="B42" s="19" t="s">
        <v>111</v>
      </c>
      <c r="C42" s="19">
        <v>8701.435</v>
      </c>
      <c r="D42" s="19">
        <v>9988.65</v>
      </c>
      <c r="E42" s="19">
        <v>0</v>
      </c>
      <c r="F42" s="19">
        <v>0</v>
      </c>
      <c r="G42" s="19">
        <v>0</v>
      </c>
      <c r="H42" s="19">
        <v>1</v>
      </c>
      <c r="I42" s="17">
        <v>1.514</v>
      </c>
      <c r="J42" s="17">
        <v>14.205</v>
      </c>
      <c r="K42" s="20">
        <v>4</v>
      </c>
      <c r="L42" s="20">
        <v>2</v>
      </c>
      <c r="M42" s="20">
        <v>0</v>
      </c>
      <c r="N42" s="20">
        <v>0</v>
      </c>
      <c r="O42" s="20">
        <v>0</v>
      </c>
      <c r="P42" s="20">
        <v>-4.581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11</v>
      </c>
      <c r="B43" s="19" t="s">
        <v>49</v>
      </c>
      <c r="C43" s="19">
        <v>6937.637</v>
      </c>
      <c r="D43" s="19">
        <v>7126.079</v>
      </c>
      <c r="E43" s="19">
        <v>0</v>
      </c>
      <c r="F43" s="19">
        <v>0</v>
      </c>
      <c r="G43" s="19">
        <v>0</v>
      </c>
      <c r="H43" s="19">
        <v>1</v>
      </c>
      <c r="I43" s="17">
        <v>0.296</v>
      </c>
      <c r="J43" s="17">
        <v>2.933</v>
      </c>
      <c r="K43" s="20">
        <v>4</v>
      </c>
      <c r="L43" s="20">
        <v>2</v>
      </c>
      <c r="M43" s="20">
        <v>0</v>
      </c>
      <c r="N43" s="20">
        <v>0</v>
      </c>
      <c r="O43" s="20">
        <v>0</v>
      </c>
      <c r="P43" s="20">
        <v>-4.004</v>
      </c>
      <c r="Q43" s="20">
        <v>0</v>
      </c>
      <c r="R43" s="20">
        <v>-1</v>
      </c>
      <c r="S43" s="21"/>
      <c r="T43" s="21"/>
      <c r="U43" s="21"/>
      <c r="V43" s="21"/>
      <c r="W43" s="21"/>
    </row>
    <row r="44" ht="16.5" spans="1:23">
      <c r="A44" s="19">
        <v>13</v>
      </c>
      <c r="B44" s="19" t="s">
        <v>112</v>
      </c>
      <c r="C44" s="19">
        <v>299.151</v>
      </c>
      <c r="D44" s="19">
        <v>300.936</v>
      </c>
      <c r="E44" s="19">
        <v>0</v>
      </c>
      <c r="F44" s="19">
        <v>0</v>
      </c>
      <c r="G44" s="19">
        <v>0</v>
      </c>
      <c r="H44" s="19">
        <v>1</v>
      </c>
      <c r="I44" s="17">
        <v>0.274</v>
      </c>
      <c r="J44" s="17">
        <v>0.866</v>
      </c>
      <c r="K44" s="20">
        <v>4</v>
      </c>
      <c r="L44" s="20">
        <v>2</v>
      </c>
      <c r="M44" s="20">
        <v>0</v>
      </c>
      <c r="N44" s="20">
        <v>0</v>
      </c>
      <c r="O44" s="20">
        <v>0</v>
      </c>
      <c r="P44" s="20">
        <v>-2.795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16</v>
      </c>
      <c r="B45" s="19" t="s">
        <v>113</v>
      </c>
      <c r="C45" s="19">
        <v>2707.269</v>
      </c>
      <c r="D45" s="19">
        <v>2992.172</v>
      </c>
      <c r="E45" s="19">
        <v>0</v>
      </c>
      <c r="F45" s="19">
        <v>0</v>
      </c>
      <c r="G45" s="19">
        <v>0</v>
      </c>
      <c r="H45" s="19">
        <v>1</v>
      </c>
      <c r="I45" s="17">
        <v>0.802</v>
      </c>
      <c r="J45" s="17">
        <v>10.247</v>
      </c>
      <c r="K45" s="20">
        <v>4</v>
      </c>
      <c r="L45" s="20">
        <v>2</v>
      </c>
      <c r="M45" s="20">
        <v>0</v>
      </c>
      <c r="N45" s="20">
        <v>0</v>
      </c>
      <c r="O45" s="20">
        <v>0</v>
      </c>
      <c r="P45" s="20">
        <v>-3.556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17</v>
      </c>
      <c r="B46" s="19" t="s">
        <v>114</v>
      </c>
      <c r="C46" s="19">
        <v>2914.679</v>
      </c>
      <c r="D46" s="19">
        <v>3284.981</v>
      </c>
      <c r="E46" s="19">
        <v>0</v>
      </c>
      <c r="F46" s="19">
        <v>0</v>
      </c>
      <c r="G46" s="19">
        <v>0</v>
      </c>
      <c r="H46" s="19">
        <v>1</v>
      </c>
      <c r="I46" s="17">
        <v>2.267</v>
      </c>
      <c r="J46" s="17">
        <v>13.284</v>
      </c>
      <c r="K46" s="20">
        <v>4</v>
      </c>
      <c r="L46" s="20">
        <v>2</v>
      </c>
      <c r="M46" s="20">
        <v>0</v>
      </c>
      <c r="N46" s="20">
        <v>0</v>
      </c>
      <c r="O46" s="20">
        <v>0</v>
      </c>
      <c r="P46" s="20">
        <v>-3.996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19</v>
      </c>
      <c r="B47" s="19" t="s">
        <v>115</v>
      </c>
      <c r="C47" s="19">
        <v>1135.943</v>
      </c>
      <c r="D47" s="19">
        <v>1218.061</v>
      </c>
      <c r="E47" s="19">
        <v>0</v>
      </c>
      <c r="F47" s="19">
        <v>0</v>
      </c>
      <c r="G47" s="19">
        <v>0</v>
      </c>
      <c r="H47" s="19">
        <v>1</v>
      </c>
      <c r="I47" s="17">
        <v>0.564</v>
      </c>
      <c r="J47" s="17">
        <v>7.268</v>
      </c>
      <c r="K47" s="20">
        <v>4</v>
      </c>
      <c r="L47" s="20">
        <v>2</v>
      </c>
      <c r="M47" s="20">
        <v>0</v>
      </c>
      <c r="N47" s="20">
        <v>0</v>
      </c>
      <c r="O47" s="20">
        <v>0</v>
      </c>
      <c r="P47" s="20">
        <v>-1.534</v>
      </c>
      <c r="Q47" s="20">
        <v>0</v>
      </c>
      <c r="R47" s="20">
        <v>-1</v>
      </c>
      <c r="S47" s="21"/>
      <c r="T47" s="21"/>
      <c r="U47" s="21"/>
      <c r="V47" s="21"/>
      <c r="W47" s="21"/>
    </row>
    <row r="48" ht="16.5" spans="1:23">
      <c r="A48" s="19">
        <v>22</v>
      </c>
      <c r="B48" s="19" t="s">
        <v>116</v>
      </c>
      <c r="C48" s="19">
        <v>250.746</v>
      </c>
      <c r="D48" s="19">
        <v>252.291</v>
      </c>
      <c r="E48" s="19">
        <v>0</v>
      </c>
      <c r="F48" s="19">
        <v>0</v>
      </c>
      <c r="G48" s="19">
        <v>0</v>
      </c>
      <c r="H48" s="19">
        <v>1</v>
      </c>
      <c r="I48" s="17">
        <v>0.255</v>
      </c>
      <c r="J48" s="17">
        <v>0.866</v>
      </c>
      <c r="K48" s="20">
        <v>4</v>
      </c>
      <c r="L48" s="20">
        <v>2</v>
      </c>
      <c r="M48" s="20">
        <v>0</v>
      </c>
      <c r="N48" s="20">
        <v>0</v>
      </c>
      <c r="O48" s="20">
        <v>0</v>
      </c>
      <c r="P48" s="20">
        <v>-1.151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26</v>
      </c>
      <c r="B49" s="19" t="s">
        <v>117</v>
      </c>
      <c r="C49" s="19">
        <v>3812.963</v>
      </c>
      <c r="D49" s="19">
        <v>4805.981</v>
      </c>
      <c r="E49" s="19">
        <v>0</v>
      </c>
      <c r="F49" s="19">
        <v>0</v>
      </c>
      <c r="G49" s="19">
        <v>0</v>
      </c>
      <c r="H49" s="19">
        <v>1</v>
      </c>
      <c r="I49" s="17">
        <v>7.652</v>
      </c>
      <c r="J49" s="17">
        <v>26.733</v>
      </c>
      <c r="K49" s="20">
        <v>4</v>
      </c>
      <c r="L49" s="20">
        <v>2</v>
      </c>
      <c r="M49" s="20">
        <v>0</v>
      </c>
      <c r="N49" s="20">
        <v>0</v>
      </c>
      <c r="O49" s="20">
        <v>0</v>
      </c>
      <c r="P49" s="20">
        <v>-4.133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9">
        <v>28</v>
      </c>
      <c r="B50" s="19" t="s">
        <v>118</v>
      </c>
      <c r="C50" s="19">
        <v>3205.442</v>
      </c>
      <c r="D50" s="19">
        <v>3880.386</v>
      </c>
      <c r="E50" s="19">
        <v>0</v>
      </c>
      <c r="F50" s="19">
        <v>0</v>
      </c>
      <c r="G50" s="19">
        <v>0</v>
      </c>
      <c r="H50" s="19">
        <v>1</v>
      </c>
      <c r="I50" s="17">
        <v>0.211</v>
      </c>
      <c r="J50" s="17">
        <v>17.568</v>
      </c>
      <c r="K50" s="20">
        <v>4</v>
      </c>
      <c r="L50" s="20">
        <v>2</v>
      </c>
      <c r="M50" s="20">
        <v>0</v>
      </c>
      <c r="N50" s="20">
        <v>0</v>
      </c>
      <c r="O50" s="20">
        <v>0</v>
      </c>
      <c r="P50" s="20">
        <v>-9.458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30</v>
      </c>
      <c r="B51" s="19" t="s">
        <v>119</v>
      </c>
      <c r="C51" s="19">
        <v>2089.249</v>
      </c>
      <c r="D51" s="19">
        <v>2561.046</v>
      </c>
      <c r="E51" s="19">
        <v>0</v>
      </c>
      <c r="F51" s="19">
        <v>0</v>
      </c>
      <c r="G51" s="19">
        <v>0</v>
      </c>
      <c r="H51" s="19">
        <v>1</v>
      </c>
      <c r="I51" s="17">
        <v>1.546</v>
      </c>
      <c r="J51" s="17">
        <v>19.683</v>
      </c>
      <c r="K51" s="20">
        <v>4</v>
      </c>
      <c r="L51" s="20">
        <v>2</v>
      </c>
      <c r="M51" s="20">
        <v>0</v>
      </c>
      <c r="N51" s="20">
        <v>0</v>
      </c>
      <c r="O51" s="20">
        <v>0</v>
      </c>
      <c r="P51" s="20">
        <v>-3.772</v>
      </c>
      <c r="Q51" s="20">
        <v>0</v>
      </c>
      <c r="R51" s="20">
        <v>-1</v>
      </c>
      <c r="S51" s="21"/>
      <c r="T51" s="21"/>
      <c r="U51" s="21"/>
      <c r="V51" s="21"/>
      <c r="W51" s="21"/>
    </row>
    <row r="52" ht="16.5" spans="1:23">
      <c r="A52" s="19">
        <v>32</v>
      </c>
      <c r="B52" s="19" t="s">
        <v>120</v>
      </c>
      <c r="C52" s="19">
        <v>1784.414</v>
      </c>
      <c r="D52" s="19">
        <v>1939.198</v>
      </c>
      <c r="E52" s="19">
        <v>0</v>
      </c>
      <c r="F52" s="19">
        <v>0</v>
      </c>
      <c r="G52" s="19">
        <v>0</v>
      </c>
      <c r="H52" s="19">
        <v>1</v>
      </c>
      <c r="I52" s="17">
        <v>3.312</v>
      </c>
      <c r="J52" s="17">
        <v>11.03</v>
      </c>
      <c r="K52" s="20">
        <v>4</v>
      </c>
      <c r="L52" s="20">
        <v>2</v>
      </c>
      <c r="M52" s="20">
        <v>0</v>
      </c>
      <c r="N52" s="20">
        <v>0</v>
      </c>
      <c r="O52" s="20">
        <v>0</v>
      </c>
      <c r="P52" s="20">
        <v>-11.856</v>
      </c>
      <c r="Q52" s="20">
        <v>0</v>
      </c>
      <c r="R52" s="20">
        <v>-1</v>
      </c>
      <c r="S52" s="21"/>
      <c r="T52" s="21"/>
      <c r="U52" s="21"/>
      <c r="V52" s="21"/>
      <c r="W52" s="21"/>
    </row>
    <row r="53" ht="16.5" spans="1:23">
      <c r="A53" s="19">
        <v>33</v>
      </c>
      <c r="B53" s="19" t="s">
        <v>121</v>
      </c>
      <c r="C53" s="19">
        <v>2402.724</v>
      </c>
      <c r="D53" s="19">
        <v>3190.594</v>
      </c>
      <c r="E53" s="19">
        <v>0</v>
      </c>
      <c r="F53" s="19">
        <v>0</v>
      </c>
      <c r="G53" s="19">
        <v>0</v>
      </c>
      <c r="H53" s="19">
        <v>1</v>
      </c>
      <c r="I53" s="17">
        <v>3.955</v>
      </c>
      <c r="J53" s="17">
        <v>27.672</v>
      </c>
      <c r="K53" s="20">
        <v>4</v>
      </c>
      <c r="L53" s="20">
        <v>2</v>
      </c>
      <c r="M53" s="20">
        <v>0</v>
      </c>
      <c r="N53" s="20">
        <v>0</v>
      </c>
      <c r="O53" s="20">
        <v>0</v>
      </c>
      <c r="P53" s="20">
        <v>-2.843</v>
      </c>
      <c r="Q53" s="20">
        <v>0</v>
      </c>
      <c r="R53" s="20">
        <v>-1</v>
      </c>
      <c r="S53" s="21"/>
      <c r="T53" s="21"/>
      <c r="U53" s="21"/>
      <c r="V53" s="21"/>
      <c r="W53" s="21"/>
    </row>
    <row r="54" ht="16.5" spans="1:23">
      <c r="A54" s="19">
        <v>34</v>
      </c>
      <c r="B54" s="19" t="s">
        <v>122</v>
      </c>
      <c r="C54" s="19">
        <v>2048.616</v>
      </c>
      <c r="D54" s="19">
        <v>2253.566</v>
      </c>
      <c r="E54" s="19">
        <v>0</v>
      </c>
      <c r="F54" s="19">
        <v>0</v>
      </c>
      <c r="G54" s="19">
        <v>0</v>
      </c>
      <c r="H54" s="19">
        <v>1</v>
      </c>
      <c r="I54" s="17">
        <v>2.15</v>
      </c>
      <c r="J54" s="17">
        <v>11.049</v>
      </c>
      <c r="K54" s="20">
        <v>4</v>
      </c>
      <c r="L54" s="20">
        <v>0</v>
      </c>
      <c r="M54" s="20">
        <v>0</v>
      </c>
      <c r="N54" s="20">
        <v>0</v>
      </c>
      <c r="O54" s="20">
        <v>-1</v>
      </c>
      <c r="P54" s="20">
        <v>-1.761</v>
      </c>
      <c r="Q54" s="20">
        <v>0</v>
      </c>
      <c r="R54" s="20">
        <v>-1</v>
      </c>
      <c r="S54" s="21"/>
      <c r="T54" s="21"/>
      <c r="U54" s="21"/>
      <c r="V54" s="21"/>
      <c r="W54" s="21"/>
    </row>
    <row r="55" ht="16.5" spans="1:23">
      <c r="A55" s="19">
        <v>39</v>
      </c>
      <c r="B55" s="19" t="s">
        <v>123</v>
      </c>
      <c r="C55" s="19">
        <v>3743.746</v>
      </c>
      <c r="D55" s="19">
        <v>5654.322</v>
      </c>
      <c r="E55" s="19">
        <v>0</v>
      </c>
      <c r="F55" s="19">
        <v>0</v>
      </c>
      <c r="G55" s="19">
        <v>0</v>
      </c>
      <c r="H55" s="19">
        <v>1</v>
      </c>
      <c r="I55" s="17">
        <v>1.951</v>
      </c>
      <c r="J55" s="17">
        <v>35.081</v>
      </c>
      <c r="K55" s="20">
        <v>4</v>
      </c>
      <c r="L55" s="20">
        <v>2</v>
      </c>
      <c r="M55" s="20">
        <v>0</v>
      </c>
      <c r="N55" s="20">
        <v>0</v>
      </c>
      <c r="O55" s="20">
        <v>0</v>
      </c>
      <c r="P55" s="20">
        <v>-1.237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41</v>
      </c>
      <c r="B56" s="19" t="s">
        <v>124</v>
      </c>
      <c r="C56" s="19">
        <v>2471.059</v>
      </c>
      <c r="D56" s="19">
        <v>2622.679</v>
      </c>
      <c r="E56" s="19">
        <v>0</v>
      </c>
      <c r="F56" s="19">
        <v>0</v>
      </c>
      <c r="G56" s="19">
        <v>0</v>
      </c>
      <c r="H56" s="19">
        <v>1</v>
      </c>
      <c r="I56" s="17">
        <v>2.485</v>
      </c>
      <c r="J56" s="17">
        <v>8.122</v>
      </c>
      <c r="K56" s="20">
        <v>4</v>
      </c>
      <c r="L56" s="20">
        <v>2</v>
      </c>
      <c r="M56" s="20">
        <v>0</v>
      </c>
      <c r="N56" s="20">
        <v>0</v>
      </c>
      <c r="O56" s="20">
        <v>0</v>
      </c>
      <c r="P56" s="20">
        <v>-2.808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43</v>
      </c>
      <c r="B57" s="19" t="s">
        <v>125</v>
      </c>
      <c r="C57" s="19">
        <v>2190.047</v>
      </c>
      <c r="D57" s="19">
        <v>2591.929</v>
      </c>
      <c r="E57" s="19">
        <v>0</v>
      </c>
      <c r="F57" s="19">
        <v>0</v>
      </c>
      <c r="G57" s="19">
        <v>0</v>
      </c>
      <c r="H57" s="19">
        <v>1</v>
      </c>
      <c r="I57" s="17">
        <v>1.268</v>
      </c>
      <c r="J57" s="17">
        <v>16.577</v>
      </c>
      <c r="K57" s="20">
        <v>4</v>
      </c>
      <c r="L57" s="20">
        <v>2</v>
      </c>
      <c r="M57" s="20">
        <v>0</v>
      </c>
      <c r="N57" s="20">
        <v>0</v>
      </c>
      <c r="O57" s="20">
        <v>0</v>
      </c>
      <c r="P57" s="20">
        <v>-4.398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44</v>
      </c>
      <c r="B58" s="19" t="s">
        <v>126</v>
      </c>
      <c r="C58" s="19">
        <v>4053.891</v>
      </c>
      <c r="D58" s="19">
        <v>4571.49</v>
      </c>
      <c r="E58" s="19">
        <v>0</v>
      </c>
      <c r="F58" s="19">
        <v>0</v>
      </c>
      <c r="G58" s="19">
        <v>0</v>
      </c>
      <c r="H58" s="19">
        <v>1</v>
      </c>
      <c r="I58" s="17">
        <v>1.614</v>
      </c>
      <c r="J58" s="17">
        <v>12.754</v>
      </c>
      <c r="K58" s="20">
        <v>4</v>
      </c>
      <c r="L58" s="20">
        <v>2</v>
      </c>
      <c r="M58" s="20">
        <v>0</v>
      </c>
      <c r="N58" s="20">
        <v>0</v>
      </c>
      <c r="O58" s="20">
        <v>0</v>
      </c>
      <c r="P58" s="20">
        <v>-3.49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45</v>
      </c>
      <c r="B59" s="19" t="s">
        <v>127</v>
      </c>
      <c r="C59" s="19">
        <v>4703.61</v>
      </c>
      <c r="D59" s="19">
        <v>5676.841</v>
      </c>
      <c r="E59" s="19">
        <v>0</v>
      </c>
      <c r="F59" s="19">
        <v>0</v>
      </c>
      <c r="G59" s="19">
        <v>0</v>
      </c>
      <c r="H59" s="19">
        <v>1</v>
      </c>
      <c r="I59" s="17">
        <v>1.3</v>
      </c>
      <c r="J59" s="17">
        <v>18.221</v>
      </c>
      <c r="K59" s="20">
        <v>4</v>
      </c>
      <c r="L59" s="20">
        <v>2</v>
      </c>
      <c r="M59" s="20">
        <v>0</v>
      </c>
      <c r="N59" s="20">
        <v>0</v>
      </c>
      <c r="O59" s="20">
        <v>0</v>
      </c>
      <c r="P59" s="20">
        <v>-4.42</v>
      </c>
      <c r="Q59" s="20">
        <v>0</v>
      </c>
      <c r="R59" s="20">
        <v>-1</v>
      </c>
      <c r="S59" s="21"/>
      <c r="T59" s="21"/>
      <c r="U59" s="21"/>
      <c r="V59" s="21"/>
      <c r="W59" s="21"/>
    </row>
    <row r="60" ht="16.5" spans="1:23">
      <c r="A60" s="19">
        <v>46</v>
      </c>
      <c r="B60" s="19" t="s">
        <v>128</v>
      </c>
      <c r="C60" s="19">
        <v>4386.697</v>
      </c>
      <c r="D60" s="19">
        <v>5088.319</v>
      </c>
      <c r="E60" s="19">
        <v>0</v>
      </c>
      <c r="F60" s="19">
        <v>0</v>
      </c>
      <c r="G60" s="19">
        <v>0</v>
      </c>
      <c r="H60" s="19">
        <v>1</v>
      </c>
      <c r="I60" s="17">
        <v>1.638</v>
      </c>
      <c r="J60" s="17">
        <v>15.201</v>
      </c>
      <c r="K60" s="20">
        <v>1</v>
      </c>
      <c r="L60" s="20">
        <v>2</v>
      </c>
      <c r="M60" s="20">
        <v>0</v>
      </c>
      <c r="N60" s="20">
        <v>0</v>
      </c>
      <c r="O60" s="20">
        <v>0</v>
      </c>
      <c r="P60" s="20">
        <v>-0.001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47</v>
      </c>
      <c r="B61" s="19" t="s">
        <v>129</v>
      </c>
      <c r="C61" s="19">
        <v>3439.977</v>
      </c>
      <c r="D61" s="19">
        <v>3894.987</v>
      </c>
      <c r="E61" s="19">
        <v>0</v>
      </c>
      <c r="F61" s="19">
        <v>0</v>
      </c>
      <c r="G61" s="19">
        <v>0</v>
      </c>
      <c r="H61" s="19">
        <v>1</v>
      </c>
      <c r="I61" s="17">
        <v>1.418</v>
      </c>
      <c r="J61" s="17">
        <v>12.934</v>
      </c>
      <c r="K61" s="20">
        <v>3</v>
      </c>
      <c r="L61" s="20">
        <v>2</v>
      </c>
      <c r="M61" s="20">
        <v>0</v>
      </c>
      <c r="N61" s="20">
        <v>-1</v>
      </c>
      <c r="O61" s="20">
        <v>0</v>
      </c>
      <c r="P61" s="20">
        <v>-3.236</v>
      </c>
      <c r="Q61" s="20">
        <v>0</v>
      </c>
      <c r="R61" s="20">
        <v>0</v>
      </c>
      <c r="S61" s="21"/>
      <c r="T61" s="21"/>
      <c r="U61" s="21"/>
      <c r="V61" s="21"/>
      <c r="W61" s="21"/>
    </row>
    <row r="62" ht="16.5" spans="1:23">
      <c r="A62" s="19">
        <v>49</v>
      </c>
      <c r="B62" s="19" t="s">
        <v>130</v>
      </c>
      <c r="C62" s="19">
        <v>1576.758</v>
      </c>
      <c r="D62" s="19">
        <v>2030.321</v>
      </c>
      <c r="E62" s="19">
        <v>0</v>
      </c>
      <c r="F62" s="19">
        <v>0</v>
      </c>
      <c r="G62" s="19">
        <v>0</v>
      </c>
      <c r="H62" s="19">
        <v>1</v>
      </c>
      <c r="I62" s="17">
        <v>2.296</v>
      </c>
      <c r="J62" s="17">
        <v>24.122</v>
      </c>
      <c r="K62" s="20">
        <v>4</v>
      </c>
      <c r="L62" s="20">
        <v>2</v>
      </c>
      <c r="M62" s="20">
        <v>0</v>
      </c>
      <c r="N62" s="20">
        <v>0</v>
      </c>
      <c r="O62" s="20">
        <v>0</v>
      </c>
      <c r="P62" s="20">
        <v>-6.045</v>
      </c>
      <c r="Q62" s="20">
        <v>0</v>
      </c>
      <c r="R62" s="20">
        <v>-1</v>
      </c>
      <c r="S62" s="21"/>
      <c r="T62" s="21"/>
      <c r="U62" s="21"/>
      <c r="V62" s="21"/>
      <c r="W62" s="21"/>
    </row>
    <row r="63" ht="16.5" spans="1:23">
      <c r="A63" s="19">
        <v>50</v>
      </c>
      <c r="B63" s="19" t="s">
        <v>131</v>
      </c>
      <c r="C63" s="19">
        <v>2090.812</v>
      </c>
      <c r="D63" s="19">
        <v>2386.488</v>
      </c>
      <c r="E63" s="19">
        <v>0</v>
      </c>
      <c r="F63" s="19">
        <v>0</v>
      </c>
      <c r="G63" s="19">
        <v>0</v>
      </c>
      <c r="H63" s="19">
        <v>1</v>
      </c>
      <c r="I63" s="17">
        <v>2.098</v>
      </c>
      <c r="J63" s="17">
        <v>14.228</v>
      </c>
      <c r="K63" s="20">
        <v>3</v>
      </c>
      <c r="L63" s="20">
        <v>2</v>
      </c>
      <c r="M63" s="20">
        <v>0</v>
      </c>
      <c r="N63" s="20">
        <v>0</v>
      </c>
      <c r="O63" s="20">
        <v>0</v>
      </c>
      <c r="P63" s="20">
        <v>-3.464</v>
      </c>
      <c r="Q63" s="20">
        <v>0</v>
      </c>
      <c r="R63" s="20">
        <v>-1</v>
      </c>
      <c r="S63" s="21"/>
      <c r="T63" s="21"/>
      <c r="U63" s="21"/>
      <c r="V63" s="21"/>
      <c r="W63" s="21"/>
    </row>
    <row r="64" ht="16.5" spans="1:23">
      <c r="A64" s="19">
        <v>51</v>
      </c>
      <c r="B64" s="19" t="s">
        <v>132</v>
      </c>
      <c r="C64" s="19">
        <v>8194.449</v>
      </c>
      <c r="D64" s="19">
        <v>9235.346</v>
      </c>
      <c r="E64" s="19">
        <v>0</v>
      </c>
      <c r="F64" s="19">
        <v>0</v>
      </c>
      <c r="G64" s="19">
        <v>0</v>
      </c>
      <c r="H64" s="19">
        <v>1</v>
      </c>
      <c r="I64" s="17">
        <v>2.235</v>
      </c>
      <c r="J64" s="17">
        <v>13.254</v>
      </c>
      <c r="K64" s="20">
        <v>4</v>
      </c>
      <c r="L64" s="20">
        <v>2</v>
      </c>
      <c r="M64" s="20">
        <v>0</v>
      </c>
      <c r="N64" s="20">
        <v>0</v>
      </c>
      <c r="O64" s="20">
        <v>-1</v>
      </c>
      <c r="P64" s="20">
        <v>-0.885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54</v>
      </c>
      <c r="B65" s="19" t="s">
        <v>133</v>
      </c>
      <c r="C65" s="19">
        <v>1422.415</v>
      </c>
      <c r="D65" s="19">
        <v>1551.104</v>
      </c>
      <c r="E65" s="19">
        <v>0</v>
      </c>
      <c r="F65" s="19">
        <v>0</v>
      </c>
      <c r="G65" s="19">
        <v>0</v>
      </c>
      <c r="H65" s="19">
        <v>1</v>
      </c>
      <c r="I65" s="17">
        <v>0.797</v>
      </c>
      <c r="J65" s="17">
        <v>9.027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-3.701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56</v>
      </c>
      <c r="B66" s="19" t="s">
        <v>134</v>
      </c>
      <c r="C66" s="19">
        <v>1137.376</v>
      </c>
      <c r="D66" s="19">
        <v>1219.607</v>
      </c>
      <c r="E66" s="19">
        <v>0</v>
      </c>
      <c r="F66" s="19">
        <v>0</v>
      </c>
      <c r="G66" s="19">
        <v>0</v>
      </c>
      <c r="H66" s="19">
        <v>1</v>
      </c>
      <c r="I66" s="17">
        <v>1.261</v>
      </c>
      <c r="J66" s="17">
        <v>7.918</v>
      </c>
      <c r="K66" s="20">
        <v>4</v>
      </c>
      <c r="L66" s="20">
        <v>2</v>
      </c>
      <c r="M66" s="20">
        <v>0</v>
      </c>
      <c r="N66" s="20">
        <v>0</v>
      </c>
      <c r="O66" s="20">
        <v>0</v>
      </c>
      <c r="P66" s="20">
        <v>-14.214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57</v>
      </c>
      <c r="B67" s="19" t="s">
        <v>135</v>
      </c>
      <c r="C67" s="19">
        <v>3256.257</v>
      </c>
      <c r="D67" s="19">
        <v>3826.991</v>
      </c>
      <c r="E67" s="19">
        <v>0</v>
      </c>
      <c r="F67" s="19">
        <v>0</v>
      </c>
      <c r="G67" s="19">
        <v>0</v>
      </c>
      <c r="H67" s="19">
        <v>1</v>
      </c>
      <c r="I67" s="17">
        <v>0.09</v>
      </c>
      <c r="J67" s="17">
        <v>14.99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-6.157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59</v>
      </c>
      <c r="B68" s="19" t="s">
        <v>136</v>
      </c>
      <c r="C68" s="19">
        <v>2726.517</v>
      </c>
      <c r="D68" s="19">
        <v>3332.248</v>
      </c>
      <c r="E68" s="19">
        <v>0</v>
      </c>
      <c r="F68" s="19">
        <v>0</v>
      </c>
      <c r="G68" s="19">
        <v>0</v>
      </c>
      <c r="H68" s="19">
        <v>1</v>
      </c>
      <c r="I68" s="17">
        <v>0.925</v>
      </c>
      <c r="J68" s="17">
        <v>18.935</v>
      </c>
      <c r="K68" s="20">
        <v>3</v>
      </c>
      <c r="L68" s="20">
        <v>2</v>
      </c>
      <c r="M68" s="20">
        <v>0</v>
      </c>
      <c r="N68" s="20">
        <v>0</v>
      </c>
      <c r="O68" s="20">
        <v>0</v>
      </c>
      <c r="P68" s="20">
        <v>-1.399</v>
      </c>
      <c r="Q68" s="20">
        <v>0</v>
      </c>
      <c r="R68" s="20">
        <v>1</v>
      </c>
      <c r="S68" s="21"/>
      <c r="T68" s="21"/>
      <c r="U68" s="21"/>
      <c r="V68" s="21"/>
      <c r="W68" s="21"/>
    </row>
    <row r="69" ht="16.5" spans="1:23">
      <c r="A69" s="19">
        <v>64</v>
      </c>
      <c r="B69" s="19" t="s">
        <v>137</v>
      </c>
      <c r="C69" s="19">
        <v>3085.102</v>
      </c>
      <c r="D69" s="19">
        <v>3672.883</v>
      </c>
      <c r="E69" s="19">
        <v>0</v>
      </c>
      <c r="F69" s="19">
        <v>0</v>
      </c>
      <c r="G69" s="19">
        <v>0</v>
      </c>
      <c r="H69" s="19">
        <v>1</v>
      </c>
      <c r="I69" s="17">
        <v>0.51</v>
      </c>
      <c r="J69" s="17">
        <v>16.432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1.051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65</v>
      </c>
      <c r="B70" s="19" t="s">
        <v>138</v>
      </c>
      <c r="C70" s="19">
        <v>3202.68</v>
      </c>
      <c r="D70" s="19">
        <v>3617.693</v>
      </c>
      <c r="E70" s="19">
        <v>0</v>
      </c>
      <c r="F70" s="19">
        <v>0</v>
      </c>
      <c r="G70" s="19">
        <v>0</v>
      </c>
      <c r="H70" s="19">
        <v>1</v>
      </c>
      <c r="I70" s="17">
        <v>0.863</v>
      </c>
      <c r="J70" s="17">
        <v>12.236</v>
      </c>
      <c r="K70" s="20">
        <v>4</v>
      </c>
      <c r="L70" s="20">
        <v>1</v>
      </c>
      <c r="M70" s="20">
        <v>0</v>
      </c>
      <c r="N70" s="20">
        <v>0</v>
      </c>
      <c r="O70" s="20">
        <v>0</v>
      </c>
      <c r="P70" s="20">
        <v>-8.547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66</v>
      </c>
      <c r="B71" s="19" t="s">
        <v>139</v>
      </c>
      <c r="C71" s="19">
        <v>2629.524</v>
      </c>
      <c r="D71" s="19">
        <v>3241.359</v>
      </c>
      <c r="E71" s="19">
        <v>0</v>
      </c>
      <c r="F71" s="19">
        <v>0</v>
      </c>
      <c r="G71" s="19">
        <v>0</v>
      </c>
      <c r="H71" s="19">
        <v>1</v>
      </c>
      <c r="I71" s="17">
        <v>5.31</v>
      </c>
      <c r="J71" s="17">
        <v>23.183</v>
      </c>
      <c r="K71" s="20">
        <v>4</v>
      </c>
      <c r="L71" s="20">
        <v>2</v>
      </c>
      <c r="M71" s="20">
        <v>0</v>
      </c>
      <c r="N71" s="20">
        <v>0</v>
      </c>
      <c r="O71" s="20">
        <v>0</v>
      </c>
      <c r="P71" s="20">
        <v>1.369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67</v>
      </c>
      <c r="B72" s="19" t="s">
        <v>140</v>
      </c>
      <c r="C72" s="19">
        <v>6851.949</v>
      </c>
      <c r="D72" s="19">
        <v>8760.101</v>
      </c>
      <c r="E72" s="19">
        <v>0</v>
      </c>
      <c r="F72" s="19">
        <v>0</v>
      </c>
      <c r="G72" s="19">
        <v>0</v>
      </c>
      <c r="H72" s="19">
        <v>1</v>
      </c>
      <c r="I72" s="17">
        <v>2.759</v>
      </c>
      <c r="J72" s="17">
        <v>23.941</v>
      </c>
      <c r="K72" s="20">
        <v>4</v>
      </c>
      <c r="L72" s="20">
        <v>2</v>
      </c>
      <c r="M72" s="20">
        <v>0</v>
      </c>
      <c r="N72" s="20">
        <v>0</v>
      </c>
      <c r="O72" s="20">
        <v>0</v>
      </c>
      <c r="P72" s="20">
        <v>-1.528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68</v>
      </c>
      <c r="B73" s="19" t="s">
        <v>141</v>
      </c>
      <c r="C73" s="19">
        <v>2857.44</v>
      </c>
      <c r="D73" s="19">
        <v>3584.611</v>
      </c>
      <c r="E73" s="19">
        <v>0</v>
      </c>
      <c r="F73" s="19">
        <v>0</v>
      </c>
      <c r="G73" s="19">
        <v>0</v>
      </c>
      <c r="H73" s="19">
        <v>1</v>
      </c>
      <c r="I73" s="17">
        <v>6.416</v>
      </c>
      <c r="J73" s="17">
        <v>25.4</v>
      </c>
      <c r="K73" s="20">
        <v>4</v>
      </c>
      <c r="L73" s="20">
        <v>2</v>
      </c>
      <c r="M73" s="20">
        <v>0</v>
      </c>
      <c r="N73" s="20">
        <v>1</v>
      </c>
      <c r="O73" s="20">
        <v>0</v>
      </c>
      <c r="P73" s="20">
        <v>15.953</v>
      </c>
      <c r="Q73" s="20">
        <v>0</v>
      </c>
      <c r="R73" s="20">
        <v>1</v>
      </c>
      <c r="S73" s="21"/>
      <c r="T73" s="21"/>
      <c r="U73" s="21"/>
      <c r="V73" s="21"/>
      <c r="W73" s="21"/>
    </row>
    <row r="74" ht="16.5" spans="1:23">
      <c r="A74" s="19">
        <v>71</v>
      </c>
      <c r="B74" s="19" t="s">
        <v>142</v>
      </c>
      <c r="C74" s="19">
        <v>3253.681</v>
      </c>
      <c r="D74" s="19">
        <v>4300.643</v>
      </c>
      <c r="E74" s="19">
        <v>0</v>
      </c>
      <c r="F74" s="19">
        <v>0</v>
      </c>
      <c r="G74" s="19">
        <v>0</v>
      </c>
      <c r="H74" s="19">
        <v>1</v>
      </c>
      <c r="I74" s="17">
        <v>3.918</v>
      </c>
      <c r="J74" s="17">
        <v>27.308</v>
      </c>
      <c r="K74" s="20">
        <v>3</v>
      </c>
      <c r="L74" s="20">
        <v>2</v>
      </c>
      <c r="M74" s="20">
        <v>0</v>
      </c>
      <c r="N74" s="20">
        <v>0</v>
      </c>
      <c r="O74" s="20">
        <v>0</v>
      </c>
      <c r="P74" s="20">
        <v>9.621</v>
      </c>
      <c r="Q74" s="20">
        <v>0</v>
      </c>
      <c r="R74" s="20">
        <v>1</v>
      </c>
      <c r="S74" s="21"/>
      <c r="T74" s="21"/>
      <c r="U74" s="21"/>
      <c r="V74" s="21"/>
      <c r="W74" s="21"/>
    </row>
    <row r="75" ht="16.5" spans="1:23">
      <c r="A75" s="19">
        <v>72</v>
      </c>
      <c r="B75" s="19" t="s">
        <v>143</v>
      </c>
      <c r="C75" s="19">
        <v>2682.111</v>
      </c>
      <c r="D75" s="19">
        <v>2980.909</v>
      </c>
      <c r="E75" s="19">
        <v>0</v>
      </c>
      <c r="F75" s="19">
        <v>0</v>
      </c>
      <c r="G75" s="19">
        <v>0</v>
      </c>
      <c r="H75" s="19">
        <v>1</v>
      </c>
      <c r="I75" s="17">
        <v>2.896</v>
      </c>
      <c r="J75" s="17">
        <v>12.629</v>
      </c>
      <c r="K75" s="20">
        <v>4</v>
      </c>
      <c r="L75" s="20">
        <v>2</v>
      </c>
      <c r="M75" s="20">
        <v>0</v>
      </c>
      <c r="N75" s="20">
        <v>0</v>
      </c>
      <c r="O75" s="20">
        <v>0</v>
      </c>
      <c r="P75" s="20">
        <v>-12.197</v>
      </c>
      <c r="Q75" s="20">
        <v>0</v>
      </c>
      <c r="R75" s="20">
        <v>-1</v>
      </c>
      <c r="S75" s="21"/>
      <c r="T75" s="21"/>
      <c r="U75" s="21"/>
      <c r="V75" s="21"/>
      <c r="W75" s="21"/>
    </row>
    <row r="76" ht="16.5" spans="1:23">
      <c r="A76" s="19">
        <v>77</v>
      </c>
      <c r="B76" s="19" t="s">
        <v>144</v>
      </c>
      <c r="C76" s="19">
        <v>4307.003</v>
      </c>
      <c r="D76" s="19">
        <v>6089.989</v>
      </c>
      <c r="E76" s="19">
        <v>0</v>
      </c>
      <c r="F76" s="19">
        <v>0</v>
      </c>
      <c r="G76" s="19">
        <v>0</v>
      </c>
      <c r="H76" s="19">
        <v>1</v>
      </c>
      <c r="I76" s="17">
        <v>1.151</v>
      </c>
      <c r="J76" s="17">
        <v>30.091</v>
      </c>
      <c r="K76" s="20">
        <v>3</v>
      </c>
      <c r="L76" s="20">
        <v>2</v>
      </c>
      <c r="M76" s="20">
        <v>0</v>
      </c>
      <c r="N76" s="20">
        <v>0</v>
      </c>
      <c r="O76" s="20">
        <v>0</v>
      </c>
      <c r="P76" s="20">
        <v>-14.822</v>
      </c>
      <c r="Q76" s="20">
        <v>0</v>
      </c>
      <c r="R76" s="20">
        <v>-1</v>
      </c>
      <c r="S76" s="21"/>
      <c r="T76" s="21"/>
      <c r="U76" s="21"/>
      <c r="V76" s="21"/>
      <c r="W76" s="21"/>
    </row>
    <row r="77" ht="16.5" spans="1:23">
      <c r="A77" s="19">
        <v>79</v>
      </c>
      <c r="B77" s="19" t="s">
        <v>145</v>
      </c>
      <c r="C77" s="19">
        <v>2353.799</v>
      </c>
      <c r="D77" s="19">
        <v>2572.7</v>
      </c>
      <c r="E77" s="19">
        <v>0</v>
      </c>
      <c r="F77" s="19">
        <v>0</v>
      </c>
      <c r="G77" s="19">
        <v>0</v>
      </c>
      <c r="H77" s="19">
        <v>1</v>
      </c>
      <c r="I77" s="17">
        <v>4.288</v>
      </c>
      <c r="J77" s="17">
        <v>12.432</v>
      </c>
      <c r="K77" s="20">
        <v>4</v>
      </c>
      <c r="L77" s="20">
        <v>2</v>
      </c>
      <c r="M77" s="20">
        <v>0</v>
      </c>
      <c r="N77" s="20">
        <v>0</v>
      </c>
      <c r="O77" s="20">
        <v>0</v>
      </c>
      <c r="P77" s="20">
        <v>2.56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90</v>
      </c>
      <c r="B78" s="19" t="s">
        <v>146</v>
      </c>
      <c r="C78" s="19">
        <v>1245.123</v>
      </c>
      <c r="D78" s="19">
        <v>1424.791</v>
      </c>
      <c r="E78" s="19">
        <v>0</v>
      </c>
      <c r="F78" s="19">
        <v>0</v>
      </c>
      <c r="G78" s="19">
        <v>0</v>
      </c>
      <c r="H78" s="19">
        <v>1</v>
      </c>
      <c r="I78" s="17">
        <v>1.275</v>
      </c>
      <c r="J78" s="17">
        <v>13.725</v>
      </c>
      <c r="K78" s="20">
        <v>4</v>
      </c>
      <c r="L78" s="20">
        <v>2</v>
      </c>
      <c r="M78" s="20">
        <v>0</v>
      </c>
      <c r="N78" s="20">
        <v>0</v>
      </c>
      <c r="O78" s="20">
        <v>0</v>
      </c>
      <c r="P78" s="20">
        <v>-3.508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92</v>
      </c>
      <c r="B79" s="19" t="s">
        <v>147</v>
      </c>
      <c r="C79" s="19">
        <v>3463.289</v>
      </c>
      <c r="D79" s="19">
        <v>4306.36</v>
      </c>
      <c r="E79" s="19">
        <v>0</v>
      </c>
      <c r="F79" s="19">
        <v>0</v>
      </c>
      <c r="G79" s="19">
        <v>0</v>
      </c>
      <c r="H79" s="19">
        <v>1</v>
      </c>
      <c r="I79" s="17">
        <v>5.293</v>
      </c>
      <c r="J79" s="17">
        <v>23.834</v>
      </c>
      <c r="K79" s="20">
        <v>4</v>
      </c>
      <c r="L79" s="20">
        <v>2</v>
      </c>
      <c r="M79" s="20">
        <v>0</v>
      </c>
      <c r="N79" s="20">
        <v>0</v>
      </c>
      <c r="O79" s="20">
        <v>0</v>
      </c>
      <c r="P79" s="20">
        <v>-0.899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93</v>
      </c>
      <c r="B80" s="19" t="s">
        <v>148</v>
      </c>
      <c r="C80" s="19">
        <v>11008.602</v>
      </c>
      <c r="D80" s="19">
        <v>12246.618</v>
      </c>
      <c r="E80" s="19">
        <v>0</v>
      </c>
      <c r="F80" s="19">
        <v>0</v>
      </c>
      <c r="G80" s="19">
        <v>0</v>
      </c>
      <c r="H80" s="19">
        <v>1</v>
      </c>
      <c r="I80" s="17">
        <v>0.902</v>
      </c>
      <c r="J80" s="17">
        <v>10.92</v>
      </c>
      <c r="K80" s="20">
        <v>4</v>
      </c>
      <c r="L80" s="20">
        <v>2</v>
      </c>
      <c r="M80" s="20">
        <v>0</v>
      </c>
      <c r="N80" s="20">
        <v>1</v>
      </c>
      <c r="O80" s="20">
        <v>-1</v>
      </c>
      <c r="P80" s="20">
        <v>-7.109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94</v>
      </c>
      <c r="B81" s="19" t="s">
        <v>149</v>
      </c>
      <c r="C81" s="19">
        <v>3136.428</v>
      </c>
      <c r="D81" s="19">
        <v>3958.52</v>
      </c>
      <c r="E81" s="19">
        <v>0</v>
      </c>
      <c r="F81" s="19">
        <v>0</v>
      </c>
      <c r="G81" s="19">
        <v>0</v>
      </c>
      <c r="H81" s="19">
        <v>1</v>
      </c>
      <c r="I81" s="17">
        <v>7.249</v>
      </c>
      <c r="J81" s="17">
        <v>26.512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-5.87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95</v>
      </c>
      <c r="B82" s="19" t="s">
        <v>150</v>
      </c>
      <c r="C82" s="19">
        <v>2921.853</v>
      </c>
      <c r="D82" s="19">
        <v>3794.046</v>
      </c>
      <c r="E82" s="19">
        <v>0</v>
      </c>
      <c r="F82" s="19">
        <v>0</v>
      </c>
      <c r="G82" s="19">
        <v>0</v>
      </c>
      <c r="H82" s="19">
        <v>1</v>
      </c>
      <c r="I82" s="17">
        <v>3.115</v>
      </c>
      <c r="J82" s="17">
        <v>25.388</v>
      </c>
      <c r="K82" s="20">
        <v>4</v>
      </c>
      <c r="L82" s="20">
        <v>2</v>
      </c>
      <c r="M82" s="20">
        <v>0</v>
      </c>
      <c r="N82" s="20">
        <v>0</v>
      </c>
      <c r="O82" s="20">
        <v>0</v>
      </c>
      <c r="P82" s="20">
        <v>-10.139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97</v>
      </c>
      <c r="B83" s="19" t="s">
        <v>151</v>
      </c>
      <c r="C83" s="19">
        <v>8368.145</v>
      </c>
      <c r="D83" s="19">
        <v>11046.935</v>
      </c>
      <c r="E83" s="19">
        <v>0</v>
      </c>
      <c r="F83" s="19">
        <v>0</v>
      </c>
      <c r="G83" s="19">
        <v>0</v>
      </c>
      <c r="H83" s="19">
        <v>1</v>
      </c>
      <c r="I83" s="17">
        <v>5.402</v>
      </c>
      <c r="J83" s="17">
        <v>28.342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-6.946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99</v>
      </c>
      <c r="B84" s="19" t="s">
        <v>152</v>
      </c>
      <c r="C84" s="19">
        <v>7848.257</v>
      </c>
      <c r="D84" s="19">
        <v>9013.984</v>
      </c>
      <c r="E84" s="19">
        <v>0</v>
      </c>
      <c r="F84" s="19">
        <v>0</v>
      </c>
      <c r="G84" s="19">
        <v>0</v>
      </c>
      <c r="H84" s="19">
        <v>1</v>
      </c>
      <c r="I84" s="17">
        <v>1.849</v>
      </c>
      <c r="J84" s="17">
        <v>14.543</v>
      </c>
      <c r="K84" s="20">
        <v>3</v>
      </c>
      <c r="L84" s="20">
        <v>2</v>
      </c>
      <c r="M84" s="20">
        <v>0</v>
      </c>
      <c r="N84" s="20">
        <v>0</v>
      </c>
      <c r="O84" s="20">
        <v>0</v>
      </c>
      <c r="P84" s="20">
        <v>-5.243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101</v>
      </c>
      <c r="B85" s="19" t="s">
        <v>153</v>
      </c>
      <c r="C85" s="19">
        <v>248.623</v>
      </c>
      <c r="D85" s="19">
        <v>250.024</v>
      </c>
      <c r="E85" s="19">
        <v>0</v>
      </c>
      <c r="F85" s="19">
        <v>0</v>
      </c>
      <c r="G85" s="19">
        <v>0</v>
      </c>
      <c r="H85" s="19">
        <v>1</v>
      </c>
      <c r="I85" s="17">
        <v>0.282</v>
      </c>
      <c r="J85" s="17">
        <v>0.841</v>
      </c>
      <c r="K85" s="20">
        <v>4</v>
      </c>
      <c r="L85" s="20">
        <v>2</v>
      </c>
      <c r="M85" s="20">
        <v>0</v>
      </c>
      <c r="N85" s="20">
        <v>0</v>
      </c>
      <c r="O85" s="20">
        <v>0</v>
      </c>
      <c r="P85" s="20">
        <v>1.197</v>
      </c>
      <c r="Q85" s="20">
        <v>0</v>
      </c>
      <c r="R85" s="20">
        <v>1</v>
      </c>
      <c r="S85" s="21"/>
      <c r="T85" s="21"/>
      <c r="U85" s="21"/>
      <c r="V85" s="21"/>
      <c r="W85" s="21"/>
    </row>
    <row r="86" ht="16.5" spans="1:23">
      <c r="A86" s="19">
        <v>102</v>
      </c>
      <c r="B86" s="19" t="s">
        <v>154</v>
      </c>
      <c r="C86" s="19">
        <v>5591.379</v>
      </c>
      <c r="D86" s="19">
        <v>6932.891</v>
      </c>
      <c r="E86" s="19">
        <v>0</v>
      </c>
      <c r="F86" s="19">
        <v>0</v>
      </c>
      <c r="G86" s="19">
        <v>0</v>
      </c>
      <c r="H86" s="19">
        <v>1</v>
      </c>
      <c r="I86" s="17">
        <v>7.262</v>
      </c>
      <c r="J86" s="17">
        <v>25.207</v>
      </c>
      <c r="K86" s="20">
        <v>4</v>
      </c>
      <c r="L86" s="20">
        <v>2</v>
      </c>
      <c r="M86" s="20">
        <v>0</v>
      </c>
      <c r="N86" s="20">
        <v>0</v>
      </c>
      <c r="O86" s="20">
        <v>0</v>
      </c>
      <c r="P86" s="20">
        <v>-6.568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105</v>
      </c>
      <c r="B87" s="19" t="s">
        <v>155</v>
      </c>
      <c r="C87" s="19">
        <v>4030.334</v>
      </c>
      <c r="D87" s="19">
        <v>4996.604</v>
      </c>
      <c r="E87" s="19">
        <v>0</v>
      </c>
      <c r="F87" s="19">
        <v>0</v>
      </c>
      <c r="G87" s="19">
        <v>0</v>
      </c>
      <c r="H87" s="19">
        <v>1</v>
      </c>
      <c r="I87" s="17">
        <v>1.524</v>
      </c>
      <c r="J87" s="17">
        <v>20.568</v>
      </c>
      <c r="K87" s="20">
        <v>4</v>
      </c>
      <c r="L87" s="20">
        <v>2</v>
      </c>
      <c r="M87" s="20">
        <v>0</v>
      </c>
      <c r="N87" s="20">
        <v>0</v>
      </c>
      <c r="O87" s="20">
        <v>0</v>
      </c>
      <c r="P87" s="20">
        <v>-4.725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106</v>
      </c>
      <c r="B88" s="19" t="s">
        <v>156</v>
      </c>
      <c r="C88" s="19">
        <v>4684.688</v>
      </c>
      <c r="D88" s="19">
        <v>5610.996</v>
      </c>
      <c r="E88" s="19">
        <v>0</v>
      </c>
      <c r="F88" s="19">
        <v>0</v>
      </c>
      <c r="G88" s="19">
        <v>0</v>
      </c>
      <c r="H88" s="19">
        <v>1</v>
      </c>
      <c r="I88" s="17">
        <v>3.396</v>
      </c>
      <c r="J88" s="17">
        <v>19.344</v>
      </c>
      <c r="K88" s="20">
        <v>4</v>
      </c>
      <c r="L88" s="20">
        <v>2</v>
      </c>
      <c r="M88" s="20">
        <v>0</v>
      </c>
      <c r="N88" s="20">
        <v>0</v>
      </c>
      <c r="O88" s="20">
        <v>0</v>
      </c>
      <c r="P88" s="20">
        <v>-2.077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113</v>
      </c>
      <c r="B89" s="19" t="s">
        <v>157</v>
      </c>
      <c r="C89" s="19">
        <v>2554.664</v>
      </c>
      <c r="D89" s="19">
        <v>2997.908</v>
      </c>
      <c r="E89" s="19">
        <v>0</v>
      </c>
      <c r="F89" s="19">
        <v>0</v>
      </c>
      <c r="G89" s="19">
        <v>0</v>
      </c>
      <c r="H89" s="19">
        <v>1</v>
      </c>
      <c r="I89" s="17">
        <v>6.1</v>
      </c>
      <c r="J89" s="17">
        <v>19.983</v>
      </c>
      <c r="K89" s="20">
        <v>4</v>
      </c>
      <c r="L89" s="20">
        <v>2</v>
      </c>
      <c r="M89" s="20">
        <v>0</v>
      </c>
      <c r="N89" s="20">
        <v>0</v>
      </c>
      <c r="O89" s="20">
        <v>0</v>
      </c>
      <c r="P89" s="20">
        <v>-4.678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114</v>
      </c>
      <c r="B90" s="19" t="s">
        <v>158</v>
      </c>
      <c r="C90" s="19">
        <v>1133.768</v>
      </c>
      <c r="D90" s="19">
        <v>1247.839</v>
      </c>
      <c r="E90" s="19">
        <v>0</v>
      </c>
      <c r="F90" s="19">
        <v>0</v>
      </c>
      <c r="G90" s="19">
        <v>0</v>
      </c>
      <c r="H90" s="19">
        <v>1</v>
      </c>
      <c r="I90" s="17">
        <v>5.384</v>
      </c>
      <c r="J90" s="17">
        <v>14.033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115</v>
      </c>
      <c r="B91" s="19" t="s">
        <v>159</v>
      </c>
      <c r="C91" s="19">
        <v>7344.821</v>
      </c>
      <c r="D91" s="19">
        <v>8597.508</v>
      </c>
      <c r="E91" s="19">
        <v>0</v>
      </c>
      <c r="F91" s="19">
        <v>0</v>
      </c>
      <c r="G91" s="19">
        <v>0</v>
      </c>
      <c r="H91" s="19">
        <v>1</v>
      </c>
      <c r="I91" s="17">
        <v>0.889</v>
      </c>
      <c r="J91" s="17">
        <v>15.33</v>
      </c>
      <c r="K91" s="20">
        <v>4</v>
      </c>
      <c r="L91" s="20">
        <v>1</v>
      </c>
      <c r="M91" s="20">
        <v>0</v>
      </c>
      <c r="N91" s="20">
        <v>0</v>
      </c>
      <c r="O91" s="20">
        <v>0</v>
      </c>
      <c r="P91" s="20">
        <v>-4.257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116</v>
      </c>
      <c r="B92" s="19" t="s">
        <v>160</v>
      </c>
      <c r="C92" s="19">
        <v>197.749</v>
      </c>
      <c r="D92" s="19">
        <v>198.553</v>
      </c>
      <c r="E92" s="19">
        <v>0</v>
      </c>
      <c r="F92" s="19">
        <v>0</v>
      </c>
      <c r="G92" s="19">
        <v>0</v>
      </c>
      <c r="H92" s="19">
        <v>1</v>
      </c>
      <c r="I92" s="17">
        <v>0.087</v>
      </c>
      <c r="J92" s="17">
        <v>0.492</v>
      </c>
      <c r="K92" s="20">
        <v>4</v>
      </c>
      <c r="L92" s="20">
        <v>2</v>
      </c>
      <c r="M92" s="20">
        <v>0</v>
      </c>
      <c r="N92" s="20">
        <v>0</v>
      </c>
      <c r="O92" s="20">
        <v>0</v>
      </c>
      <c r="P92" s="20">
        <v>7.843</v>
      </c>
      <c r="Q92" s="20">
        <v>0</v>
      </c>
      <c r="R92" s="20">
        <v>1</v>
      </c>
      <c r="S92" s="21"/>
      <c r="T92" s="21"/>
      <c r="U92" s="21"/>
      <c r="V92" s="21"/>
      <c r="W92" s="21"/>
    </row>
    <row r="93" ht="16.5" spans="1:23">
      <c r="A93" s="19">
        <v>118</v>
      </c>
      <c r="B93" s="19" t="s">
        <v>161</v>
      </c>
      <c r="C93" s="19">
        <v>8952.819</v>
      </c>
      <c r="D93" s="19">
        <v>9911.578</v>
      </c>
      <c r="E93" s="19">
        <v>0</v>
      </c>
      <c r="F93" s="19">
        <v>0</v>
      </c>
      <c r="G93" s="19">
        <v>0</v>
      </c>
      <c r="H93" s="19">
        <v>1</v>
      </c>
      <c r="I93" s="17">
        <v>2.465</v>
      </c>
      <c r="J93" s="17">
        <v>11.899</v>
      </c>
      <c r="K93" s="20">
        <v>4</v>
      </c>
      <c r="L93" s="20">
        <v>0</v>
      </c>
      <c r="M93" s="20">
        <v>0</v>
      </c>
      <c r="N93" s="20">
        <v>1</v>
      </c>
      <c r="O93" s="20">
        <v>0</v>
      </c>
      <c r="P93" s="20">
        <v>0.433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120</v>
      </c>
      <c r="B94" s="19" t="s">
        <v>162</v>
      </c>
      <c r="C94" s="19">
        <v>8319.454</v>
      </c>
      <c r="D94" s="19">
        <v>9469.758</v>
      </c>
      <c r="E94" s="19">
        <v>0</v>
      </c>
      <c r="F94" s="19">
        <v>0</v>
      </c>
      <c r="G94" s="19">
        <v>0</v>
      </c>
      <c r="H94" s="19">
        <v>1</v>
      </c>
      <c r="I94" s="17">
        <v>2.033</v>
      </c>
      <c r="J94" s="17">
        <v>13.933</v>
      </c>
      <c r="K94" s="20">
        <v>4</v>
      </c>
      <c r="L94" s="20">
        <v>1</v>
      </c>
      <c r="M94" s="20">
        <v>0</v>
      </c>
      <c r="N94" s="20">
        <v>0</v>
      </c>
      <c r="O94" s="20">
        <v>0</v>
      </c>
      <c r="P94" s="20">
        <v>-3.247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123</v>
      </c>
      <c r="B95" s="19" t="s">
        <v>163</v>
      </c>
      <c r="C95" s="19">
        <v>5714.161</v>
      </c>
      <c r="D95" s="19">
        <v>7026.893</v>
      </c>
      <c r="E95" s="19">
        <v>0</v>
      </c>
      <c r="F95" s="19">
        <v>0</v>
      </c>
      <c r="G95" s="19">
        <v>0</v>
      </c>
      <c r="H95" s="19">
        <v>1</v>
      </c>
      <c r="I95" s="17">
        <v>1.243</v>
      </c>
      <c r="J95" s="17">
        <v>19.692</v>
      </c>
      <c r="K95" s="20">
        <v>4</v>
      </c>
      <c r="L95" s="20">
        <v>2</v>
      </c>
      <c r="M95" s="20">
        <v>0</v>
      </c>
      <c r="N95" s="20">
        <v>0</v>
      </c>
      <c r="O95" s="20">
        <v>0</v>
      </c>
      <c r="P95" s="20">
        <v>-0.48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128</v>
      </c>
      <c r="B96" s="19" t="s">
        <v>164</v>
      </c>
      <c r="C96" s="19">
        <v>7907.011</v>
      </c>
      <c r="D96" s="19">
        <v>8966.902</v>
      </c>
      <c r="E96" s="19">
        <v>0</v>
      </c>
      <c r="F96" s="19">
        <v>0</v>
      </c>
      <c r="G96" s="19">
        <v>0</v>
      </c>
      <c r="H96" s="19">
        <v>1</v>
      </c>
      <c r="I96" s="17">
        <v>2.266</v>
      </c>
      <c r="J96" s="17">
        <v>13.818</v>
      </c>
      <c r="K96" s="20">
        <v>3</v>
      </c>
      <c r="L96" s="20">
        <v>2</v>
      </c>
      <c r="M96" s="20">
        <v>0</v>
      </c>
      <c r="N96" s="20">
        <v>0</v>
      </c>
      <c r="O96" s="20">
        <v>0</v>
      </c>
      <c r="P96" s="20">
        <v>0.771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130</v>
      </c>
      <c r="B97" s="19" t="s">
        <v>165</v>
      </c>
      <c r="C97" s="19">
        <v>12306.298</v>
      </c>
      <c r="D97" s="19">
        <v>13432.646</v>
      </c>
      <c r="E97" s="19">
        <v>0</v>
      </c>
      <c r="F97" s="19">
        <v>0</v>
      </c>
      <c r="G97" s="19">
        <v>0</v>
      </c>
      <c r="H97" s="19">
        <v>1</v>
      </c>
      <c r="I97" s="17">
        <v>1.795</v>
      </c>
      <c r="J97" s="17">
        <v>10.03</v>
      </c>
      <c r="K97" s="20">
        <v>4</v>
      </c>
      <c r="L97" s="20">
        <v>2</v>
      </c>
      <c r="M97" s="20">
        <v>0</v>
      </c>
      <c r="N97" s="20">
        <v>1</v>
      </c>
      <c r="O97" s="20">
        <v>0</v>
      </c>
      <c r="P97" s="20">
        <v>27.141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133</v>
      </c>
      <c r="B98" s="19" t="s">
        <v>166</v>
      </c>
      <c r="C98" s="19">
        <v>5245.747</v>
      </c>
      <c r="D98" s="19">
        <v>6584.016</v>
      </c>
      <c r="E98" s="19">
        <v>0</v>
      </c>
      <c r="F98" s="19">
        <v>0</v>
      </c>
      <c r="G98" s="19">
        <v>0</v>
      </c>
      <c r="H98" s="19">
        <v>1</v>
      </c>
      <c r="I98" s="17">
        <v>0.933</v>
      </c>
      <c r="J98" s="17">
        <v>21.069</v>
      </c>
      <c r="K98" s="20">
        <v>3</v>
      </c>
      <c r="L98" s="20">
        <v>2</v>
      </c>
      <c r="M98" s="20">
        <v>0</v>
      </c>
      <c r="N98" s="20">
        <v>0</v>
      </c>
      <c r="O98" s="20">
        <v>0</v>
      </c>
      <c r="P98" s="20">
        <v>5.151</v>
      </c>
      <c r="Q98" s="20">
        <v>0</v>
      </c>
      <c r="R98" s="20">
        <v>1</v>
      </c>
      <c r="S98" s="21"/>
      <c r="T98" s="21"/>
      <c r="U98" s="21"/>
      <c r="V98" s="21"/>
      <c r="W98" s="21"/>
    </row>
    <row r="99" ht="16.5" spans="1:23">
      <c r="A99" s="19">
        <v>138</v>
      </c>
      <c r="B99" s="19" t="s">
        <v>167</v>
      </c>
      <c r="C99" s="19">
        <v>7362.198</v>
      </c>
      <c r="D99" s="19">
        <v>8190.32</v>
      </c>
      <c r="E99" s="19">
        <v>0</v>
      </c>
      <c r="F99" s="19">
        <v>0</v>
      </c>
      <c r="G99" s="19">
        <v>0</v>
      </c>
      <c r="H99" s="19">
        <v>1</v>
      </c>
      <c r="I99" s="17">
        <v>1.678</v>
      </c>
      <c r="J99" s="17">
        <v>11.62</v>
      </c>
      <c r="K99" s="20">
        <v>4</v>
      </c>
      <c r="L99" s="20">
        <v>2</v>
      </c>
      <c r="M99" s="20">
        <v>0</v>
      </c>
      <c r="N99" s="20">
        <v>0</v>
      </c>
      <c r="O99" s="20">
        <v>0</v>
      </c>
      <c r="P99" s="20">
        <v>-4.452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142</v>
      </c>
      <c r="B100" s="19" t="s">
        <v>168</v>
      </c>
      <c r="C100" s="19">
        <v>8584.135</v>
      </c>
      <c r="D100" s="19">
        <v>9639.949</v>
      </c>
      <c r="E100" s="19">
        <v>0</v>
      </c>
      <c r="F100" s="19">
        <v>0</v>
      </c>
      <c r="G100" s="19">
        <v>0</v>
      </c>
      <c r="H100" s="19">
        <v>1</v>
      </c>
      <c r="I100" s="17">
        <v>2.427</v>
      </c>
      <c r="J100" s="17">
        <v>13.114</v>
      </c>
      <c r="K100" s="20">
        <v>3</v>
      </c>
      <c r="L100" s="20">
        <v>1</v>
      </c>
      <c r="M100" s="20">
        <v>0</v>
      </c>
      <c r="N100" s="20">
        <v>0</v>
      </c>
      <c r="O100" s="20">
        <v>0</v>
      </c>
      <c r="P100" s="20">
        <v>-21.269</v>
      </c>
      <c r="Q100" s="20">
        <v>0</v>
      </c>
      <c r="R100" s="20">
        <v>-1</v>
      </c>
      <c r="S100" s="21"/>
      <c r="T100" s="21"/>
      <c r="U100" s="21"/>
      <c r="V100" s="21"/>
      <c r="W100" s="21"/>
    </row>
    <row r="101" ht="16.5" spans="1:23">
      <c r="A101" s="19">
        <v>145</v>
      </c>
      <c r="B101" s="19" t="s">
        <v>169</v>
      </c>
      <c r="C101" s="19">
        <v>5540.018</v>
      </c>
      <c r="D101" s="19">
        <v>7210.076</v>
      </c>
      <c r="E101" s="19">
        <v>0</v>
      </c>
      <c r="F101" s="19">
        <v>0</v>
      </c>
      <c r="G101" s="19">
        <v>0</v>
      </c>
      <c r="H101" s="19">
        <v>1</v>
      </c>
      <c r="I101" s="17">
        <v>6.922</v>
      </c>
      <c r="J101" s="17">
        <v>28.481</v>
      </c>
      <c r="K101" s="20">
        <v>2</v>
      </c>
      <c r="L101" s="20">
        <v>2</v>
      </c>
      <c r="M101" s="20">
        <v>0</v>
      </c>
      <c r="N101" s="20">
        <v>-1</v>
      </c>
      <c r="O101" s="20">
        <v>0</v>
      </c>
      <c r="P101" s="20">
        <v>3.837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146</v>
      </c>
      <c r="B102" s="19" t="s">
        <v>170</v>
      </c>
      <c r="C102" s="19">
        <v>6233.131</v>
      </c>
      <c r="D102" s="19">
        <v>7462.295</v>
      </c>
      <c r="E102" s="19">
        <v>0</v>
      </c>
      <c r="F102" s="19">
        <v>0</v>
      </c>
      <c r="G102" s="19">
        <v>0</v>
      </c>
      <c r="H102" s="19">
        <v>1</v>
      </c>
      <c r="I102" s="17">
        <v>4.876</v>
      </c>
      <c r="J102" s="17">
        <v>20.545</v>
      </c>
      <c r="K102" s="20">
        <v>4</v>
      </c>
      <c r="L102" s="20">
        <v>1</v>
      </c>
      <c r="M102" s="20">
        <v>0</v>
      </c>
      <c r="N102" s="20">
        <v>0</v>
      </c>
      <c r="O102" s="20">
        <v>0</v>
      </c>
      <c r="P102" s="20">
        <v>-3.985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155</v>
      </c>
      <c r="B103" s="19" t="s">
        <v>171</v>
      </c>
      <c r="C103" s="19">
        <v>2914.909</v>
      </c>
      <c r="D103" s="19">
        <v>3263.638</v>
      </c>
      <c r="E103" s="19">
        <v>0</v>
      </c>
      <c r="F103" s="19">
        <v>0</v>
      </c>
      <c r="G103" s="19">
        <v>0</v>
      </c>
      <c r="H103" s="19">
        <v>1</v>
      </c>
      <c r="I103" s="17">
        <v>1.25</v>
      </c>
      <c r="J103" s="17">
        <v>11.802</v>
      </c>
      <c r="K103" s="20">
        <v>4</v>
      </c>
      <c r="L103" s="20">
        <v>2</v>
      </c>
      <c r="M103" s="20">
        <v>0</v>
      </c>
      <c r="N103" s="20">
        <v>0</v>
      </c>
      <c r="O103" s="20">
        <v>0</v>
      </c>
      <c r="P103" s="20">
        <v>2.212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158</v>
      </c>
      <c r="B104" s="19" t="s">
        <v>172</v>
      </c>
      <c r="C104" s="19">
        <v>1095.832</v>
      </c>
      <c r="D104" s="19">
        <v>1333.205</v>
      </c>
      <c r="E104" s="19">
        <v>0</v>
      </c>
      <c r="F104" s="19">
        <v>0</v>
      </c>
      <c r="G104" s="19">
        <v>0</v>
      </c>
      <c r="H104" s="19">
        <v>1</v>
      </c>
      <c r="I104" s="17">
        <v>5.388</v>
      </c>
      <c r="J104" s="17">
        <v>22.234</v>
      </c>
      <c r="K104" s="20">
        <v>4</v>
      </c>
      <c r="L104" s="20">
        <v>2</v>
      </c>
      <c r="M104" s="20">
        <v>0</v>
      </c>
      <c r="N104" s="20">
        <v>0</v>
      </c>
      <c r="O104" s="20">
        <v>0</v>
      </c>
      <c r="P104" s="20">
        <v>-0.323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159</v>
      </c>
      <c r="B105" s="19" t="s">
        <v>173</v>
      </c>
      <c r="C105" s="19">
        <v>3165.915</v>
      </c>
      <c r="D105" s="19">
        <v>3615.351</v>
      </c>
      <c r="E105" s="19">
        <v>0</v>
      </c>
      <c r="F105" s="19">
        <v>0</v>
      </c>
      <c r="G105" s="19">
        <v>0</v>
      </c>
      <c r="H105" s="19">
        <v>1</v>
      </c>
      <c r="I105" s="17">
        <v>1.263</v>
      </c>
      <c r="J105" s="17">
        <v>13.537</v>
      </c>
      <c r="K105" s="20">
        <v>2</v>
      </c>
      <c r="L105" s="20">
        <v>2</v>
      </c>
      <c r="M105" s="20">
        <v>-1</v>
      </c>
      <c r="N105" s="20">
        <v>1</v>
      </c>
      <c r="O105" s="20">
        <v>0</v>
      </c>
      <c r="P105" s="20">
        <v>-0.001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160</v>
      </c>
      <c r="B106" s="19" t="s">
        <v>174</v>
      </c>
      <c r="C106" s="19">
        <v>1774.593</v>
      </c>
      <c r="D106" s="19">
        <v>2025.457</v>
      </c>
      <c r="E106" s="19">
        <v>0</v>
      </c>
      <c r="F106" s="19">
        <v>0</v>
      </c>
      <c r="G106" s="19">
        <v>0</v>
      </c>
      <c r="H106" s="19">
        <v>1</v>
      </c>
      <c r="I106" s="17">
        <v>3.49</v>
      </c>
      <c r="J106" s="17">
        <v>15.443</v>
      </c>
      <c r="K106" s="20">
        <v>3</v>
      </c>
      <c r="L106" s="20">
        <v>2</v>
      </c>
      <c r="M106" s="20">
        <v>0</v>
      </c>
      <c r="N106" s="20">
        <v>0</v>
      </c>
      <c r="O106" s="20">
        <v>0</v>
      </c>
      <c r="P106" s="20">
        <v>-1.457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161</v>
      </c>
      <c r="B107" s="19" t="s">
        <v>175</v>
      </c>
      <c r="C107" s="19">
        <v>1442.156</v>
      </c>
      <c r="D107" s="19">
        <v>1734.328</v>
      </c>
      <c r="E107" s="19">
        <v>0</v>
      </c>
      <c r="F107" s="19">
        <v>0</v>
      </c>
      <c r="G107" s="19">
        <v>0</v>
      </c>
      <c r="H107" s="19">
        <v>1</v>
      </c>
      <c r="I107" s="17">
        <v>2.312</v>
      </c>
      <c r="J107" s="17">
        <v>18.769</v>
      </c>
      <c r="K107" s="20">
        <v>4</v>
      </c>
      <c r="L107" s="20">
        <v>2</v>
      </c>
      <c r="M107" s="20">
        <v>-1</v>
      </c>
      <c r="N107" s="20">
        <v>0</v>
      </c>
      <c r="O107" s="20">
        <v>0</v>
      </c>
      <c r="P107" s="20">
        <v>-5.55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170</v>
      </c>
      <c r="B108" s="19" t="s">
        <v>176</v>
      </c>
      <c r="C108" s="19">
        <v>5402.786</v>
      </c>
      <c r="D108" s="19">
        <v>6159.88</v>
      </c>
      <c r="E108" s="19">
        <v>0</v>
      </c>
      <c r="F108" s="19">
        <v>0</v>
      </c>
      <c r="G108" s="19">
        <v>0</v>
      </c>
      <c r="H108" s="19">
        <v>1</v>
      </c>
      <c r="I108" s="17">
        <v>0.868</v>
      </c>
      <c r="J108" s="17">
        <v>13.052</v>
      </c>
      <c r="K108" s="20">
        <v>3</v>
      </c>
      <c r="L108" s="20">
        <v>2</v>
      </c>
      <c r="M108" s="20">
        <v>0</v>
      </c>
      <c r="N108" s="20">
        <v>0</v>
      </c>
      <c r="O108" s="20">
        <v>0</v>
      </c>
      <c r="P108" s="20">
        <v>-1.657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171</v>
      </c>
      <c r="B109" s="19" t="s">
        <v>177</v>
      </c>
      <c r="C109" s="19">
        <v>1233.268</v>
      </c>
      <c r="D109" s="19">
        <v>1776.708</v>
      </c>
      <c r="E109" s="19">
        <v>0</v>
      </c>
      <c r="F109" s="19">
        <v>0</v>
      </c>
      <c r="G109" s="19">
        <v>0</v>
      </c>
      <c r="H109" s="19">
        <v>1</v>
      </c>
      <c r="I109" s="17">
        <v>1.661</v>
      </c>
      <c r="J109" s="17">
        <v>31.74</v>
      </c>
      <c r="K109" s="20">
        <v>4</v>
      </c>
      <c r="L109" s="20">
        <v>2</v>
      </c>
      <c r="M109" s="20">
        <v>0</v>
      </c>
      <c r="N109" s="20">
        <v>0</v>
      </c>
      <c r="O109" s="20">
        <v>-1</v>
      </c>
      <c r="P109" s="20">
        <v>-4.728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300</v>
      </c>
      <c r="B110" s="19" t="s">
        <v>178</v>
      </c>
      <c r="C110" s="19">
        <v>3938.206</v>
      </c>
      <c r="D110" s="19">
        <v>4559.03</v>
      </c>
      <c r="E110" s="19">
        <v>0</v>
      </c>
      <c r="F110" s="19">
        <v>0</v>
      </c>
      <c r="G110" s="19">
        <v>0</v>
      </c>
      <c r="H110" s="19">
        <v>1</v>
      </c>
      <c r="I110" s="17">
        <v>2.028</v>
      </c>
      <c r="J110" s="17">
        <v>15.369</v>
      </c>
      <c r="K110" s="20">
        <v>3</v>
      </c>
      <c r="L110" s="20">
        <v>2</v>
      </c>
      <c r="M110" s="20">
        <v>0</v>
      </c>
      <c r="N110" s="20">
        <v>0</v>
      </c>
      <c r="O110" s="20">
        <v>0</v>
      </c>
      <c r="P110" s="20">
        <v>8.509</v>
      </c>
      <c r="Q110" s="20">
        <v>0</v>
      </c>
      <c r="R110" s="20">
        <v>1</v>
      </c>
      <c r="S110" s="21"/>
      <c r="T110" s="21"/>
      <c r="U110" s="21"/>
      <c r="V110" s="21"/>
      <c r="W110" s="21"/>
    </row>
    <row r="111" ht="16.5" spans="1:23">
      <c r="A111" s="19">
        <v>510</v>
      </c>
      <c r="B111" s="19" t="s">
        <v>179</v>
      </c>
      <c r="C111" s="19">
        <v>4624.688</v>
      </c>
      <c r="D111" s="19">
        <v>5476.336</v>
      </c>
      <c r="E111" s="19">
        <v>0</v>
      </c>
      <c r="F111" s="19">
        <v>0</v>
      </c>
      <c r="G111" s="19">
        <v>0</v>
      </c>
      <c r="H111" s="19">
        <v>1</v>
      </c>
      <c r="I111" s="17">
        <v>2.111</v>
      </c>
      <c r="J111" s="17">
        <v>17.334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1.664</v>
      </c>
      <c r="Q111" s="20">
        <v>0</v>
      </c>
      <c r="R111" s="20">
        <v>1</v>
      </c>
      <c r="S111" s="21"/>
      <c r="T111" s="21"/>
      <c r="U111" s="21"/>
      <c r="V111" s="21"/>
      <c r="W111" s="21"/>
    </row>
    <row r="112" ht="16.5" spans="1:23">
      <c r="A112" s="19">
        <v>690</v>
      </c>
      <c r="B112" s="19" t="s">
        <v>180</v>
      </c>
      <c r="C112" s="19">
        <v>1154.81</v>
      </c>
      <c r="D112" s="19">
        <v>1751.781</v>
      </c>
      <c r="E112" s="19">
        <v>0</v>
      </c>
      <c r="F112" s="19">
        <v>0</v>
      </c>
      <c r="G112" s="19">
        <v>0</v>
      </c>
      <c r="H112" s="19">
        <v>1</v>
      </c>
      <c r="I112" s="17">
        <v>1.994</v>
      </c>
      <c r="J112" s="17">
        <v>35.392</v>
      </c>
      <c r="K112" s="20">
        <v>3</v>
      </c>
      <c r="L112" s="20">
        <v>2</v>
      </c>
      <c r="M112" s="20">
        <v>0</v>
      </c>
      <c r="N112" s="20">
        <v>0</v>
      </c>
      <c r="O112" s="20">
        <v>0</v>
      </c>
      <c r="P112" s="20">
        <v>-15.268</v>
      </c>
      <c r="Q112" s="20">
        <v>0</v>
      </c>
      <c r="R112" s="20">
        <v>-1</v>
      </c>
      <c r="S112" s="21"/>
      <c r="T112" s="21"/>
      <c r="U112" s="21"/>
      <c r="V112" s="21"/>
      <c r="W112" s="21"/>
    </row>
    <row r="113" ht="16.5" spans="1:23">
      <c r="A113" s="19">
        <v>692</v>
      </c>
      <c r="B113" s="19" t="s">
        <v>181</v>
      </c>
      <c r="C113" s="19">
        <v>856.869</v>
      </c>
      <c r="D113" s="19">
        <v>1171.414</v>
      </c>
      <c r="E113" s="19">
        <v>0</v>
      </c>
      <c r="F113" s="19">
        <v>0</v>
      </c>
      <c r="G113" s="19">
        <v>0</v>
      </c>
      <c r="H113" s="19">
        <v>1</v>
      </c>
      <c r="I113" s="17">
        <v>3.567</v>
      </c>
      <c r="J113" s="17">
        <v>29.461</v>
      </c>
      <c r="K113" s="20">
        <v>4</v>
      </c>
      <c r="L113" s="20">
        <v>2</v>
      </c>
      <c r="M113" s="20">
        <v>0</v>
      </c>
      <c r="N113" s="20">
        <v>0</v>
      </c>
      <c r="O113" s="20">
        <v>0</v>
      </c>
      <c r="P113" s="20">
        <v>-5.356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697</v>
      </c>
      <c r="B114" s="19" t="s">
        <v>182</v>
      </c>
      <c r="C114" s="19">
        <v>1024.755</v>
      </c>
      <c r="D114" s="19">
        <v>1355.155</v>
      </c>
      <c r="E114" s="19">
        <v>0</v>
      </c>
      <c r="F114" s="19">
        <v>0</v>
      </c>
      <c r="G114" s="19">
        <v>0</v>
      </c>
      <c r="H114" s="19">
        <v>1</v>
      </c>
      <c r="I114" s="17">
        <v>1.045</v>
      </c>
      <c r="J114" s="17">
        <v>25.171</v>
      </c>
      <c r="K114" s="20">
        <v>4</v>
      </c>
      <c r="L114" s="20">
        <v>2</v>
      </c>
      <c r="M114" s="20">
        <v>0</v>
      </c>
      <c r="N114" s="20">
        <v>1</v>
      </c>
      <c r="O114" s="20">
        <v>0</v>
      </c>
      <c r="P114" s="20">
        <v>0.223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802</v>
      </c>
      <c r="B115" s="19" t="s">
        <v>183</v>
      </c>
      <c r="C115" s="19">
        <v>6237.625</v>
      </c>
      <c r="D115" s="19">
        <v>7429.706</v>
      </c>
      <c r="E115" s="19">
        <v>0</v>
      </c>
      <c r="F115" s="19">
        <v>0</v>
      </c>
      <c r="G115" s="19">
        <v>0</v>
      </c>
      <c r="H115" s="19">
        <v>1</v>
      </c>
      <c r="I115" s="17">
        <v>1.347</v>
      </c>
      <c r="J115" s="17">
        <v>17.176</v>
      </c>
      <c r="K115" s="20">
        <v>4</v>
      </c>
      <c r="L115" s="20">
        <v>2</v>
      </c>
      <c r="M115" s="20">
        <v>-1</v>
      </c>
      <c r="N115" s="20">
        <v>0</v>
      </c>
      <c r="O115" s="20">
        <v>0</v>
      </c>
      <c r="P115" s="20">
        <v>-2.087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805</v>
      </c>
      <c r="B116" s="19" t="s">
        <v>184</v>
      </c>
      <c r="C116" s="19">
        <v>4868.066</v>
      </c>
      <c r="D116" s="19">
        <v>6173.548</v>
      </c>
      <c r="E116" s="19">
        <v>0</v>
      </c>
      <c r="F116" s="19">
        <v>0</v>
      </c>
      <c r="G116" s="19">
        <v>0</v>
      </c>
      <c r="H116" s="19">
        <v>1</v>
      </c>
      <c r="I116" s="17">
        <v>7.557</v>
      </c>
      <c r="J116" s="17">
        <v>27.105</v>
      </c>
      <c r="K116" s="20">
        <v>4</v>
      </c>
      <c r="L116" s="20">
        <v>2</v>
      </c>
      <c r="M116" s="20">
        <v>0</v>
      </c>
      <c r="N116" s="20">
        <v>0</v>
      </c>
      <c r="O116" s="20">
        <v>0</v>
      </c>
      <c r="P116" s="20">
        <v>-10.287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811</v>
      </c>
      <c r="B117" s="19" t="s">
        <v>185</v>
      </c>
      <c r="C117" s="19">
        <v>6681.672</v>
      </c>
      <c r="D117" s="19">
        <v>9389.782</v>
      </c>
      <c r="E117" s="19">
        <v>0</v>
      </c>
      <c r="F117" s="19">
        <v>0</v>
      </c>
      <c r="G117" s="19">
        <v>0</v>
      </c>
      <c r="H117" s="19">
        <v>1</v>
      </c>
      <c r="I117" s="17">
        <v>7.903</v>
      </c>
      <c r="J117" s="17">
        <v>34.465</v>
      </c>
      <c r="K117" s="20">
        <v>4</v>
      </c>
      <c r="L117" s="20">
        <v>2</v>
      </c>
      <c r="M117" s="20">
        <v>-1</v>
      </c>
      <c r="N117" s="20">
        <v>0</v>
      </c>
      <c r="O117" s="20">
        <v>0</v>
      </c>
      <c r="P117" s="20">
        <v>0.7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812</v>
      </c>
      <c r="B118" s="19" t="s">
        <v>186</v>
      </c>
      <c r="C118" s="19">
        <v>5656.293</v>
      </c>
      <c r="D118" s="19">
        <v>7271.974</v>
      </c>
      <c r="E118" s="19">
        <v>0</v>
      </c>
      <c r="F118" s="19">
        <v>0</v>
      </c>
      <c r="G118" s="19">
        <v>0</v>
      </c>
      <c r="H118" s="19">
        <v>1</v>
      </c>
      <c r="I118" s="17">
        <v>9.092</v>
      </c>
      <c r="J118" s="17">
        <v>29.289</v>
      </c>
      <c r="K118" s="20">
        <v>3</v>
      </c>
      <c r="L118" s="20">
        <v>2</v>
      </c>
      <c r="M118" s="20">
        <v>0</v>
      </c>
      <c r="N118" s="20">
        <v>1</v>
      </c>
      <c r="O118" s="20">
        <v>0</v>
      </c>
      <c r="P118" s="20">
        <v>15.542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813</v>
      </c>
      <c r="B119" s="19" t="s">
        <v>187</v>
      </c>
      <c r="C119" s="19">
        <v>2659.553</v>
      </c>
      <c r="D119" s="19">
        <v>3279.243</v>
      </c>
      <c r="E119" s="19">
        <v>0</v>
      </c>
      <c r="F119" s="19">
        <v>0</v>
      </c>
      <c r="G119" s="19">
        <v>0</v>
      </c>
      <c r="H119" s="19">
        <v>1</v>
      </c>
      <c r="I119" s="17">
        <v>2.24</v>
      </c>
      <c r="J119" s="17">
        <v>20.714</v>
      </c>
      <c r="K119" s="20">
        <v>3</v>
      </c>
      <c r="L119" s="20">
        <v>2</v>
      </c>
      <c r="M119" s="20">
        <v>0</v>
      </c>
      <c r="N119" s="20">
        <v>0</v>
      </c>
      <c r="O119" s="20">
        <v>0</v>
      </c>
      <c r="P119" s="20">
        <v>-2.239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819</v>
      </c>
      <c r="B120" s="19" t="s">
        <v>188</v>
      </c>
      <c r="C120" s="19">
        <v>5495.051</v>
      </c>
      <c r="D120" s="19">
        <v>7759.154</v>
      </c>
      <c r="E120" s="19">
        <v>0</v>
      </c>
      <c r="F120" s="19">
        <v>0</v>
      </c>
      <c r="G120" s="19">
        <v>0</v>
      </c>
      <c r="H120" s="19">
        <v>1</v>
      </c>
      <c r="I120" s="17">
        <v>6.981</v>
      </c>
      <c r="J120" s="17">
        <v>34.123</v>
      </c>
      <c r="K120" s="20">
        <v>4</v>
      </c>
      <c r="L120" s="20">
        <v>2</v>
      </c>
      <c r="M120" s="20">
        <v>0</v>
      </c>
      <c r="N120" s="20">
        <v>0</v>
      </c>
      <c r="O120" s="20">
        <v>0</v>
      </c>
      <c r="P120" s="20">
        <v>4.088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820</v>
      </c>
      <c r="B121" s="19" t="s">
        <v>189</v>
      </c>
      <c r="C121" s="19">
        <v>3813.855</v>
      </c>
      <c r="D121" s="19">
        <v>4357.277</v>
      </c>
      <c r="E121" s="19">
        <v>0</v>
      </c>
      <c r="F121" s="19">
        <v>0</v>
      </c>
      <c r="G121" s="19">
        <v>0</v>
      </c>
      <c r="H121" s="19">
        <v>1</v>
      </c>
      <c r="I121" s="17">
        <v>4.821</v>
      </c>
      <c r="J121" s="17">
        <v>16.691</v>
      </c>
      <c r="K121" s="20">
        <v>4</v>
      </c>
      <c r="L121" s="20">
        <v>2</v>
      </c>
      <c r="M121" s="20">
        <v>0</v>
      </c>
      <c r="N121" s="20">
        <v>0</v>
      </c>
      <c r="O121" s="20">
        <v>0</v>
      </c>
      <c r="P121" s="20">
        <v>-0.838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823</v>
      </c>
      <c r="B122" s="19" t="s">
        <v>190</v>
      </c>
      <c r="C122" s="19">
        <v>6323.852</v>
      </c>
      <c r="D122" s="19">
        <v>9008.867</v>
      </c>
      <c r="E122" s="19">
        <v>0</v>
      </c>
      <c r="F122" s="19">
        <v>0</v>
      </c>
      <c r="G122" s="19">
        <v>0</v>
      </c>
      <c r="H122" s="19">
        <v>1</v>
      </c>
      <c r="I122" s="17">
        <v>7.419</v>
      </c>
      <c r="J122" s="17">
        <v>35.012</v>
      </c>
      <c r="K122" s="20">
        <v>4</v>
      </c>
      <c r="L122" s="20">
        <v>2</v>
      </c>
      <c r="M122" s="20">
        <v>0</v>
      </c>
      <c r="N122" s="20">
        <v>0</v>
      </c>
      <c r="O122" s="20">
        <v>0</v>
      </c>
      <c r="P122" s="20">
        <v>-6.666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827</v>
      </c>
      <c r="B123" s="19" t="s">
        <v>191</v>
      </c>
      <c r="C123" s="19">
        <v>1372.774</v>
      </c>
      <c r="D123" s="19">
        <v>1771.086</v>
      </c>
      <c r="E123" s="19">
        <v>0</v>
      </c>
      <c r="F123" s="19">
        <v>0</v>
      </c>
      <c r="G123" s="19">
        <v>0</v>
      </c>
      <c r="H123" s="19">
        <v>1</v>
      </c>
      <c r="I123" s="17">
        <v>10.029</v>
      </c>
      <c r="J123" s="17">
        <v>30.264</v>
      </c>
      <c r="K123" s="20">
        <v>4</v>
      </c>
      <c r="L123" s="20">
        <v>2</v>
      </c>
      <c r="M123" s="20">
        <v>0</v>
      </c>
      <c r="N123" s="20">
        <v>0</v>
      </c>
      <c r="O123" s="20">
        <v>0</v>
      </c>
      <c r="P123" s="20">
        <v>-4.426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828</v>
      </c>
      <c r="B124" s="19" t="s">
        <v>192</v>
      </c>
      <c r="C124" s="19">
        <v>2361.211</v>
      </c>
      <c r="D124" s="19">
        <v>3005.227</v>
      </c>
      <c r="E124" s="19">
        <v>0</v>
      </c>
      <c r="F124" s="19">
        <v>0</v>
      </c>
      <c r="G124" s="19">
        <v>0</v>
      </c>
      <c r="H124" s="19">
        <v>1</v>
      </c>
      <c r="I124" s="17">
        <v>2.048</v>
      </c>
      <c r="J124" s="17">
        <v>23.039</v>
      </c>
      <c r="K124" s="20">
        <v>3</v>
      </c>
      <c r="L124" s="20">
        <v>2</v>
      </c>
      <c r="M124" s="20">
        <v>0</v>
      </c>
      <c r="N124" s="20">
        <v>0</v>
      </c>
      <c r="O124" s="20">
        <v>0</v>
      </c>
      <c r="P124" s="20">
        <v>0.897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846</v>
      </c>
      <c r="B125" s="19" t="s">
        <v>193</v>
      </c>
      <c r="C125" s="19">
        <v>1243.952</v>
      </c>
      <c r="D125" s="19">
        <v>1414.135</v>
      </c>
      <c r="E125" s="19">
        <v>0</v>
      </c>
      <c r="F125" s="19">
        <v>0</v>
      </c>
      <c r="G125" s="19">
        <v>0</v>
      </c>
      <c r="H125" s="19">
        <v>1</v>
      </c>
      <c r="I125" s="17">
        <v>1.935</v>
      </c>
      <c r="J125" s="17">
        <v>13.737</v>
      </c>
      <c r="K125" s="20">
        <v>4</v>
      </c>
      <c r="L125" s="20">
        <v>2</v>
      </c>
      <c r="M125" s="20">
        <v>0</v>
      </c>
      <c r="N125" s="20">
        <v>0</v>
      </c>
      <c r="O125" s="20">
        <v>0</v>
      </c>
      <c r="P125" s="20">
        <v>-0.992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851</v>
      </c>
      <c r="B126" s="19" t="s">
        <v>194</v>
      </c>
      <c r="C126" s="19">
        <v>16439.309</v>
      </c>
      <c r="D126" s="19">
        <v>19608.898</v>
      </c>
      <c r="E126" s="19">
        <v>0</v>
      </c>
      <c r="F126" s="19">
        <v>0</v>
      </c>
      <c r="G126" s="19">
        <v>0</v>
      </c>
      <c r="H126" s="19">
        <v>1</v>
      </c>
      <c r="I126" s="17">
        <v>3.263</v>
      </c>
      <c r="J126" s="17">
        <v>18.9</v>
      </c>
      <c r="K126" s="20">
        <v>4</v>
      </c>
      <c r="L126" s="20">
        <v>2</v>
      </c>
      <c r="M126" s="20">
        <v>0</v>
      </c>
      <c r="N126" s="20">
        <v>0</v>
      </c>
      <c r="O126" s="20">
        <v>0</v>
      </c>
      <c r="P126" s="20">
        <v>-0.189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853</v>
      </c>
      <c r="B127" s="19" t="s">
        <v>195</v>
      </c>
      <c r="C127" s="19">
        <v>1313.849</v>
      </c>
      <c r="D127" s="19">
        <v>1585.402</v>
      </c>
      <c r="E127" s="19">
        <v>0</v>
      </c>
      <c r="F127" s="19">
        <v>0</v>
      </c>
      <c r="G127" s="19">
        <v>0</v>
      </c>
      <c r="H127" s="19">
        <v>1</v>
      </c>
      <c r="I127" s="17">
        <v>2.555</v>
      </c>
      <c r="J127" s="17">
        <v>19.246</v>
      </c>
      <c r="K127" s="20">
        <v>3</v>
      </c>
      <c r="L127" s="20">
        <v>2</v>
      </c>
      <c r="M127" s="20">
        <v>0</v>
      </c>
      <c r="N127" s="20">
        <v>0</v>
      </c>
      <c r="O127" s="20">
        <v>0</v>
      </c>
      <c r="P127" s="20">
        <v>-1.58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854</v>
      </c>
      <c r="B128" s="19" t="s">
        <v>196</v>
      </c>
      <c r="C128" s="19">
        <v>4109.608</v>
      </c>
      <c r="D128" s="19">
        <v>5247.334</v>
      </c>
      <c r="E128" s="19">
        <v>0</v>
      </c>
      <c r="F128" s="19">
        <v>0</v>
      </c>
      <c r="G128" s="19">
        <v>0</v>
      </c>
      <c r="H128" s="19">
        <v>1</v>
      </c>
      <c r="I128" s="17">
        <v>2.682</v>
      </c>
      <c r="J128" s="17">
        <v>23.783</v>
      </c>
      <c r="K128" s="20">
        <v>4</v>
      </c>
      <c r="L128" s="20">
        <v>2</v>
      </c>
      <c r="M128" s="20">
        <v>0</v>
      </c>
      <c r="N128" s="20">
        <v>0</v>
      </c>
      <c r="O128" s="20">
        <v>0</v>
      </c>
      <c r="P128" s="20">
        <v>-4.795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855</v>
      </c>
      <c r="B129" s="19" t="s">
        <v>197</v>
      </c>
      <c r="C129" s="19">
        <v>1386.049</v>
      </c>
      <c r="D129" s="19">
        <v>1604.707</v>
      </c>
      <c r="E129" s="19">
        <v>0</v>
      </c>
      <c r="F129" s="19">
        <v>0</v>
      </c>
      <c r="G129" s="19">
        <v>0</v>
      </c>
      <c r="H129" s="19">
        <v>1</v>
      </c>
      <c r="I129" s="17">
        <v>1.816</v>
      </c>
      <c r="J129" s="17">
        <v>15.195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-15.548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856</v>
      </c>
      <c r="B130" s="19" t="s">
        <v>198</v>
      </c>
      <c r="C130" s="19">
        <v>5533.108</v>
      </c>
      <c r="D130" s="19">
        <v>6888.381</v>
      </c>
      <c r="E130" s="19">
        <v>0</v>
      </c>
      <c r="F130" s="19">
        <v>0</v>
      </c>
      <c r="G130" s="19">
        <v>0</v>
      </c>
      <c r="H130" s="19">
        <v>1</v>
      </c>
      <c r="I130" s="17">
        <v>4.679</v>
      </c>
      <c r="J130" s="17">
        <v>23.433</v>
      </c>
      <c r="K130" s="20">
        <v>4</v>
      </c>
      <c r="L130" s="20">
        <v>2</v>
      </c>
      <c r="M130" s="20">
        <v>0</v>
      </c>
      <c r="N130" s="20">
        <v>0</v>
      </c>
      <c r="O130" s="20">
        <v>0</v>
      </c>
      <c r="P130" s="20">
        <v>4.723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858</v>
      </c>
      <c r="B131" s="19" t="s">
        <v>199</v>
      </c>
      <c r="C131" s="19">
        <v>7441.775</v>
      </c>
      <c r="D131" s="19">
        <v>10263.776</v>
      </c>
      <c r="E131" s="19">
        <v>0</v>
      </c>
      <c r="F131" s="19">
        <v>0</v>
      </c>
      <c r="G131" s="19">
        <v>0</v>
      </c>
      <c r="H131" s="19">
        <v>1</v>
      </c>
      <c r="I131" s="17">
        <v>1.421</v>
      </c>
      <c r="J131" s="17">
        <v>28.525</v>
      </c>
      <c r="K131" s="20">
        <v>4</v>
      </c>
      <c r="L131" s="20">
        <v>2</v>
      </c>
      <c r="M131" s="20">
        <v>0</v>
      </c>
      <c r="N131" s="20">
        <v>1</v>
      </c>
      <c r="O131" s="20">
        <v>0</v>
      </c>
      <c r="P131" s="20">
        <v>5.602</v>
      </c>
      <c r="Q131" s="20">
        <v>0</v>
      </c>
      <c r="R131" s="20">
        <v>1</v>
      </c>
      <c r="S131" s="21"/>
      <c r="T131" s="21"/>
      <c r="U131" s="21"/>
      <c r="V131" s="21"/>
      <c r="W131" s="21"/>
    </row>
    <row r="132" ht="16.5" spans="1:23">
      <c r="A132" s="19">
        <v>859</v>
      </c>
      <c r="B132" s="19" t="s">
        <v>200</v>
      </c>
      <c r="C132" s="19">
        <v>1593.586</v>
      </c>
      <c r="D132" s="19">
        <v>1749.972</v>
      </c>
      <c r="E132" s="19">
        <v>0</v>
      </c>
      <c r="F132" s="19">
        <v>0</v>
      </c>
      <c r="G132" s="19">
        <v>0</v>
      </c>
      <c r="H132" s="19">
        <v>1</v>
      </c>
      <c r="I132" s="17">
        <v>2.448</v>
      </c>
      <c r="J132" s="17">
        <v>11.166</v>
      </c>
      <c r="K132" s="20">
        <v>4</v>
      </c>
      <c r="L132" s="20">
        <v>2</v>
      </c>
      <c r="M132" s="20">
        <v>0</v>
      </c>
      <c r="N132" s="20">
        <v>0</v>
      </c>
      <c r="O132" s="20">
        <v>0</v>
      </c>
      <c r="P132" s="20">
        <v>-3.788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888</v>
      </c>
      <c r="B133" s="19" t="s">
        <v>201</v>
      </c>
      <c r="C133" s="19">
        <v>3896.623</v>
      </c>
      <c r="D133" s="19">
        <v>4427.136</v>
      </c>
      <c r="E133" s="19">
        <v>0</v>
      </c>
      <c r="F133" s="19">
        <v>0</v>
      </c>
      <c r="G133" s="19">
        <v>0</v>
      </c>
      <c r="H133" s="19">
        <v>1</v>
      </c>
      <c r="I133" s="17">
        <v>2.458</v>
      </c>
      <c r="J133" s="17">
        <v>14.146</v>
      </c>
      <c r="K133" s="20">
        <v>4</v>
      </c>
      <c r="L133" s="20">
        <v>2</v>
      </c>
      <c r="M133" s="20">
        <v>0</v>
      </c>
      <c r="N133" s="20">
        <v>0</v>
      </c>
      <c r="O133" s="20">
        <v>0</v>
      </c>
      <c r="P133" s="20">
        <v>-0.474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891</v>
      </c>
      <c r="B134" s="19" t="s">
        <v>202</v>
      </c>
      <c r="C134" s="19">
        <v>1443.281</v>
      </c>
      <c r="D134" s="19">
        <v>1850.014</v>
      </c>
      <c r="E134" s="19">
        <v>0</v>
      </c>
      <c r="F134" s="19">
        <v>0</v>
      </c>
      <c r="G134" s="19">
        <v>0</v>
      </c>
      <c r="H134" s="19">
        <v>1</v>
      </c>
      <c r="I134" s="17">
        <v>1.177</v>
      </c>
      <c r="J134" s="17">
        <v>22.904</v>
      </c>
      <c r="K134" s="20">
        <v>4</v>
      </c>
      <c r="L134" s="20">
        <v>2</v>
      </c>
      <c r="M134" s="20">
        <v>-1</v>
      </c>
      <c r="N134" s="20">
        <v>1</v>
      </c>
      <c r="O134" s="20">
        <v>0</v>
      </c>
      <c r="P134" s="20">
        <v>3.647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902</v>
      </c>
      <c r="B135" s="19" t="s">
        <v>203</v>
      </c>
      <c r="C135" s="19">
        <v>5246.781</v>
      </c>
      <c r="D135" s="19">
        <v>6160.447</v>
      </c>
      <c r="E135" s="19">
        <v>0</v>
      </c>
      <c r="F135" s="19">
        <v>0</v>
      </c>
      <c r="G135" s="19">
        <v>0</v>
      </c>
      <c r="H135" s="19">
        <v>1</v>
      </c>
      <c r="I135" s="17">
        <v>1.543</v>
      </c>
      <c r="J135" s="17">
        <v>16.145</v>
      </c>
      <c r="K135" s="20">
        <v>4</v>
      </c>
      <c r="L135" s="20">
        <v>2</v>
      </c>
      <c r="M135" s="20">
        <v>-1</v>
      </c>
      <c r="N135" s="20">
        <v>0</v>
      </c>
      <c r="O135" s="20">
        <v>0</v>
      </c>
      <c r="P135" s="20">
        <v>-0.525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903</v>
      </c>
      <c r="B136" s="19" t="s">
        <v>204</v>
      </c>
      <c r="C136" s="19">
        <v>3734.593</v>
      </c>
      <c r="D136" s="19">
        <v>4377.546</v>
      </c>
      <c r="E136" s="19">
        <v>0</v>
      </c>
      <c r="F136" s="19">
        <v>0</v>
      </c>
      <c r="G136" s="19">
        <v>0</v>
      </c>
      <c r="H136" s="19">
        <v>1</v>
      </c>
      <c r="I136" s="17">
        <v>2.632</v>
      </c>
      <c r="J136" s="17">
        <v>16.933</v>
      </c>
      <c r="K136" s="20">
        <v>4</v>
      </c>
      <c r="L136" s="20">
        <v>2</v>
      </c>
      <c r="M136" s="20">
        <v>-1</v>
      </c>
      <c r="N136" s="20">
        <v>0</v>
      </c>
      <c r="O136" s="20">
        <v>0</v>
      </c>
      <c r="P136" s="20">
        <v>1.682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904</v>
      </c>
      <c r="B137" s="19" t="s">
        <v>205</v>
      </c>
      <c r="C137" s="19">
        <v>4547.608</v>
      </c>
      <c r="D137" s="19">
        <v>5530.885</v>
      </c>
      <c r="E137" s="19">
        <v>0</v>
      </c>
      <c r="F137" s="19">
        <v>0</v>
      </c>
      <c r="G137" s="19">
        <v>0</v>
      </c>
      <c r="H137" s="19">
        <v>1</v>
      </c>
      <c r="I137" s="17">
        <v>2.338</v>
      </c>
      <c r="J137" s="17">
        <v>19.7</v>
      </c>
      <c r="K137" s="20">
        <v>4</v>
      </c>
      <c r="L137" s="20">
        <v>2</v>
      </c>
      <c r="M137" s="20">
        <v>0</v>
      </c>
      <c r="N137" s="20">
        <v>0</v>
      </c>
      <c r="O137" s="20">
        <v>0</v>
      </c>
      <c r="P137" s="20">
        <v>-1.86</v>
      </c>
      <c r="Q137" s="20">
        <v>0</v>
      </c>
      <c r="R137" s="20">
        <v>0</v>
      </c>
      <c r="S137" s="21"/>
      <c r="T137" s="21"/>
      <c r="U137" s="21"/>
      <c r="V137" s="21"/>
      <c r="W137" s="21"/>
    </row>
    <row r="138" ht="16.5" spans="1:23">
      <c r="A138" s="19">
        <v>905</v>
      </c>
      <c r="B138" s="19" t="s">
        <v>206</v>
      </c>
      <c r="C138" s="19">
        <v>5888.102</v>
      </c>
      <c r="D138" s="19">
        <v>7211.469</v>
      </c>
      <c r="E138" s="19">
        <v>0</v>
      </c>
      <c r="F138" s="19">
        <v>0</v>
      </c>
      <c r="G138" s="19">
        <v>0</v>
      </c>
      <c r="H138" s="19">
        <v>1</v>
      </c>
      <c r="I138" s="17">
        <v>1.665</v>
      </c>
      <c r="J138" s="17">
        <v>19.711</v>
      </c>
      <c r="K138" s="20">
        <v>4</v>
      </c>
      <c r="L138" s="20">
        <v>2</v>
      </c>
      <c r="M138" s="20">
        <v>0</v>
      </c>
      <c r="N138" s="20">
        <v>0</v>
      </c>
      <c r="O138" s="20">
        <v>0</v>
      </c>
      <c r="P138" s="20">
        <v>-3.881</v>
      </c>
      <c r="Q138" s="20">
        <v>0</v>
      </c>
      <c r="R138" s="20">
        <v>-1</v>
      </c>
      <c r="S138" s="21"/>
      <c r="T138" s="21"/>
      <c r="U138" s="21"/>
      <c r="V138" s="21"/>
      <c r="W138" s="21"/>
    </row>
    <row r="139" ht="16.5" spans="1:23">
      <c r="A139" s="19">
        <v>906</v>
      </c>
      <c r="B139" s="19" t="s">
        <v>207</v>
      </c>
      <c r="C139" s="19">
        <v>4262.142</v>
      </c>
      <c r="D139" s="19">
        <v>5002.052</v>
      </c>
      <c r="E139" s="19">
        <v>0</v>
      </c>
      <c r="F139" s="19">
        <v>0</v>
      </c>
      <c r="G139" s="19">
        <v>0</v>
      </c>
      <c r="H139" s="19">
        <v>1</v>
      </c>
      <c r="I139" s="17">
        <v>1.991</v>
      </c>
      <c r="J139" s="17">
        <v>16.489</v>
      </c>
      <c r="K139" s="20">
        <v>4</v>
      </c>
      <c r="L139" s="20">
        <v>2</v>
      </c>
      <c r="M139" s="20">
        <v>0</v>
      </c>
      <c r="N139" s="20">
        <v>0</v>
      </c>
      <c r="O139" s="20">
        <v>0</v>
      </c>
      <c r="P139" s="20">
        <v>4.061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907</v>
      </c>
      <c r="B140" s="19" t="s">
        <v>208</v>
      </c>
      <c r="C140" s="19">
        <v>5157.827</v>
      </c>
      <c r="D140" s="19">
        <v>6290.786</v>
      </c>
      <c r="E140" s="19">
        <v>0</v>
      </c>
      <c r="F140" s="19">
        <v>0</v>
      </c>
      <c r="G140" s="19">
        <v>0</v>
      </c>
      <c r="H140" s="19">
        <v>1</v>
      </c>
      <c r="I140" s="17">
        <v>2.036</v>
      </c>
      <c r="J140" s="17">
        <v>19.679</v>
      </c>
      <c r="K140" s="20">
        <v>4</v>
      </c>
      <c r="L140" s="20">
        <v>2</v>
      </c>
      <c r="M140" s="20">
        <v>0</v>
      </c>
      <c r="N140" s="20">
        <v>0</v>
      </c>
      <c r="O140" s="20">
        <v>0</v>
      </c>
      <c r="P140" s="20">
        <v>-2.575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908</v>
      </c>
      <c r="B141" s="19" t="s">
        <v>209</v>
      </c>
      <c r="C141" s="19">
        <v>2105.302</v>
      </c>
      <c r="D141" s="19">
        <v>2292.71</v>
      </c>
      <c r="E141" s="19">
        <v>0</v>
      </c>
      <c r="F141" s="19">
        <v>0</v>
      </c>
      <c r="G141" s="19">
        <v>0</v>
      </c>
      <c r="H141" s="19">
        <v>1</v>
      </c>
      <c r="I141" s="17">
        <v>4.543</v>
      </c>
      <c r="J141" s="17">
        <v>12.346</v>
      </c>
      <c r="K141" s="20">
        <v>4</v>
      </c>
      <c r="L141" s="20">
        <v>2</v>
      </c>
      <c r="M141" s="20">
        <v>0</v>
      </c>
      <c r="N141" s="20">
        <v>0</v>
      </c>
      <c r="O141" s="20">
        <v>0</v>
      </c>
      <c r="P141" s="20">
        <v>-1.205</v>
      </c>
      <c r="Q141" s="20">
        <v>0</v>
      </c>
      <c r="R141" s="20">
        <v>0</v>
      </c>
      <c r="S141" s="21"/>
      <c r="T141" s="21"/>
      <c r="U141" s="21"/>
      <c r="V141" s="21"/>
      <c r="W141" s="21"/>
    </row>
    <row r="142" ht="16.5" spans="1:23">
      <c r="A142" s="19">
        <v>909</v>
      </c>
      <c r="B142" s="19" t="s">
        <v>210</v>
      </c>
      <c r="C142" s="19">
        <v>2575.399</v>
      </c>
      <c r="D142" s="19">
        <v>3440.576</v>
      </c>
      <c r="E142" s="19">
        <v>0</v>
      </c>
      <c r="F142" s="19">
        <v>0</v>
      </c>
      <c r="G142" s="19">
        <v>0</v>
      </c>
      <c r="H142" s="19">
        <v>1</v>
      </c>
      <c r="I142" s="17">
        <v>5.781</v>
      </c>
      <c r="J142" s="17">
        <v>29.473</v>
      </c>
      <c r="K142" s="20">
        <v>4</v>
      </c>
      <c r="L142" s="20">
        <v>2</v>
      </c>
      <c r="M142" s="20">
        <v>0</v>
      </c>
      <c r="N142" s="20">
        <v>0</v>
      </c>
      <c r="O142" s="20">
        <v>0</v>
      </c>
      <c r="P142" s="20">
        <v>1.491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910</v>
      </c>
      <c r="B143" s="19" t="s">
        <v>211</v>
      </c>
      <c r="C143" s="19">
        <v>2079.745</v>
      </c>
      <c r="D143" s="19">
        <v>2482.843</v>
      </c>
      <c r="E143" s="19">
        <v>0</v>
      </c>
      <c r="F143" s="19">
        <v>0</v>
      </c>
      <c r="G143" s="19">
        <v>0</v>
      </c>
      <c r="H143" s="19">
        <v>1</v>
      </c>
      <c r="I143" s="17">
        <v>5.962</v>
      </c>
      <c r="J143" s="17">
        <v>21.229</v>
      </c>
      <c r="K143" s="20">
        <v>4</v>
      </c>
      <c r="L143" s="20">
        <v>2</v>
      </c>
      <c r="M143" s="20">
        <v>-1</v>
      </c>
      <c r="N143" s="20">
        <v>0</v>
      </c>
      <c r="O143" s="20">
        <v>0</v>
      </c>
      <c r="P143" s="20">
        <v>3.328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915</v>
      </c>
      <c r="B144" s="19" t="s">
        <v>212</v>
      </c>
      <c r="C144" s="19">
        <v>2333.299</v>
      </c>
      <c r="D144" s="19">
        <v>3368.092</v>
      </c>
      <c r="E144" s="19">
        <v>0</v>
      </c>
      <c r="F144" s="19">
        <v>0</v>
      </c>
      <c r="G144" s="19">
        <v>0</v>
      </c>
      <c r="H144" s="19">
        <v>1</v>
      </c>
      <c r="I144" s="17">
        <v>1.577</v>
      </c>
      <c r="J144" s="17">
        <v>31.816</v>
      </c>
      <c r="K144" s="20">
        <v>3</v>
      </c>
      <c r="L144" s="20">
        <v>2</v>
      </c>
      <c r="M144" s="20">
        <v>0</v>
      </c>
      <c r="N144" s="20">
        <v>0</v>
      </c>
      <c r="O144" s="20">
        <v>0</v>
      </c>
      <c r="P144" s="20">
        <v>-6.434</v>
      </c>
      <c r="Q144" s="20">
        <v>0</v>
      </c>
      <c r="R144" s="20">
        <v>-1</v>
      </c>
      <c r="S144" s="21"/>
      <c r="T144" s="21"/>
      <c r="U144" s="21"/>
      <c r="V144" s="21"/>
      <c r="W144" s="21"/>
    </row>
    <row r="145" ht="16.5" spans="1:23">
      <c r="A145" s="19">
        <v>918</v>
      </c>
      <c r="B145" s="19" t="s">
        <v>213</v>
      </c>
      <c r="C145" s="19">
        <v>3948.535</v>
      </c>
      <c r="D145" s="19">
        <v>4927.704</v>
      </c>
      <c r="E145" s="19">
        <v>0</v>
      </c>
      <c r="F145" s="19">
        <v>0</v>
      </c>
      <c r="G145" s="19">
        <v>0</v>
      </c>
      <c r="H145" s="19">
        <v>1</v>
      </c>
      <c r="I145" s="17">
        <v>2.59</v>
      </c>
      <c r="J145" s="17">
        <v>21.946</v>
      </c>
      <c r="K145" s="20">
        <v>3</v>
      </c>
      <c r="L145" s="20">
        <v>1</v>
      </c>
      <c r="M145" s="20">
        <v>0</v>
      </c>
      <c r="N145" s="20">
        <v>0</v>
      </c>
      <c r="O145" s="20">
        <v>0</v>
      </c>
      <c r="P145" s="20">
        <v>-5.669</v>
      </c>
      <c r="Q145" s="20">
        <v>0</v>
      </c>
      <c r="R145" s="20">
        <v>-1</v>
      </c>
      <c r="S145" s="21"/>
      <c r="T145" s="21"/>
      <c r="U145" s="21"/>
      <c r="V145" s="21"/>
      <c r="W145" s="21"/>
    </row>
    <row r="146" ht="16.5" spans="1:23">
      <c r="A146" s="19">
        <v>923</v>
      </c>
      <c r="B146" s="19" t="s">
        <v>214</v>
      </c>
      <c r="C146" s="19">
        <v>251.417</v>
      </c>
      <c r="D146" s="19">
        <v>252.814</v>
      </c>
      <c r="E146" s="19">
        <v>0</v>
      </c>
      <c r="F146" s="19">
        <v>0</v>
      </c>
      <c r="G146" s="19">
        <v>0</v>
      </c>
      <c r="H146" s="19">
        <v>1</v>
      </c>
      <c r="I146" s="17">
        <v>0.22</v>
      </c>
      <c r="J146" s="17">
        <v>0.772</v>
      </c>
      <c r="K146" s="20">
        <v>4</v>
      </c>
      <c r="L146" s="20">
        <v>2</v>
      </c>
      <c r="M146" s="20">
        <v>0</v>
      </c>
      <c r="N146" s="20">
        <v>0</v>
      </c>
      <c r="O146" s="20">
        <v>0</v>
      </c>
      <c r="P146" s="20">
        <v>-5.374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928</v>
      </c>
      <c r="B147" s="19" t="s">
        <v>215</v>
      </c>
      <c r="C147" s="19">
        <v>2608.477</v>
      </c>
      <c r="D147" s="19">
        <v>2852.389</v>
      </c>
      <c r="E147" s="19">
        <v>0</v>
      </c>
      <c r="F147" s="19">
        <v>0</v>
      </c>
      <c r="G147" s="19">
        <v>0</v>
      </c>
      <c r="H147" s="19">
        <v>1</v>
      </c>
      <c r="I147" s="17">
        <v>4.306</v>
      </c>
      <c r="J147" s="17">
        <v>12.489</v>
      </c>
      <c r="K147" s="20">
        <v>4</v>
      </c>
      <c r="L147" s="20">
        <v>2</v>
      </c>
      <c r="M147" s="20">
        <v>0</v>
      </c>
      <c r="N147" s="20">
        <v>0</v>
      </c>
      <c r="O147" s="20">
        <v>0</v>
      </c>
      <c r="P147" s="20">
        <v>-5.494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929</v>
      </c>
      <c r="B148" s="19" t="s">
        <v>216</v>
      </c>
      <c r="C148" s="19">
        <v>2925.509</v>
      </c>
      <c r="D148" s="19">
        <v>3833.624</v>
      </c>
      <c r="E148" s="19">
        <v>0</v>
      </c>
      <c r="F148" s="19">
        <v>0</v>
      </c>
      <c r="G148" s="19">
        <v>0</v>
      </c>
      <c r="H148" s="19">
        <v>1</v>
      </c>
      <c r="I148" s="17">
        <v>4.61</v>
      </c>
      <c r="J148" s="17">
        <v>27.206</v>
      </c>
      <c r="K148" s="20">
        <v>2</v>
      </c>
      <c r="L148" s="20">
        <v>2</v>
      </c>
      <c r="M148" s="20">
        <v>0</v>
      </c>
      <c r="N148" s="20">
        <v>0</v>
      </c>
      <c r="O148" s="20">
        <v>0</v>
      </c>
      <c r="P148" s="20">
        <v>-1.265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930</v>
      </c>
      <c r="B149" s="19" t="s">
        <v>217</v>
      </c>
      <c r="C149" s="19">
        <v>2779.832</v>
      </c>
      <c r="D149" s="19">
        <v>3349.158</v>
      </c>
      <c r="E149" s="19">
        <v>0</v>
      </c>
      <c r="F149" s="19">
        <v>0</v>
      </c>
      <c r="G149" s="19">
        <v>0</v>
      </c>
      <c r="H149" s="19">
        <v>1</v>
      </c>
      <c r="I149" s="17">
        <v>5.783</v>
      </c>
      <c r="J149" s="17">
        <v>21.799</v>
      </c>
      <c r="K149" s="20">
        <v>2</v>
      </c>
      <c r="L149" s="20">
        <v>2</v>
      </c>
      <c r="M149" s="20">
        <v>0</v>
      </c>
      <c r="N149" s="20">
        <v>0</v>
      </c>
      <c r="O149" s="20">
        <v>0</v>
      </c>
      <c r="P149" s="20">
        <v>-1.221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935</v>
      </c>
      <c r="B150" s="19" t="s">
        <v>218</v>
      </c>
      <c r="C150" s="19">
        <v>4587.653</v>
      </c>
      <c r="D150" s="19">
        <v>6513.351</v>
      </c>
      <c r="E150" s="19">
        <v>0</v>
      </c>
      <c r="F150" s="19">
        <v>0</v>
      </c>
      <c r="G150" s="19">
        <v>0</v>
      </c>
      <c r="H150" s="19">
        <v>1</v>
      </c>
      <c r="I150" s="17">
        <v>1.544</v>
      </c>
      <c r="J150" s="17">
        <v>30.653</v>
      </c>
      <c r="K150" s="20">
        <v>3</v>
      </c>
      <c r="L150" s="20">
        <v>2</v>
      </c>
      <c r="M150" s="20">
        <v>0</v>
      </c>
      <c r="N150" s="20">
        <v>0</v>
      </c>
      <c r="O150" s="20">
        <v>0</v>
      </c>
      <c r="P150" s="20">
        <v>-6.216</v>
      </c>
      <c r="Q150" s="20">
        <v>0</v>
      </c>
      <c r="R150" s="20">
        <v>-1</v>
      </c>
      <c r="S150" s="21"/>
      <c r="T150" s="21"/>
      <c r="U150" s="21"/>
      <c r="V150" s="21"/>
      <c r="W150" s="21"/>
    </row>
    <row r="151" ht="16.5" spans="1:23">
      <c r="A151" s="19">
        <v>937</v>
      </c>
      <c r="B151" s="19" t="s">
        <v>219</v>
      </c>
      <c r="C151" s="19">
        <v>2444.266</v>
      </c>
      <c r="D151" s="19">
        <v>2598.123</v>
      </c>
      <c r="E151" s="19">
        <v>0</v>
      </c>
      <c r="F151" s="19">
        <v>0</v>
      </c>
      <c r="G151" s="19">
        <v>0</v>
      </c>
      <c r="H151" s="19">
        <v>1</v>
      </c>
      <c r="I151" s="17">
        <v>2.438</v>
      </c>
      <c r="J151" s="17">
        <v>8.215</v>
      </c>
      <c r="K151" s="20">
        <v>3</v>
      </c>
      <c r="L151" s="20">
        <v>2</v>
      </c>
      <c r="M151" s="20">
        <v>0</v>
      </c>
      <c r="N151" s="20">
        <v>0</v>
      </c>
      <c r="O151" s="20">
        <v>0</v>
      </c>
      <c r="P151" s="20">
        <v>3.093</v>
      </c>
      <c r="Q151" s="20">
        <v>0</v>
      </c>
      <c r="R151" s="20">
        <v>1</v>
      </c>
      <c r="S151" s="21"/>
      <c r="T151" s="21"/>
      <c r="U151" s="21"/>
      <c r="V151" s="21"/>
      <c r="W151" s="21"/>
    </row>
    <row r="152" ht="16.5" spans="1:23">
      <c r="A152" s="19">
        <v>941</v>
      </c>
      <c r="B152" s="19" t="s">
        <v>220</v>
      </c>
      <c r="C152" s="19">
        <v>1706.741</v>
      </c>
      <c r="D152" s="19">
        <v>2385.446</v>
      </c>
      <c r="E152" s="19">
        <v>0</v>
      </c>
      <c r="F152" s="19">
        <v>0</v>
      </c>
      <c r="G152" s="19">
        <v>0</v>
      </c>
      <c r="H152" s="19">
        <v>1</v>
      </c>
      <c r="I152" s="17">
        <v>11.476</v>
      </c>
      <c r="J152" s="17">
        <v>36.663</v>
      </c>
      <c r="K152" s="20">
        <v>3</v>
      </c>
      <c r="L152" s="20">
        <v>2</v>
      </c>
      <c r="M152" s="20">
        <v>0</v>
      </c>
      <c r="N152" s="20">
        <v>0</v>
      </c>
      <c r="O152" s="20">
        <v>0</v>
      </c>
      <c r="P152" s="20">
        <v>-9.149</v>
      </c>
      <c r="Q152" s="20">
        <v>0</v>
      </c>
      <c r="R152" s="20">
        <v>-1</v>
      </c>
      <c r="S152" s="21"/>
      <c r="T152" s="21"/>
      <c r="U152" s="21"/>
      <c r="V152" s="21"/>
      <c r="W152" s="21"/>
    </row>
    <row r="153" ht="16.5" spans="1:23">
      <c r="A153" s="19">
        <v>944</v>
      </c>
      <c r="B153" s="19" t="s">
        <v>221</v>
      </c>
      <c r="C153" s="19">
        <v>3481.28</v>
      </c>
      <c r="D153" s="19">
        <v>4496.713</v>
      </c>
      <c r="E153" s="19">
        <v>0</v>
      </c>
      <c r="F153" s="19">
        <v>0</v>
      </c>
      <c r="G153" s="19">
        <v>0</v>
      </c>
      <c r="H153" s="19">
        <v>1</v>
      </c>
      <c r="I153" s="17">
        <v>8.176</v>
      </c>
      <c r="J153" s="17">
        <v>28.911</v>
      </c>
      <c r="K153" s="20">
        <v>3</v>
      </c>
      <c r="L153" s="20">
        <v>2</v>
      </c>
      <c r="M153" s="20">
        <v>0</v>
      </c>
      <c r="N153" s="20">
        <v>0</v>
      </c>
      <c r="O153" s="20">
        <v>0</v>
      </c>
      <c r="P153" s="20">
        <v>-1.86</v>
      </c>
      <c r="Q153" s="20">
        <v>0</v>
      </c>
      <c r="R153" s="20">
        <v>-1</v>
      </c>
      <c r="S153" s="21"/>
      <c r="T153" s="21"/>
      <c r="U153" s="21"/>
      <c r="V153" s="21"/>
      <c r="W153" s="21"/>
    </row>
    <row r="154" ht="16.5" spans="1:23">
      <c r="A154" s="19">
        <v>959</v>
      </c>
      <c r="B154" s="19" t="s">
        <v>222</v>
      </c>
      <c r="C154" s="19">
        <v>7332.042</v>
      </c>
      <c r="D154" s="19">
        <v>7953.858</v>
      </c>
      <c r="E154" s="19">
        <v>0</v>
      </c>
      <c r="F154" s="19">
        <v>0</v>
      </c>
      <c r="G154" s="19">
        <v>0</v>
      </c>
      <c r="H154" s="19">
        <v>1</v>
      </c>
      <c r="I154" s="17">
        <v>2.982</v>
      </c>
      <c r="J154" s="17">
        <v>10.567</v>
      </c>
      <c r="K154" s="20">
        <v>3</v>
      </c>
      <c r="L154" s="20">
        <v>2</v>
      </c>
      <c r="M154" s="20">
        <v>0</v>
      </c>
      <c r="N154" s="20">
        <v>0</v>
      </c>
      <c r="O154" s="20">
        <v>0</v>
      </c>
      <c r="P154" s="20">
        <v>-3.246</v>
      </c>
      <c r="Q154" s="20">
        <v>0</v>
      </c>
      <c r="R154" s="20">
        <v>-1</v>
      </c>
      <c r="S154" s="21"/>
      <c r="T154" s="21"/>
      <c r="U154" s="21"/>
      <c r="V154" s="21"/>
      <c r="W154" s="21"/>
    </row>
    <row r="155" ht="16.5" spans="1:23">
      <c r="A155" s="19">
        <v>961</v>
      </c>
      <c r="B155" s="19" t="s">
        <v>223</v>
      </c>
      <c r="C155" s="19">
        <v>3329.646</v>
      </c>
      <c r="D155" s="19">
        <v>4274.187</v>
      </c>
      <c r="E155" s="19">
        <v>0</v>
      </c>
      <c r="F155" s="19">
        <v>0</v>
      </c>
      <c r="G155" s="19">
        <v>0</v>
      </c>
      <c r="H155" s="19">
        <v>1</v>
      </c>
      <c r="I155" s="17">
        <v>8.323</v>
      </c>
      <c r="J155" s="17">
        <v>28.583</v>
      </c>
      <c r="K155" s="20">
        <v>4</v>
      </c>
      <c r="L155" s="20">
        <v>2</v>
      </c>
      <c r="M155" s="20">
        <v>0</v>
      </c>
      <c r="N155" s="20">
        <v>0</v>
      </c>
      <c r="O155" s="20">
        <v>0</v>
      </c>
      <c r="P155" s="20">
        <v>-2.559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964</v>
      </c>
      <c r="B156" s="19" t="s">
        <v>224</v>
      </c>
      <c r="C156" s="19">
        <v>8096.119</v>
      </c>
      <c r="D156" s="19">
        <v>10918.385</v>
      </c>
      <c r="E156" s="19">
        <v>0</v>
      </c>
      <c r="F156" s="19">
        <v>0</v>
      </c>
      <c r="G156" s="19">
        <v>0</v>
      </c>
      <c r="H156" s="19">
        <v>1</v>
      </c>
      <c r="I156" s="17">
        <v>2.451</v>
      </c>
      <c r="J156" s="17">
        <v>27.666</v>
      </c>
      <c r="K156" s="20">
        <v>4</v>
      </c>
      <c r="L156" s="20">
        <v>2</v>
      </c>
      <c r="M156" s="20">
        <v>0</v>
      </c>
      <c r="N156" s="20">
        <v>0</v>
      </c>
      <c r="O156" s="20">
        <v>0</v>
      </c>
      <c r="P156" s="20">
        <v>-4.113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966</v>
      </c>
      <c r="B157" s="19" t="s">
        <v>225</v>
      </c>
      <c r="C157" s="19">
        <v>7188.121</v>
      </c>
      <c r="D157" s="19">
        <v>8532.97</v>
      </c>
      <c r="E157" s="19">
        <v>0</v>
      </c>
      <c r="F157" s="19">
        <v>0</v>
      </c>
      <c r="G157" s="19">
        <v>0</v>
      </c>
      <c r="H157" s="19">
        <v>1</v>
      </c>
      <c r="I157" s="17">
        <v>3.95</v>
      </c>
      <c r="J157" s="17">
        <v>19.088</v>
      </c>
      <c r="K157" s="20">
        <v>3</v>
      </c>
      <c r="L157" s="20">
        <v>2</v>
      </c>
      <c r="M157" s="20">
        <v>0</v>
      </c>
      <c r="N157" s="20">
        <v>0</v>
      </c>
      <c r="O157" s="20">
        <v>0</v>
      </c>
      <c r="P157" s="20">
        <v>-3.877</v>
      </c>
      <c r="Q157" s="20">
        <v>0</v>
      </c>
      <c r="R157" s="20">
        <v>-1</v>
      </c>
      <c r="S157" s="21"/>
      <c r="T157" s="21"/>
      <c r="U157" s="21"/>
      <c r="V157" s="21"/>
      <c r="W157" s="21"/>
    </row>
    <row r="158" ht="16.5" spans="1:23">
      <c r="A158" s="19">
        <v>967</v>
      </c>
      <c r="B158" s="19" t="s">
        <v>226</v>
      </c>
      <c r="C158" s="19">
        <v>5895.047</v>
      </c>
      <c r="D158" s="19">
        <v>6431.273</v>
      </c>
      <c r="E158" s="19">
        <v>0</v>
      </c>
      <c r="F158" s="19">
        <v>0</v>
      </c>
      <c r="G158" s="19">
        <v>0</v>
      </c>
      <c r="H158" s="19">
        <v>1</v>
      </c>
      <c r="I158" s="17">
        <v>1.295</v>
      </c>
      <c r="J158" s="17">
        <v>9.525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3.211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969</v>
      </c>
      <c r="B159" s="19" t="s">
        <v>227</v>
      </c>
      <c r="C159" s="19">
        <v>4366.923</v>
      </c>
      <c r="D159" s="19">
        <v>5344.878</v>
      </c>
      <c r="E159" s="19">
        <v>0</v>
      </c>
      <c r="F159" s="19">
        <v>0</v>
      </c>
      <c r="G159" s="19">
        <v>0</v>
      </c>
      <c r="H159" s="19">
        <v>1</v>
      </c>
      <c r="I159" s="17">
        <v>1.826</v>
      </c>
      <c r="J159" s="17">
        <v>19.789</v>
      </c>
      <c r="K159" s="20">
        <v>3</v>
      </c>
      <c r="L159" s="20">
        <v>2</v>
      </c>
      <c r="M159" s="20">
        <v>0</v>
      </c>
      <c r="N159" s="20">
        <v>0</v>
      </c>
      <c r="O159" s="20">
        <v>0</v>
      </c>
      <c r="P159" s="20">
        <v>-1.755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970</v>
      </c>
      <c r="B160" s="19" t="s">
        <v>228</v>
      </c>
      <c r="C160" s="19">
        <v>1648.545</v>
      </c>
      <c r="D160" s="19">
        <v>1813.359</v>
      </c>
      <c r="E160" s="19">
        <v>0</v>
      </c>
      <c r="F160" s="19">
        <v>0</v>
      </c>
      <c r="G160" s="19">
        <v>0</v>
      </c>
      <c r="H160" s="19">
        <v>1</v>
      </c>
      <c r="I160" s="17">
        <v>1.702</v>
      </c>
      <c r="J160" s="17">
        <v>10.636</v>
      </c>
      <c r="K160" s="20">
        <v>3</v>
      </c>
      <c r="L160" s="20">
        <v>2</v>
      </c>
      <c r="M160" s="20">
        <v>0</v>
      </c>
      <c r="N160" s="20">
        <v>0</v>
      </c>
      <c r="O160" s="20">
        <v>0</v>
      </c>
      <c r="P160" s="20">
        <v>-1.433</v>
      </c>
      <c r="Q160" s="20">
        <v>0</v>
      </c>
      <c r="R160" s="20">
        <v>-1</v>
      </c>
      <c r="S160" s="21"/>
      <c r="T160" s="21"/>
      <c r="U160" s="21"/>
      <c r="V160" s="21"/>
      <c r="W160" s="21"/>
    </row>
    <row r="161" ht="16.5" spans="1:23">
      <c r="A161" s="19">
        <v>971</v>
      </c>
      <c r="B161" s="19" t="s">
        <v>229</v>
      </c>
      <c r="C161" s="19">
        <v>2659.209</v>
      </c>
      <c r="D161" s="19">
        <v>3273.596</v>
      </c>
      <c r="E161" s="19">
        <v>0</v>
      </c>
      <c r="F161" s="19">
        <v>0</v>
      </c>
      <c r="G161" s="19">
        <v>0</v>
      </c>
      <c r="H161" s="19">
        <v>1</v>
      </c>
      <c r="I161" s="17">
        <v>3.012</v>
      </c>
      <c r="J161" s="17">
        <v>21.215</v>
      </c>
      <c r="K161" s="20">
        <v>3</v>
      </c>
      <c r="L161" s="20">
        <v>2</v>
      </c>
      <c r="M161" s="20">
        <v>0</v>
      </c>
      <c r="N161" s="20">
        <v>0</v>
      </c>
      <c r="O161" s="20">
        <v>0</v>
      </c>
      <c r="P161" s="20">
        <v>1.037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977</v>
      </c>
      <c r="B162" s="19" t="s">
        <v>230</v>
      </c>
      <c r="C162" s="19">
        <v>1519.914</v>
      </c>
      <c r="D162" s="19">
        <v>1981.719</v>
      </c>
      <c r="E162" s="19">
        <v>0</v>
      </c>
      <c r="F162" s="19">
        <v>0</v>
      </c>
      <c r="G162" s="19">
        <v>0</v>
      </c>
      <c r="H162" s="19">
        <v>1</v>
      </c>
      <c r="I162" s="17">
        <v>10.969</v>
      </c>
      <c r="J162" s="17">
        <v>31.716</v>
      </c>
      <c r="K162" s="20">
        <v>3</v>
      </c>
      <c r="L162" s="20">
        <v>2</v>
      </c>
      <c r="M162" s="20">
        <v>0</v>
      </c>
      <c r="N162" s="20">
        <v>0</v>
      </c>
      <c r="O162" s="20">
        <v>0</v>
      </c>
      <c r="P162" s="20">
        <v>-0.165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979</v>
      </c>
      <c r="B163" s="19" t="s">
        <v>231</v>
      </c>
      <c r="C163" s="19">
        <v>4977.57</v>
      </c>
      <c r="D163" s="19">
        <v>6141.47</v>
      </c>
      <c r="E163" s="19">
        <v>0</v>
      </c>
      <c r="F163" s="19">
        <v>0</v>
      </c>
      <c r="G163" s="19">
        <v>0</v>
      </c>
      <c r="H163" s="19">
        <v>1</v>
      </c>
      <c r="I163" s="17">
        <v>4.383</v>
      </c>
      <c r="J163" s="17">
        <v>22.504</v>
      </c>
      <c r="K163" s="20">
        <v>4</v>
      </c>
      <c r="L163" s="20">
        <v>2</v>
      </c>
      <c r="M163" s="20">
        <v>0</v>
      </c>
      <c r="N163" s="20">
        <v>1</v>
      </c>
      <c r="O163" s="20">
        <v>0</v>
      </c>
      <c r="P163" s="20">
        <v>-0.062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980</v>
      </c>
      <c r="B164" s="19" t="s">
        <v>232</v>
      </c>
      <c r="C164" s="19">
        <v>3056.142</v>
      </c>
      <c r="D164" s="19">
        <v>3395.194</v>
      </c>
      <c r="E164" s="19">
        <v>0</v>
      </c>
      <c r="F164" s="19">
        <v>0</v>
      </c>
      <c r="G164" s="19">
        <v>0</v>
      </c>
      <c r="H164" s="19">
        <v>1</v>
      </c>
      <c r="I164" s="17">
        <v>1.297</v>
      </c>
      <c r="J164" s="17">
        <v>11.154</v>
      </c>
      <c r="K164" s="20">
        <v>4</v>
      </c>
      <c r="L164" s="20">
        <v>2</v>
      </c>
      <c r="M164" s="20">
        <v>0</v>
      </c>
      <c r="N164" s="20">
        <v>0</v>
      </c>
      <c r="O164" s="20">
        <v>0</v>
      </c>
      <c r="P164" s="20">
        <v>-5.862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982</v>
      </c>
      <c r="B165" s="19" t="s">
        <v>233</v>
      </c>
      <c r="C165" s="19">
        <v>7331.321</v>
      </c>
      <c r="D165" s="19">
        <v>8764.461</v>
      </c>
      <c r="E165" s="19">
        <v>0</v>
      </c>
      <c r="F165" s="19">
        <v>0</v>
      </c>
      <c r="G165" s="19">
        <v>0</v>
      </c>
      <c r="H165" s="19">
        <v>1</v>
      </c>
      <c r="I165" s="17">
        <v>1.834</v>
      </c>
      <c r="J165" s="17">
        <v>17.886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-10.331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984</v>
      </c>
      <c r="B166" s="19" t="s">
        <v>234</v>
      </c>
      <c r="C166" s="19">
        <v>3937.835</v>
      </c>
      <c r="D166" s="19">
        <v>4608.985</v>
      </c>
      <c r="E166" s="19">
        <v>0</v>
      </c>
      <c r="F166" s="19">
        <v>0</v>
      </c>
      <c r="G166" s="19">
        <v>0</v>
      </c>
      <c r="H166" s="19">
        <v>1</v>
      </c>
      <c r="I166" s="17">
        <v>2.487</v>
      </c>
      <c r="J166" s="17">
        <v>16.687</v>
      </c>
      <c r="K166" s="20">
        <v>4</v>
      </c>
      <c r="L166" s="20">
        <v>2</v>
      </c>
      <c r="M166" s="20">
        <v>0</v>
      </c>
      <c r="N166" s="20">
        <v>1</v>
      </c>
      <c r="O166" s="20">
        <v>0</v>
      </c>
      <c r="P166" s="20">
        <v>0.729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985</v>
      </c>
      <c r="B167" s="19" t="s">
        <v>235</v>
      </c>
      <c r="C167" s="19">
        <v>4937.809</v>
      </c>
      <c r="D167" s="19">
        <v>5798.391</v>
      </c>
      <c r="E167" s="19">
        <v>0</v>
      </c>
      <c r="F167" s="19">
        <v>0</v>
      </c>
      <c r="G167" s="19">
        <v>0</v>
      </c>
      <c r="H167" s="19">
        <v>1</v>
      </c>
      <c r="I167" s="17">
        <v>1.533</v>
      </c>
      <c r="J167" s="17">
        <v>16.147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28.152</v>
      </c>
      <c r="Q167" s="20">
        <v>0</v>
      </c>
      <c r="R167" s="20">
        <v>1</v>
      </c>
      <c r="S167" s="21"/>
      <c r="T167" s="21"/>
      <c r="U167" s="21"/>
      <c r="V167" s="21"/>
      <c r="W167" s="21"/>
    </row>
    <row r="168" ht="16.5" spans="1:23">
      <c r="A168" s="19">
        <v>986</v>
      </c>
      <c r="B168" s="19" t="s">
        <v>236</v>
      </c>
      <c r="C168" s="19">
        <v>2112.32</v>
      </c>
      <c r="D168" s="19">
        <v>2297.451</v>
      </c>
      <c r="E168" s="19">
        <v>0</v>
      </c>
      <c r="F168" s="19">
        <v>0</v>
      </c>
      <c r="G168" s="19">
        <v>0</v>
      </c>
      <c r="H168" s="19">
        <v>1</v>
      </c>
      <c r="I168" s="17">
        <v>3.51</v>
      </c>
      <c r="J168" s="17">
        <v>11.286</v>
      </c>
      <c r="K168" s="20">
        <v>2</v>
      </c>
      <c r="L168" s="20">
        <v>2</v>
      </c>
      <c r="M168" s="20">
        <v>0</v>
      </c>
      <c r="N168" s="20">
        <v>0</v>
      </c>
      <c r="O168" s="20">
        <v>0</v>
      </c>
      <c r="P168" s="20">
        <v>3.636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987</v>
      </c>
      <c r="B169" s="19" t="s">
        <v>237</v>
      </c>
      <c r="C169" s="19">
        <v>3338.772</v>
      </c>
      <c r="D169" s="19">
        <v>4325.427</v>
      </c>
      <c r="E169" s="19">
        <v>0</v>
      </c>
      <c r="F169" s="19">
        <v>0</v>
      </c>
      <c r="G169" s="19">
        <v>0</v>
      </c>
      <c r="H169" s="19">
        <v>1</v>
      </c>
      <c r="I169" s="17">
        <v>4.759</v>
      </c>
      <c r="J169" s="17">
        <v>26.484</v>
      </c>
      <c r="K169" s="20">
        <v>4</v>
      </c>
      <c r="L169" s="20">
        <v>1</v>
      </c>
      <c r="M169" s="20">
        <v>0</v>
      </c>
      <c r="N169" s="20">
        <v>0</v>
      </c>
      <c r="O169" s="20">
        <v>0</v>
      </c>
      <c r="P169" s="20">
        <v>-21.703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988</v>
      </c>
      <c r="B170" s="19" t="s">
        <v>238</v>
      </c>
      <c r="C170" s="19">
        <v>3258.314</v>
      </c>
      <c r="D170" s="19">
        <v>3922.502</v>
      </c>
      <c r="E170" s="19">
        <v>0</v>
      </c>
      <c r="F170" s="19">
        <v>0</v>
      </c>
      <c r="G170" s="19">
        <v>0</v>
      </c>
      <c r="H170" s="19">
        <v>1</v>
      </c>
      <c r="I170" s="17">
        <v>5.445</v>
      </c>
      <c r="J170" s="17">
        <v>21.456</v>
      </c>
      <c r="K170" s="20">
        <v>4</v>
      </c>
      <c r="L170" s="20">
        <v>2</v>
      </c>
      <c r="M170" s="20">
        <v>0</v>
      </c>
      <c r="N170" s="20">
        <v>0</v>
      </c>
      <c r="O170" s="20">
        <v>0</v>
      </c>
      <c r="P170" s="20">
        <v>3.023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993</v>
      </c>
      <c r="B171" s="19" t="s">
        <v>239</v>
      </c>
      <c r="C171" s="19">
        <v>6102.543</v>
      </c>
      <c r="D171" s="19">
        <v>8612.471</v>
      </c>
      <c r="E171" s="19">
        <v>0</v>
      </c>
      <c r="F171" s="19">
        <v>0</v>
      </c>
      <c r="G171" s="19">
        <v>0</v>
      </c>
      <c r="H171" s="19">
        <v>1</v>
      </c>
      <c r="I171" s="17">
        <v>1.191</v>
      </c>
      <c r="J171" s="17">
        <v>29.987</v>
      </c>
      <c r="K171" s="20">
        <v>4</v>
      </c>
      <c r="L171" s="20">
        <v>2</v>
      </c>
      <c r="M171" s="20">
        <v>0</v>
      </c>
      <c r="N171" s="20">
        <v>0</v>
      </c>
      <c r="O171" s="20">
        <v>0</v>
      </c>
      <c r="P171" s="20">
        <v>-0.446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995</v>
      </c>
      <c r="B172" s="19" t="s">
        <v>240</v>
      </c>
      <c r="C172" s="19">
        <v>2533.171</v>
      </c>
      <c r="D172" s="19">
        <v>2680.022</v>
      </c>
      <c r="E172" s="19">
        <v>0</v>
      </c>
      <c r="F172" s="19">
        <v>0</v>
      </c>
      <c r="G172" s="19">
        <v>0</v>
      </c>
      <c r="H172" s="19">
        <v>1</v>
      </c>
      <c r="I172" s="17">
        <v>2.251</v>
      </c>
      <c r="J172" s="17">
        <v>7.607</v>
      </c>
      <c r="K172" s="20">
        <v>3</v>
      </c>
      <c r="L172" s="20">
        <v>2</v>
      </c>
      <c r="M172" s="20">
        <v>0</v>
      </c>
      <c r="N172" s="20">
        <v>0</v>
      </c>
      <c r="O172" s="20">
        <v>0</v>
      </c>
      <c r="P172" s="20">
        <v>1.593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19">
        <v>998</v>
      </c>
      <c r="B173" s="19" t="s">
        <v>241</v>
      </c>
      <c r="C173" s="19">
        <v>2090.742</v>
      </c>
      <c r="D173" s="19">
        <v>2924.057</v>
      </c>
      <c r="E173" s="19">
        <v>0</v>
      </c>
      <c r="F173" s="19">
        <v>0</v>
      </c>
      <c r="G173" s="19">
        <v>0</v>
      </c>
      <c r="H173" s="19">
        <v>1</v>
      </c>
      <c r="I173" s="17">
        <v>1.114</v>
      </c>
      <c r="J173" s="17">
        <v>29.295</v>
      </c>
      <c r="K173" s="20">
        <v>4</v>
      </c>
      <c r="L173" s="20">
        <v>2</v>
      </c>
      <c r="M173" s="20">
        <v>0</v>
      </c>
      <c r="N173" s="20">
        <v>1</v>
      </c>
      <c r="O173" s="20">
        <v>0</v>
      </c>
      <c r="P173" s="20">
        <v>27.851</v>
      </c>
      <c r="Q173" s="20">
        <v>0</v>
      </c>
      <c r="R173" s="20">
        <v>1</v>
      </c>
      <c r="S173" s="21"/>
      <c r="T173" s="21"/>
      <c r="U173" s="21"/>
      <c r="V173" s="21"/>
      <c r="W173" s="21"/>
    </row>
    <row r="174" ht="16.5" spans="1:23">
      <c r="A174" s="19">
        <v>399001</v>
      </c>
      <c r="B174" s="19" t="s">
        <v>242</v>
      </c>
      <c r="C174" s="19">
        <v>10432.599</v>
      </c>
      <c r="D174" s="19">
        <v>13058.972</v>
      </c>
      <c r="E174" s="19">
        <v>0</v>
      </c>
      <c r="F174" s="19">
        <v>0</v>
      </c>
      <c r="G174" s="19">
        <v>0</v>
      </c>
      <c r="H174" s="19">
        <v>1</v>
      </c>
      <c r="I174" s="17">
        <v>2.575</v>
      </c>
      <c r="J174" s="17">
        <v>22.168</v>
      </c>
      <c r="K174" s="20">
        <v>4</v>
      </c>
      <c r="L174" s="20">
        <v>1</v>
      </c>
      <c r="M174" s="20">
        <v>0</v>
      </c>
      <c r="N174" s="20">
        <v>0</v>
      </c>
      <c r="O174" s="20">
        <v>0</v>
      </c>
      <c r="P174" s="20">
        <v>-19.155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399002</v>
      </c>
      <c r="B175" s="19" t="s">
        <v>243</v>
      </c>
      <c r="C175" s="19">
        <v>13910.519</v>
      </c>
      <c r="D175" s="19">
        <v>17481.957</v>
      </c>
      <c r="E175" s="19">
        <v>0</v>
      </c>
      <c r="F175" s="19">
        <v>0</v>
      </c>
      <c r="G175" s="19">
        <v>0</v>
      </c>
      <c r="H175" s="19">
        <v>1</v>
      </c>
      <c r="I175" s="17">
        <v>2.746</v>
      </c>
      <c r="J175" s="17">
        <v>22.614</v>
      </c>
      <c r="K175" s="20">
        <v>4</v>
      </c>
      <c r="L175" s="20">
        <v>0</v>
      </c>
      <c r="M175" s="20">
        <v>-1</v>
      </c>
      <c r="N175" s="20">
        <v>0</v>
      </c>
      <c r="O175" s="20">
        <v>0</v>
      </c>
      <c r="P175" s="20">
        <v>-0.388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399004</v>
      </c>
      <c r="B176" s="19" t="s">
        <v>244</v>
      </c>
      <c r="C176" s="19">
        <v>6411.681</v>
      </c>
      <c r="D176" s="19">
        <v>8109.603</v>
      </c>
      <c r="E176" s="19">
        <v>0</v>
      </c>
      <c r="F176" s="19">
        <v>0</v>
      </c>
      <c r="G176" s="19">
        <v>0</v>
      </c>
      <c r="H176" s="19">
        <v>1</v>
      </c>
      <c r="I176" s="17">
        <v>2.889</v>
      </c>
      <c r="J176" s="17">
        <v>23.221</v>
      </c>
      <c r="K176" s="20">
        <v>4</v>
      </c>
      <c r="L176" s="20">
        <v>2</v>
      </c>
      <c r="M176" s="20">
        <v>0</v>
      </c>
      <c r="N176" s="20">
        <v>0</v>
      </c>
      <c r="O176" s="20">
        <v>0</v>
      </c>
      <c r="P176" s="20">
        <v>-2.209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399005</v>
      </c>
      <c r="B177" s="19" t="s">
        <v>245</v>
      </c>
      <c r="C177" s="19">
        <v>6517.713</v>
      </c>
      <c r="D177" s="19">
        <v>8037.297</v>
      </c>
      <c r="E177" s="19">
        <v>0</v>
      </c>
      <c r="F177" s="19">
        <v>0</v>
      </c>
      <c r="G177" s="19">
        <v>0</v>
      </c>
      <c r="H177" s="19">
        <v>1</v>
      </c>
      <c r="I177" s="17">
        <v>2.316</v>
      </c>
      <c r="J177" s="17">
        <v>20.784</v>
      </c>
      <c r="K177" s="20">
        <v>4</v>
      </c>
      <c r="L177" s="20">
        <v>1</v>
      </c>
      <c r="M177" s="20">
        <v>0</v>
      </c>
      <c r="N177" s="20">
        <v>0</v>
      </c>
      <c r="O177" s="20">
        <v>0</v>
      </c>
      <c r="P177" s="20">
        <v>-23.903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399006</v>
      </c>
      <c r="B178" s="19" t="s">
        <v>246</v>
      </c>
      <c r="C178" s="19">
        <v>2138.806</v>
      </c>
      <c r="D178" s="19">
        <v>3050.952</v>
      </c>
      <c r="E178" s="19">
        <v>0</v>
      </c>
      <c r="F178" s="19">
        <v>0</v>
      </c>
      <c r="G178" s="19">
        <v>0</v>
      </c>
      <c r="H178" s="19">
        <v>1</v>
      </c>
      <c r="I178" s="17">
        <v>4.564</v>
      </c>
      <c r="J178" s="17">
        <v>33.097</v>
      </c>
      <c r="K178" s="20">
        <v>4</v>
      </c>
      <c r="L178" s="20">
        <v>2</v>
      </c>
      <c r="M178" s="20">
        <v>-1</v>
      </c>
      <c r="N178" s="20">
        <v>0</v>
      </c>
      <c r="O178" s="20">
        <v>0</v>
      </c>
      <c r="P178" s="20">
        <v>0.118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19">
        <v>399007</v>
      </c>
      <c r="B179" s="19" t="s">
        <v>247</v>
      </c>
      <c r="C179" s="19">
        <v>4372.579</v>
      </c>
      <c r="D179" s="19">
        <v>5520.294</v>
      </c>
      <c r="E179" s="19">
        <v>0</v>
      </c>
      <c r="F179" s="19">
        <v>0</v>
      </c>
      <c r="G179" s="19">
        <v>0</v>
      </c>
      <c r="H179" s="19">
        <v>1</v>
      </c>
      <c r="I179" s="17">
        <v>2.618</v>
      </c>
      <c r="J179" s="17">
        <v>22.865</v>
      </c>
      <c r="K179" s="20">
        <v>4</v>
      </c>
      <c r="L179" s="20">
        <v>2</v>
      </c>
      <c r="M179" s="20">
        <v>0</v>
      </c>
      <c r="N179" s="20">
        <v>0</v>
      </c>
      <c r="O179" s="20">
        <v>0</v>
      </c>
      <c r="P179" s="20">
        <v>-1.101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19">
        <v>399008</v>
      </c>
      <c r="B180" s="19" t="s">
        <v>248</v>
      </c>
      <c r="C180" s="19">
        <v>1317.485</v>
      </c>
      <c r="D180" s="19">
        <v>1616.582</v>
      </c>
      <c r="E180" s="19">
        <v>0</v>
      </c>
      <c r="F180" s="19">
        <v>0</v>
      </c>
      <c r="G180" s="19">
        <v>0</v>
      </c>
      <c r="H180" s="19">
        <v>1</v>
      </c>
      <c r="I180" s="17">
        <v>1.751</v>
      </c>
      <c r="J180" s="17">
        <v>19.929</v>
      </c>
      <c r="K180" s="20">
        <v>4</v>
      </c>
      <c r="L180" s="20">
        <v>2</v>
      </c>
      <c r="M180" s="20">
        <v>0</v>
      </c>
      <c r="N180" s="20">
        <v>0</v>
      </c>
      <c r="O180" s="20">
        <v>0</v>
      </c>
      <c r="P180" s="20">
        <v>2.736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399009</v>
      </c>
      <c r="B181" s="19" t="s">
        <v>249</v>
      </c>
      <c r="C181" s="19">
        <v>3923.766</v>
      </c>
      <c r="D181" s="19">
        <v>5002.183</v>
      </c>
      <c r="E181" s="19">
        <v>0</v>
      </c>
      <c r="F181" s="19">
        <v>0</v>
      </c>
      <c r="G181" s="19">
        <v>0</v>
      </c>
      <c r="H181" s="19">
        <v>1</v>
      </c>
      <c r="I181" s="17">
        <v>2.399</v>
      </c>
      <c r="J181" s="17">
        <v>23.44</v>
      </c>
      <c r="K181" s="20">
        <v>4</v>
      </c>
      <c r="L181" s="20">
        <v>2</v>
      </c>
      <c r="M181" s="20">
        <v>0</v>
      </c>
      <c r="N181" s="20">
        <v>0</v>
      </c>
      <c r="O181" s="20">
        <v>0</v>
      </c>
      <c r="P181" s="20">
        <v>-2.978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399011</v>
      </c>
      <c r="B182" s="19" t="s">
        <v>250</v>
      </c>
      <c r="C182" s="19">
        <v>5151.798</v>
      </c>
      <c r="D182" s="19">
        <v>6370.043</v>
      </c>
      <c r="E182" s="19">
        <v>0</v>
      </c>
      <c r="F182" s="19">
        <v>0</v>
      </c>
      <c r="G182" s="19">
        <v>0</v>
      </c>
      <c r="H182" s="19">
        <v>1</v>
      </c>
      <c r="I182" s="17">
        <v>1.966</v>
      </c>
      <c r="J182" s="17">
        <v>20.714</v>
      </c>
      <c r="K182" s="20">
        <v>4</v>
      </c>
      <c r="L182" s="20">
        <v>2</v>
      </c>
      <c r="M182" s="20">
        <v>0</v>
      </c>
      <c r="N182" s="20">
        <v>0</v>
      </c>
      <c r="O182" s="20">
        <v>0</v>
      </c>
      <c r="P182" s="20">
        <v>-0.118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399012</v>
      </c>
      <c r="B183" s="19" t="s">
        <v>251</v>
      </c>
      <c r="C183" s="19">
        <v>3206.737</v>
      </c>
      <c r="D183" s="19">
        <v>4356.456</v>
      </c>
      <c r="E183" s="19">
        <v>0</v>
      </c>
      <c r="F183" s="19">
        <v>0</v>
      </c>
      <c r="G183" s="19">
        <v>0</v>
      </c>
      <c r="H183" s="19">
        <v>1</v>
      </c>
      <c r="I183" s="17">
        <v>3.135</v>
      </c>
      <c r="J183" s="17">
        <v>28.699</v>
      </c>
      <c r="K183" s="20">
        <v>3</v>
      </c>
      <c r="L183" s="20">
        <v>2</v>
      </c>
      <c r="M183" s="20">
        <v>0</v>
      </c>
      <c r="N183" s="20">
        <v>0</v>
      </c>
      <c r="O183" s="20">
        <v>0</v>
      </c>
      <c r="P183" s="20">
        <v>1.966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19">
        <v>399013</v>
      </c>
      <c r="B184" s="19" t="s">
        <v>252</v>
      </c>
      <c r="C184" s="19">
        <v>4603.006</v>
      </c>
      <c r="D184" s="19">
        <v>5420.22</v>
      </c>
      <c r="E184" s="19">
        <v>0</v>
      </c>
      <c r="F184" s="19">
        <v>0</v>
      </c>
      <c r="G184" s="19">
        <v>0</v>
      </c>
      <c r="H184" s="19">
        <v>1</v>
      </c>
      <c r="I184" s="17">
        <v>1.192</v>
      </c>
      <c r="J184" s="17">
        <v>16.089</v>
      </c>
      <c r="K184" s="20">
        <v>4</v>
      </c>
      <c r="L184" s="20">
        <v>2</v>
      </c>
      <c r="M184" s="20">
        <v>0</v>
      </c>
      <c r="N184" s="20">
        <v>0</v>
      </c>
      <c r="O184" s="20">
        <v>0</v>
      </c>
      <c r="P184" s="20">
        <v>-0.596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399016</v>
      </c>
      <c r="B185" s="19" t="s">
        <v>253</v>
      </c>
      <c r="C185" s="19">
        <v>4304.751</v>
      </c>
      <c r="D185" s="19">
        <v>5637.895</v>
      </c>
      <c r="E185" s="19">
        <v>0</v>
      </c>
      <c r="F185" s="19">
        <v>0</v>
      </c>
      <c r="G185" s="19">
        <v>0</v>
      </c>
      <c r="H185" s="19">
        <v>1</v>
      </c>
      <c r="I185" s="17">
        <v>1.399</v>
      </c>
      <c r="J185" s="17">
        <v>24.714</v>
      </c>
      <c r="K185" s="20">
        <v>4</v>
      </c>
      <c r="L185" s="20">
        <v>2</v>
      </c>
      <c r="M185" s="20">
        <v>0</v>
      </c>
      <c r="N185" s="20">
        <v>0</v>
      </c>
      <c r="O185" s="20">
        <v>0</v>
      </c>
      <c r="P185" s="20">
        <v>-3.839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399018</v>
      </c>
      <c r="B186" s="19" t="s">
        <v>254</v>
      </c>
      <c r="C186" s="19">
        <v>4425.396</v>
      </c>
      <c r="D186" s="19">
        <v>5784.018</v>
      </c>
      <c r="E186" s="19">
        <v>0</v>
      </c>
      <c r="F186" s="19">
        <v>0</v>
      </c>
      <c r="G186" s="19">
        <v>0</v>
      </c>
      <c r="H186" s="19">
        <v>1</v>
      </c>
      <c r="I186" s="17">
        <v>2.481</v>
      </c>
      <c r="J186" s="17">
        <v>25.388</v>
      </c>
      <c r="K186" s="20">
        <v>3</v>
      </c>
      <c r="L186" s="20">
        <v>1</v>
      </c>
      <c r="M186" s="20">
        <v>0</v>
      </c>
      <c r="N186" s="20">
        <v>-1</v>
      </c>
      <c r="O186" s="20">
        <v>0</v>
      </c>
      <c r="P186" s="20">
        <v>-27.66</v>
      </c>
      <c r="Q186" s="20">
        <v>0</v>
      </c>
      <c r="R186" s="20">
        <v>-1</v>
      </c>
      <c r="S186" s="21"/>
      <c r="T186" s="21"/>
      <c r="U186" s="21"/>
      <c r="V186" s="21"/>
      <c r="W186" s="21"/>
    </row>
    <row r="187" ht="16.5" spans="1:23">
      <c r="A187" s="19">
        <v>399030</v>
      </c>
      <c r="B187" s="19" t="s">
        <v>255</v>
      </c>
      <c r="C187" s="19">
        <v>2923.951</v>
      </c>
      <c r="D187" s="19">
        <v>4299.525</v>
      </c>
      <c r="E187" s="19">
        <v>0</v>
      </c>
      <c r="F187" s="19">
        <v>0</v>
      </c>
      <c r="G187" s="19">
        <v>0</v>
      </c>
      <c r="H187" s="19">
        <v>1</v>
      </c>
      <c r="I187" s="17">
        <v>11.336</v>
      </c>
      <c r="J187" s="17">
        <v>39.703</v>
      </c>
      <c r="K187" s="20">
        <v>4</v>
      </c>
      <c r="L187" s="20">
        <v>2</v>
      </c>
      <c r="M187" s="20">
        <v>0</v>
      </c>
      <c r="N187" s="20">
        <v>0</v>
      </c>
      <c r="O187" s="20">
        <v>0</v>
      </c>
      <c r="P187" s="20">
        <v>-20.296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399050</v>
      </c>
      <c r="B188" s="19" t="s">
        <v>256</v>
      </c>
      <c r="C188" s="19">
        <v>2488.126</v>
      </c>
      <c r="D188" s="19">
        <v>3093.549</v>
      </c>
      <c r="E188" s="19">
        <v>0</v>
      </c>
      <c r="F188" s="19">
        <v>0</v>
      </c>
      <c r="G188" s="19">
        <v>0</v>
      </c>
      <c r="H188" s="19">
        <v>1</v>
      </c>
      <c r="I188" s="17">
        <v>0.353</v>
      </c>
      <c r="J188" s="17">
        <v>19.855</v>
      </c>
      <c r="K188" s="20">
        <v>4</v>
      </c>
      <c r="L188" s="20">
        <v>2</v>
      </c>
      <c r="M188" s="20">
        <v>0</v>
      </c>
      <c r="N188" s="20">
        <v>0</v>
      </c>
      <c r="O188" s="20">
        <v>0</v>
      </c>
      <c r="P188" s="20">
        <v>4.066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399060</v>
      </c>
      <c r="B189" s="19" t="s">
        <v>257</v>
      </c>
      <c r="C189" s="19">
        <v>2564.357</v>
      </c>
      <c r="D189" s="19">
        <v>3255.355</v>
      </c>
      <c r="E189" s="19">
        <v>0</v>
      </c>
      <c r="F189" s="19">
        <v>0</v>
      </c>
      <c r="G189" s="19">
        <v>0</v>
      </c>
      <c r="H189" s="19">
        <v>1</v>
      </c>
      <c r="I189" s="17">
        <v>6.464</v>
      </c>
      <c r="J189" s="17">
        <v>26.318</v>
      </c>
      <c r="K189" s="20">
        <v>4</v>
      </c>
      <c r="L189" s="20">
        <v>2</v>
      </c>
      <c r="M189" s="20">
        <v>0</v>
      </c>
      <c r="N189" s="20">
        <v>0</v>
      </c>
      <c r="O189" s="20">
        <v>0</v>
      </c>
      <c r="P189" s="20">
        <v>-1.798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399088</v>
      </c>
      <c r="B190" s="19" t="s">
        <v>258</v>
      </c>
      <c r="C190" s="19">
        <v>3613.646</v>
      </c>
      <c r="D190" s="19">
        <v>4789.192</v>
      </c>
      <c r="E190" s="19">
        <v>0</v>
      </c>
      <c r="F190" s="19">
        <v>0</v>
      </c>
      <c r="G190" s="19">
        <v>0</v>
      </c>
      <c r="H190" s="19">
        <v>1</v>
      </c>
      <c r="I190" s="17">
        <v>4.063</v>
      </c>
      <c r="J190" s="17">
        <v>27.612</v>
      </c>
      <c r="K190" s="20">
        <v>4</v>
      </c>
      <c r="L190" s="20">
        <v>1</v>
      </c>
      <c r="M190" s="20">
        <v>0</v>
      </c>
      <c r="N190" s="20">
        <v>0</v>
      </c>
      <c r="O190" s="20">
        <v>0</v>
      </c>
      <c r="P190" s="20">
        <v>-7.997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399100</v>
      </c>
      <c r="B191" s="19" t="s">
        <v>259</v>
      </c>
      <c r="C191" s="19">
        <v>9672.106</v>
      </c>
      <c r="D191" s="19">
        <v>11666.413</v>
      </c>
      <c r="E191" s="19">
        <v>0</v>
      </c>
      <c r="F191" s="19">
        <v>0</v>
      </c>
      <c r="G191" s="19">
        <v>0</v>
      </c>
      <c r="H191" s="19">
        <v>1</v>
      </c>
      <c r="I191" s="17">
        <v>1.7</v>
      </c>
      <c r="J191" s="17">
        <v>18.504</v>
      </c>
      <c r="K191" s="20">
        <v>4</v>
      </c>
      <c r="L191" s="20">
        <v>2</v>
      </c>
      <c r="M191" s="20">
        <v>0</v>
      </c>
      <c r="N191" s="20">
        <v>0</v>
      </c>
      <c r="O191" s="20">
        <v>0</v>
      </c>
      <c r="P191" s="20">
        <v>-1.635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399101</v>
      </c>
      <c r="B192" s="19" t="s">
        <v>260</v>
      </c>
      <c r="C192" s="19">
        <v>11851.842</v>
      </c>
      <c r="D192" s="19">
        <v>14217.405</v>
      </c>
      <c r="E192" s="19">
        <v>0</v>
      </c>
      <c r="F192" s="19">
        <v>0</v>
      </c>
      <c r="G192" s="19">
        <v>0</v>
      </c>
      <c r="H192" s="19">
        <v>1</v>
      </c>
      <c r="I192" s="17">
        <v>1.429</v>
      </c>
      <c r="J192" s="17">
        <v>17.83</v>
      </c>
      <c r="K192" s="20">
        <v>4</v>
      </c>
      <c r="L192" s="20">
        <v>2</v>
      </c>
      <c r="M192" s="20">
        <v>0</v>
      </c>
      <c r="N192" s="20">
        <v>0</v>
      </c>
      <c r="O192" s="20">
        <v>0</v>
      </c>
      <c r="P192" s="20">
        <v>-1.242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399102</v>
      </c>
      <c r="B193" s="19" t="s">
        <v>261</v>
      </c>
      <c r="C193" s="19">
        <v>2985.628</v>
      </c>
      <c r="D193" s="19">
        <v>3840.384</v>
      </c>
      <c r="E193" s="19">
        <v>0</v>
      </c>
      <c r="F193" s="19">
        <v>0</v>
      </c>
      <c r="G193" s="19">
        <v>0</v>
      </c>
      <c r="H193" s="19">
        <v>1</v>
      </c>
      <c r="I193" s="17">
        <v>1.923</v>
      </c>
      <c r="J193" s="17">
        <v>23.752</v>
      </c>
      <c r="K193" s="20">
        <v>4</v>
      </c>
      <c r="L193" s="20">
        <v>2</v>
      </c>
      <c r="M193" s="20">
        <v>0</v>
      </c>
      <c r="N193" s="20">
        <v>1</v>
      </c>
      <c r="O193" s="20">
        <v>0</v>
      </c>
      <c r="P193" s="20">
        <v>3.52</v>
      </c>
      <c r="Q193" s="20">
        <v>0</v>
      </c>
      <c r="R193" s="20">
        <v>1</v>
      </c>
      <c r="S193" s="21"/>
      <c r="T193" s="21"/>
      <c r="U193" s="21"/>
      <c r="V193" s="21"/>
      <c r="W193" s="21"/>
    </row>
    <row r="194" ht="16.5" spans="1:23">
      <c r="A194" s="19">
        <v>399103</v>
      </c>
      <c r="B194" s="19" t="s">
        <v>262</v>
      </c>
      <c r="C194" s="19">
        <v>7535.288</v>
      </c>
      <c r="D194" s="19">
        <v>9013.496</v>
      </c>
      <c r="E194" s="19">
        <v>0</v>
      </c>
      <c r="F194" s="19">
        <v>0</v>
      </c>
      <c r="G194" s="19">
        <v>0</v>
      </c>
      <c r="H194" s="19">
        <v>1</v>
      </c>
      <c r="I194" s="17">
        <v>1.817</v>
      </c>
      <c r="J194" s="17">
        <v>17.919</v>
      </c>
      <c r="K194" s="20">
        <v>3</v>
      </c>
      <c r="L194" s="20">
        <v>2</v>
      </c>
      <c r="M194" s="20">
        <v>0</v>
      </c>
      <c r="N194" s="20">
        <v>0</v>
      </c>
      <c r="O194" s="20">
        <v>0</v>
      </c>
      <c r="P194" s="20">
        <v>-20.28</v>
      </c>
      <c r="Q194" s="20">
        <v>0</v>
      </c>
      <c r="R194" s="20">
        <v>-1</v>
      </c>
      <c r="S194" s="21"/>
      <c r="T194" s="21"/>
      <c r="U194" s="21"/>
      <c r="V194" s="21"/>
      <c r="W194" s="21"/>
    </row>
    <row r="195" ht="16.5" spans="1:23">
      <c r="A195" s="19">
        <v>399106</v>
      </c>
      <c r="B195" s="19" t="s">
        <v>263</v>
      </c>
      <c r="C195" s="19">
        <v>2061.855</v>
      </c>
      <c r="D195" s="19">
        <v>2481.609</v>
      </c>
      <c r="E195" s="19">
        <v>0</v>
      </c>
      <c r="F195" s="19">
        <v>0</v>
      </c>
      <c r="G195" s="19">
        <v>0</v>
      </c>
      <c r="H195" s="19">
        <v>1</v>
      </c>
      <c r="I195" s="17">
        <v>1.548</v>
      </c>
      <c r="J195" s="17">
        <v>18.201</v>
      </c>
      <c r="K195" s="20">
        <v>4</v>
      </c>
      <c r="L195" s="20">
        <v>2</v>
      </c>
      <c r="M195" s="20">
        <v>0</v>
      </c>
      <c r="N195" s="20">
        <v>0</v>
      </c>
      <c r="O195" s="20">
        <v>0</v>
      </c>
      <c r="P195" s="20">
        <v>-0.294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399107</v>
      </c>
      <c r="B196" s="19" t="s">
        <v>264</v>
      </c>
      <c r="C196" s="19">
        <v>2156.85</v>
      </c>
      <c r="D196" s="19">
        <v>2596.248</v>
      </c>
      <c r="E196" s="19">
        <v>0</v>
      </c>
      <c r="F196" s="19">
        <v>0</v>
      </c>
      <c r="G196" s="19">
        <v>0</v>
      </c>
      <c r="H196" s="19">
        <v>1</v>
      </c>
      <c r="I196" s="17">
        <v>1.552</v>
      </c>
      <c r="J196" s="17">
        <v>18.214</v>
      </c>
      <c r="K196" s="20">
        <v>3</v>
      </c>
      <c r="L196" s="20">
        <v>2</v>
      </c>
      <c r="M196" s="20">
        <v>0</v>
      </c>
      <c r="N196" s="20">
        <v>0</v>
      </c>
      <c r="O196" s="20">
        <v>0</v>
      </c>
      <c r="P196" s="20">
        <v>-1.356</v>
      </c>
      <c r="Q196" s="20">
        <v>0</v>
      </c>
      <c r="R196" s="20">
        <v>-1</v>
      </c>
      <c r="S196" s="21"/>
      <c r="T196" s="21"/>
      <c r="U196" s="21"/>
      <c r="V196" s="21"/>
      <c r="W196" s="21"/>
    </row>
    <row r="197" ht="16.5" spans="1:23">
      <c r="A197" s="19">
        <v>399232</v>
      </c>
      <c r="B197" s="19" t="s">
        <v>265</v>
      </c>
      <c r="C197" s="19">
        <v>2807.199</v>
      </c>
      <c r="D197" s="19">
        <v>3515.458</v>
      </c>
      <c r="E197" s="19">
        <v>0</v>
      </c>
      <c r="F197" s="19">
        <v>0</v>
      </c>
      <c r="G197" s="19">
        <v>0</v>
      </c>
      <c r="H197" s="19">
        <v>1</v>
      </c>
      <c r="I197" s="17">
        <v>4.368</v>
      </c>
      <c r="J197" s="17">
        <v>23.635</v>
      </c>
      <c r="K197" s="20">
        <v>4</v>
      </c>
      <c r="L197" s="20">
        <v>2</v>
      </c>
      <c r="M197" s="20">
        <v>0</v>
      </c>
      <c r="N197" s="20">
        <v>0</v>
      </c>
      <c r="O197" s="20">
        <v>0</v>
      </c>
      <c r="P197" s="20">
        <v>-2.606</v>
      </c>
      <c r="Q197" s="20">
        <v>0</v>
      </c>
      <c r="R197" s="20">
        <v>0</v>
      </c>
      <c r="S197" s="21"/>
      <c r="T197" s="21"/>
      <c r="U197" s="21"/>
      <c r="V197" s="21"/>
      <c r="W197" s="21"/>
    </row>
    <row r="198" ht="16.5" spans="1:23">
      <c r="A198" s="19">
        <v>399233</v>
      </c>
      <c r="B198" s="19" t="s">
        <v>266</v>
      </c>
      <c r="C198" s="19">
        <v>2651.82</v>
      </c>
      <c r="D198" s="19">
        <v>3316.364</v>
      </c>
      <c r="E198" s="19">
        <v>0</v>
      </c>
      <c r="F198" s="19">
        <v>0</v>
      </c>
      <c r="G198" s="19">
        <v>0</v>
      </c>
      <c r="H198" s="19">
        <v>1</v>
      </c>
      <c r="I198" s="17">
        <v>2.708</v>
      </c>
      <c r="J198" s="17">
        <v>22.203</v>
      </c>
      <c r="K198" s="20">
        <v>4</v>
      </c>
      <c r="L198" s="20">
        <v>2</v>
      </c>
      <c r="M198" s="20">
        <v>0</v>
      </c>
      <c r="N198" s="20">
        <v>1</v>
      </c>
      <c r="O198" s="20">
        <v>0</v>
      </c>
      <c r="P198" s="20">
        <v>5.565</v>
      </c>
      <c r="Q198" s="20">
        <v>0</v>
      </c>
      <c r="R198" s="20">
        <v>1</v>
      </c>
      <c r="S198" s="21"/>
      <c r="T198" s="21"/>
      <c r="U198" s="21"/>
      <c r="V198" s="21"/>
      <c r="W198" s="21"/>
    </row>
    <row r="199" ht="16.5" spans="1:23">
      <c r="A199" s="19">
        <v>399234</v>
      </c>
      <c r="B199" s="19" t="s">
        <v>267</v>
      </c>
      <c r="C199" s="19">
        <v>862.421</v>
      </c>
      <c r="D199" s="19">
        <v>935.897</v>
      </c>
      <c r="E199" s="19">
        <v>0</v>
      </c>
      <c r="F199" s="19">
        <v>0</v>
      </c>
      <c r="G199" s="19">
        <v>0</v>
      </c>
      <c r="H199" s="19">
        <v>1</v>
      </c>
      <c r="I199" s="17">
        <v>1.897</v>
      </c>
      <c r="J199" s="17">
        <v>9.599</v>
      </c>
      <c r="K199" s="20">
        <v>3</v>
      </c>
      <c r="L199" s="20">
        <v>0</v>
      </c>
      <c r="M199" s="20">
        <v>0</v>
      </c>
      <c r="N199" s="20">
        <v>0</v>
      </c>
      <c r="O199" s="20">
        <v>0</v>
      </c>
      <c r="P199" s="20">
        <v>-1.716</v>
      </c>
      <c r="Q199" s="20">
        <v>0</v>
      </c>
      <c r="R199" s="20">
        <v>-1</v>
      </c>
      <c r="S199" s="21"/>
      <c r="T199" s="21"/>
      <c r="U199" s="21"/>
      <c r="V199" s="21"/>
      <c r="W199" s="21"/>
    </row>
    <row r="200" ht="16.5" spans="1:23">
      <c r="A200" s="19">
        <v>399236</v>
      </c>
      <c r="B200" s="19" t="s">
        <v>268</v>
      </c>
      <c r="C200" s="19">
        <v>1339.491</v>
      </c>
      <c r="D200" s="19">
        <v>1524.025</v>
      </c>
      <c r="E200" s="19">
        <v>0</v>
      </c>
      <c r="F200" s="19">
        <v>0</v>
      </c>
      <c r="G200" s="19">
        <v>0</v>
      </c>
      <c r="H200" s="19">
        <v>1</v>
      </c>
      <c r="I200" s="17">
        <v>3.374</v>
      </c>
      <c r="J200" s="17">
        <v>15.074</v>
      </c>
      <c r="K200" s="20">
        <v>0</v>
      </c>
      <c r="L200" s="20">
        <v>2</v>
      </c>
      <c r="M200" s="20">
        <v>1</v>
      </c>
      <c r="N200" s="20">
        <v>-1</v>
      </c>
      <c r="O200" s="20">
        <v>0</v>
      </c>
      <c r="P200" s="20">
        <v>2.673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399249</v>
      </c>
      <c r="B201" s="19" t="s">
        <v>269</v>
      </c>
      <c r="C201" s="19">
        <v>2301.475</v>
      </c>
      <c r="D201" s="19">
        <v>2737.877</v>
      </c>
      <c r="E201" s="19">
        <v>0</v>
      </c>
      <c r="F201" s="19">
        <v>0</v>
      </c>
      <c r="G201" s="19">
        <v>0</v>
      </c>
      <c r="H201" s="19">
        <v>1</v>
      </c>
      <c r="I201" s="17">
        <v>4.189</v>
      </c>
      <c r="J201" s="17">
        <v>19.461</v>
      </c>
      <c r="K201" s="20">
        <v>2</v>
      </c>
      <c r="L201" s="20">
        <v>2</v>
      </c>
      <c r="M201" s="20">
        <v>0</v>
      </c>
      <c r="N201" s="20">
        <v>0</v>
      </c>
      <c r="O201" s="20">
        <v>0</v>
      </c>
      <c r="P201" s="20">
        <v>1.321</v>
      </c>
      <c r="Q201" s="20">
        <v>0</v>
      </c>
      <c r="R201" s="20">
        <v>-1</v>
      </c>
      <c r="S201" s="21"/>
      <c r="T201" s="21"/>
      <c r="U201" s="21"/>
      <c r="V201" s="21"/>
      <c r="W201" s="21"/>
    </row>
    <row r="202" ht="16.5" spans="1:23">
      <c r="A202" s="19">
        <v>399258</v>
      </c>
      <c r="B202" s="19" t="s">
        <v>270</v>
      </c>
      <c r="C202" s="19">
        <v>3172.533</v>
      </c>
      <c r="D202" s="19">
        <v>4150.954</v>
      </c>
      <c r="E202" s="19">
        <v>0</v>
      </c>
      <c r="F202" s="19">
        <v>0</v>
      </c>
      <c r="G202" s="19">
        <v>0</v>
      </c>
      <c r="H202" s="19">
        <v>1</v>
      </c>
      <c r="I202" s="17">
        <v>9.705</v>
      </c>
      <c r="J202" s="17">
        <v>30.988</v>
      </c>
      <c r="K202" s="20">
        <v>4</v>
      </c>
      <c r="L202" s="20">
        <v>2</v>
      </c>
      <c r="M202" s="20">
        <v>0</v>
      </c>
      <c r="N202" s="20">
        <v>0</v>
      </c>
      <c r="O202" s="20">
        <v>0</v>
      </c>
      <c r="P202" s="20">
        <v>-3.786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399259</v>
      </c>
      <c r="B203" s="19" t="s">
        <v>271</v>
      </c>
      <c r="C203" s="19">
        <v>3283.268</v>
      </c>
      <c r="D203" s="19">
        <v>4705.344</v>
      </c>
      <c r="E203" s="19">
        <v>0</v>
      </c>
      <c r="F203" s="19">
        <v>0</v>
      </c>
      <c r="G203" s="19">
        <v>0</v>
      </c>
      <c r="H203" s="19">
        <v>1</v>
      </c>
      <c r="I203" s="17">
        <v>10.485</v>
      </c>
      <c r="J203" s="17">
        <v>37.539</v>
      </c>
      <c r="K203" s="20">
        <v>4</v>
      </c>
      <c r="L203" s="20">
        <v>2</v>
      </c>
      <c r="M203" s="20">
        <v>0</v>
      </c>
      <c r="N203" s="20">
        <v>0</v>
      </c>
      <c r="O203" s="20">
        <v>0</v>
      </c>
      <c r="P203" s="20">
        <v>-1.278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399260</v>
      </c>
      <c r="B204" s="19" t="s">
        <v>272</v>
      </c>
      <c r="C204" s="19">
        <v>2691.668</v>
      </c>
      <c r="D204" s="19">
        <v>3578.07</v>
      </c>
      <c r="E204" s="19">
        <v>0</v>
      </c>
      <c r="F204" s="19">
        <v>0</v>
      </c>
      <c r="G204" s="19">
        <v>0</v>
      </c>
      <c r="H204" s="19">
        <v>1</v>
      </c>
      <c r="I204" s="17">
        <v>4.976</v>
      </c>
      <c r="J204" s="17">
        <v>28.516</v>
      </c>
      <c r="K204" s="20">
        <v>4</v>
      </c>
      <c r="L204" s="20">
        <v>2</v>
      </c>
      <c r="M204" s="20">
        <v>0</v>
      </c>
      <c r="N204" s="20">
        <v>0</v>
      </c>
      <c r="O204" s="20">
        <v>0</v>
      </c>
      <c r="P204" s="20">
        <v>-4.994</v>
      </c>
      <c r="Q204" s="20">
        <v>0</v>
      </c>
      <c r="R204" s="20">
        <v>0</v>
      </c>
      <c r="S204" s="21"/>
      <c r="T204" s="21"/>
      <c r="U204" s="21"/>
      <c r="V204" s="21"/>
      <c r="W204" s="21"/>
    </row>
    <row r="205" ht="16.5" spans="1:23">
      <c r="A205" s="19">
        <v>399261</v>
      </c>
      <c r="B205" s="19" t="s">
        <v>273</v>
      </c>
      <c r="C205" s="19">
        <v>3492.9</v>
      </c>
      <c r="D205" s="19">
        <v>5600.867</v>
      </c>
      <c r="E205" s="19">
        <v>0</v>
      </c>
      <c r="F205" s="19">
        <v>0</v>
      </c>
      <c r="G205" s="19">
        <v>0</v>
      </c>
      <c r="H205" s="19">
        <v>1</v>
      </c>
      <c r="I205" s="17">
        <v>7.74</v>
      </c>
      <c r="J205" s="17">
        <v>42.463</v>
      </c>
      <c r="K205" s="20">
        <v>4</v>
      </c>
      <c r="L205" s="20">
        <v>2</v>
      </c>
      <c r="M205" s="20">
        <v>0</v>
      </c>
      <c r="N205" s="20">
        <v>0</v>
      </c>
      <c r="O205" s="20">
        <v>0</v>
      </c>
      <c r="P205" s="20">
        <v>-2.335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399263</v>
      </c>
      <c r="B206" s="19" t="s">
        <v>274</v>
      </c>
      <c r="C206" s="19">
        <v>2020.009</v>
      </c>
      <c r="D206" s="19">
        <v>3081.293</v>
      </c>
      <c r="E206" s="19">
        <v>0</v>
      </c>
      <c r="F206" s="19">
        <v>0</v>
      </c>
      <c r="G206" s="19">
        <v>0</v>
      </c>
      <c r="H206" s="19">
        <v>1</v>
      </c>
      <c r="I206" s="17">
        <v>1.211</v>
      </c>
      <c r="J206" s="17">
        <v>35.236</v>
      </c>
      <c r="K206" s="20">
        <v>4</v>
      </c>
      <c r="L206" s="20">
        <v>2</v>
      </c>
      <c r="M206" s="20">
        <v>0</v>
      </c>
      <c r="N206" s="20">
        <v>0</v>
      </c>
      <c r="O206" s="20">
        <v>0</v>
      </c>
      <c r="P206" s="20">
        <v>-5.492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399266</v>
      </c>
      <c r="B207" s="19" t="s">
        <v>275</v>
      </c>
      <c r="C207" s="19">
        <v>2246.12</v>
      </c>
      <c r="D207" s="19">
        <v>3378.419</v>
      </c>
      <c r="E207" s="19">
        <v>0</v>
      </c>
      <c r="F207" s="19">
        <v>0</v>
      </c>
      <c r="G207" s="19">
        <v>0</v>
      </c>
      <c r="H207" s="19">
        <v>1</v>
      </c>
      <c r="I207" s="17">
        <v>10.589</v>
      </c>
      <c r="J207" s="17">
        <v>40.556</v>
      </c>
      <c r="K207" s="20">
        <v>4</v>
      </c>
      <c r="L207" s="20">
        <v>2</v>
      </c>
      <c r="M207" s="20">
        <v>0</v>
      </c>
      <c r="N207" s="20">
        <v>0</v>
      </c>
      <c r="O207" s="20">
        <v>0</v>
      </c>
      <c r="P207" s="20">
        <v>-4.999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399269</v>
      </c>
      <c r="B208" s="19" t="s">
        <v>276</v>
      </c>
      <c r="C208" s="19">
        <v>4576.383</v>
      </c>
      <c r="D208" s="19">
        <v>7341.912</v>
      </c>
      <c r="E208" s="19">
        <v>0</v>
      </c>
      <c r="F208" s="19">
        <v>0</v>
      </c>
      <c r="G208" s="19">
        <v>0</v>
      </c>
      <c r="H208" s="19">
        <v>1</v>
      </c>
      <c r="I208" s="17">
        <v>5.936</v>
      </c>
      <c r="J208" s="17">
        <v>41.368</v>
      </c>
      <c r="K208" s="20">
        <v>4</v>
      </c>
      <c r="L208" s="20">
        <v>2</v>
      </c>
      <c r="M208" s="20">
        <v>0</v>
      </c>
      <c r="N208" s="20">
        <v>0</v>
      </c>
      <c r="O208" s="20">
        <v>0</v>
      </c>
      <c r="P208" s="20">
        <v>-4.544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399274</v>
      </c>
      <c r="B209" s="19" t="s">
        <v>277</v>
      </c>
      <c r="C209" s="19">
        <v>3951.817</v>
      </c>
      <c r="D209" s="19">
        <v>5674.93</v>
      </c>
      <c r="E209" s="19">
        <v>0</v>
      </c>
      <c r="F209" s="19">
        <v>0</v>
      </c>
      <c r="G209" s="19">
        <v>0</v>
      </c>
      <c r="H209" s="19">
        <v>1</v>
      </c>
      <c r="I209" s="17">
        <v>1.172</v>
      </c>
      <c r="J209" s="17">
        <v>31.18</v>
      </c>
      <c r="K209" s="20">
        <v>4</v>
      </c>
      <c r="L209" s="20">
        <v>2</v>
      </c>
      <c r="M209" s="20">
        <v>0</v>
      </c>
      <c r="N209" s="20">
        <v>0</v>
      </c>
      <c r="O209" s="20">
        <v>0</v>
      </c>
      <c r="P209" s="20">
        <v>-5.161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399276</v>
      </c>
      <c r="B210" s="19" t="s">
        <v>278</v>
      </c>
      <c r="C210" s="19">
        <v>4904.598</v>
      </c>
      <c r="D210" s="19">
        <v>7325.522</v>
      </c>
      <c r="E210" s="19">
        <v>0</v>
      </c>
      <c r="F210" s="19">
        <v>0</v>
      </c>
      <c r="G210" s="19">
        <v>0</v>
      </c>
      <c r="H210" s="19">
        <v>1</v>
      </c>
      <c r="I210" s="17">
        <v>7.995</v>
      </c>
      <c r="J210" s="17">
        <v>38.401</v>
      </c>
      <c r="K210" s="20">
        <v>4</v>
      </c>
      <c r="L210" s="20">
        <v>2</v>
      </c>
      <c r="M210" s="20">
        <v>0</v>
      </c>
      <c r="N210" s="20">
        <v>0</v>
      </c>
      <c r="O210" s="20">
        <v>0</v>
      </c>
      <c r="P210" s="20">
        <v>-4.811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399278</v>
      </c>
      <c r="B211" s="19" t="s">
        <v>279</v>
      </c>
      <c r="C211" s="19">
        <v>1568.873</v>
      </c>
      <c r="D211" s="19">
        <v>2045.501</v>
      </c>
      <c r="E211" s="19">
        <v>0</v>
      </c>
      <c r="F211" s="19">
        <v>0</v>
      </c>
      <c r="G211" s="19">
        <v>0</v>
      </c>
      <c r="H211" s="19">
        <v>1</v>
      </c>
      <c r="I211" s="17">
        <v>4.022</v>
      </c>
      <c r="J211" s="17">
        <v>26.386</v>
      </c>
      <c r="K211" s="20">
        <v>4</v>
      </c>
      <c r="L211" s="20">
        <v>0</v>
      </c>
      <c r="M211" s="20">
        <v>-1</v>
      </c>
      <c r="N211" s="20">
        <v>0</v>
      </c>
      <c r="O211" s="20">
        <v>0</v>
      </c>
      <c r="P211" s="20">
        <v>1.591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399279</v>
      </c>
      <c r="B212" s="19" t="s">
        <v>280</v>
      </c>
      <c r="C212" s="19">
        <v>3209.153</v>
      </c>
      <c r="D212" s="19">
        <v>4723.501</v>
      </c>
      <c r="E212" s="19">
        <v>0</v>
      </c>
      <c r="F212" s="19">
        <v>0</v>
      </c>
      <c r="G212" s="19">
        <v>0</v>
      </c>
      <c r="H212" s="19">
        <v>1</v>
      </c>
      <c r="I212" s="17">
        <v>0.973</v>
      </c>
      <c r="J212" s="17">
        <v>32.721</v>
      </c>
      <c r="K212" s="20">
        <v>4</v>
      </c>
      <c r="L212" s="20">
        <v>1</v>
      </c>
      <c r="M212" s="20">
        <v>0</v>
      </c>
      <c r="N212" s="20">
        <v>0</v>
      </c>
      <c r="O212" s="20">
        <v>0</v>
      </c>
      <c r="P212" s="20">
        <v>-7.092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399281</v>
      </c>
      <c r="B213" s="19" t="s">
        <v>281</v>
      </c>
      <c r="C213" s="19">
        <v>3262.852</v>
      </c>
      <c r="D213" s="19">
        <v>4558.409</v>
      </c>
      <c r="E213" s="19">
        <v>0</v>
      </c>
      <c r="F213" s="19">
        <v>0</v>
      </c>
      <c r="G213" s="19">
        <v>0</v>
      </c>
      <c r="H213" s="19">
        <v>1</v>
      </c>
      <c r="I213" s="17">
        <v>1.067</v>
      </c>
      <c r="J213" s="17">
        <v>29.185</v>
      </c>
      <c r="K213" s="20">
        <v>4</v>
      </c>
      <c r="L213" s="20">
        <v>2</v>
      </c>
      <c r="M213" s="20">
        <v>0</v>
      </c>
      <c r="N213" s="20">
        <v>0</v>
      </c>
      <c r="O213" s="20">
        <v>0</v>
      </c>
      <c r="P213" s="20">
        <v>0.018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399285</v>
      </c>
      <c r="B214" s="19" t="s">
        <v>282</v>
      </c>
      <c r="C214" s="19">
        <v>4105.833</v>
      </c>
      <c r="D214" s="19">
        <v>5861.204</v>
      </c>
      <c r="E214" s="19">
        <v>0</v>
      </c>
      <c r="F214" s="19">
        <v>0</v>
      </c>
      <c r="G214" s="19">
        <v>0</v>
      </c>
      <c r="H214" s="19">
        <v>1</v>
      </c>
      <c r="I214" s="17">
        <v>1.073</v>
      </c>
      <c r="J214" s="17">
        <v>30.701</v>
      </c>
      <c r="K214" s="20">
        <v>4</v>
      </c>
      <c r="L214" s="20">
        <v>2</v>
      </c>
      <c r="M214" s="20">
        <v>0</v>
      </c>
      <c r="N214" s="20">
        <v>1</v>
      </c>
      <c r="O214" s="20">
        <v>0</v>
      </c>
      <c r="P214" s="20">
        <v>-10.031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399289</v>
      </c>
      <c r="B215" s="19" t="s">
        <v>283</v>
      </c>
      <c r="C215" s="19">
        <v>119.291</v>
      </c>
      <c r="D215" s="19">
        <v>120.17</v>
      </c>
      <c r="E215" s="19">
        <v>0</v>
      </c>
      <c r="F215" s="19">
        <v>0</v>
      </c>
      <c r="G215" s="19">
        <v>0</v>
      </c>
      <c r="H215" s="19">
        <v>1</v>
      </c>
      <c r="I215" s="17">
        <v>0.352</v>
      </c>
      <c r="J215" s="17">
        <v>1.081</v>
      </c>
      <c r="K215" s="20">
        <v>4</v>
      </c>
      <c r="L215" s="20">
        <v>2</v>
      </c>
      <c r="M215" s="20">
        <v>0</v>
      </c>
      <c r="N215" s="20">
        <v>0</v>
      </c>
      <c r="O215" s="20">
        <v>0</v>
      </c>
      <c r="P215" s="20">
        <v>29.037</v>
      </c>
      <c r="Q215" s="20">
        <v>0</v>
      </c>
      <c r="R215" s="20">
        <v>1</v>
      </c>
      <c r="S215" s="21"/>
      <c r="T215" s="21"/>
      <c r="U215" s="21"/>
      <c r="V215" s="21"/>
      <c r="W215" s="21"/>
    </row>
    <row r="216" ht="16.5" spans="1:23">
      <c r="A216" s="19">
        <v>399290</v>
      </c>
      <c r="B216" s="19" t="s">
        <v>284</v>
      </c>
      <c r="C216" s="19">
        <v>169.078</v>
      </c>
      <c r="D216" s="19">
        <v>189.054</v>
      </c>
      <c r="E216" s="19">
        <v>0</v>
      </c>
      <c r="F216" s="19">
        <v>0</v>
      </c>
      <c r="G216" s="19">
        <v>0</v>
      </c>
      <c r="H216" s="19">
        <v>1</v>
      </c>
      <c r="I216" s="17">
        <v>0.634</v>
      </c>
      <c r="J216" s="17">
        <v>11.133</v>
      </c>
      <c r="K216" s="20">
        <v>2</v>
      </c>
      <c r="L216" s="20">
        <v>2</v>
      </c>
      <c r="M216" s="20">
        <v>0</v>
      </c>
      <c r="N216" s="20">
        <v>0</v>
      </c>
      <c r="O216" s="20">
        <v>0</v>
      </c>
      <c r="P216" s="20">
        <v>-1.588</v>
      </c>
      <c r="Q216" s="20">
        <v>0</v>
      </c>
      <c r="R216" s="20">
        <v>0</v>
      </c>
      <c r="S216" s="21"/>
      <c r="T216" s="21"/>
      <c r="U216" s="21"/>
      <c r="V216" s="21"/>
      <c r="W216" s="21"/>
    </row>
    <row r="217" ht="16.5" spans="1:23">
      <c r="A217" s="19">
        <v>399291</v>
      </c>
      <c r="B217" s="19" t="s">
        <v>285</v>
      </c>
      <c r="C217" s="19">
        <v>3681.502</v>
      </c>
      <c r="D217" s="19">
        <v>4402.249</v>
      </c>
      <c r="E217" s="19">
        <v>0</v>
      </c>
      <c r="F217" s="19">
        <v>0</v>
      </c>
      <c r="G217" s="19">
        <v>0</v>
      </c>
      <c r="H217" s="19">
        <v>1</v>
      </c>
      <c r="I217" s="17">
        <v>2.096</v>
      </c>
      <c r="J217" s="17">
        <v>18.125</v>
      </c>
      <c r="K217" s="20">
        <v>4</v>
      </c>
      <c r="L217" s="20">
        <v>2</v>
      </c>
      <c r="M217" s="20">
        <v>0</v>
      </c>
      <c r="N217" s="20">
        <v>0</v>
      </c>
      <c r="O217" s="20">
        <v>0</v>
      </c>
      <c r="P217" s="20">
        <v>-9.667</v>
      </c>
      <c r="Q217" s="20">
        <v>0</v>
      </c>
      <c r="R217" s="20">
        <v>-1</v>
      </c>
      <c r="S217" s="21"/>
      <c r="T217" s="21"/>
      <c r="U217" s="21"/>
      <c r="V217" s="21"/>
      <c r="W217" s="21"/>
    </row>
    <row r="218" ht="16.5" spans="1:23">
      <c r="A218" s="19">
        <v>399292</v>
      </c>
      <c r="B218" s="19" t="s">
        <v>286</v>
      </c>
      <c r="C218" s="19">
        <v>1146.736</v>
      </c>
      <c r="D218" s="19">
        <v>1433.561</v>
      </c>
      <c r="E218" s="19">
        <v>0</v>
      </c>
      <c r="F218" s="19">
        <v>0</v>
      </c>
      <c r="G218" s="19">
        <v>0</v>
      </c>
      <c r="H218" s="19">
        <v>1</v>
      </c>
      <c r="I218" s="17">
        <v>1.588</v>
      </c>
      <c r="J218" s="17">
        <v>21.278</v>
      </c>
      <c r="K218" s="20">
        <v>3</v>
      </c>
      <c r="L218" s="20">
        <v>2</v>
      </c>
      <c r="M218" s="20">
        <v>0</v>
      </c>
      <c r="N218" s="20">
        <v>0</v>
      </c>
      <c r="O218" s="20">
        <v>0</v>
      </c>
      <c r="P218" s="20">
        <v>-7.811</v>
      </c>
      <c r="Q218" s="20">
        <v>0</v>
      </c>
      <c r="R218" s="20">
        <v>-1</v>
      </c>
      <c r="S218" s="21"/>
      <c r="T218" s="21"/>
      <c r="U218" s="21"/>
      <c r="V218" s="21"/>
      <c r="W218" s="21"/>
    </row>
    <row r="219" ht="16.5" spans="1:23">
      <c r="A219" s="19">
        <v>399293</v>
      </c>
      <c r="B219" s="19" t="s">
        <v>287</v>
      </c>
      <c r="C219" s="19">
        <v>4086.977</v>
      </c>
      <c r="D219" s="19">
        <v>6144.876</v>
      </c>
      <c r="E219" s="19">
        <v>0</v>
      </c>
      <c r="F219" s="19">
        <v>0</v>
      </c>
      <c r="G219" s="19">
        <v>0</v>
      </c>
      <c r="H219" s="19">
        <v>1</v>
      </c>
      <c r="I219" s="17">
        <v>4.723</v>
      </c>
      <c r="J219" s="17">
        <v>36.631</v>
      </c>
      <c r="K219" s="20">
        <v>3</v>
      </c>
      <c r="L219" s="20">
        <v>2</v>
      </c>
      <c r="M219" s="20">
        <v>0</v>
      </c>
      <c r="N219" s="20">
        <v>0</v>
      </c>
      <c r="O219" s="20">
        <v>0</v>
      </c>
      <c r="P219" s="20">
        <v>-19.511</v>
      </c>
      <c r="Q219" s="20">
        <v>0</v>
      </c>
      <c r="R219" s="20">
        <v>-1</v>
      </c>
      <c r="S219" s="21"/>
      <c r="T219" s="21"/>
      <c r="U219" s="21"/>
      <c r="V219" s="21"/>
      <c r="W219" s="21"/>
    </row>
    <row r="220" ht="16.5" spans="1:23">
      <c r="A220" s="19">
        <v>399294</v>
      </c>
      <c r="B220" s="19" t="s">
        <v>288</v>
      </c>
      <c r="C220" s="19">
        <v>2725.473</v>
      </c>
      <c r="D220" s="19">
        <v>3492.713</v>
      </c>
      <c r="E220" s="19">
        <v>0</v>
      </c>
      <c r="F220" s="19">
        <v>0</v>
      </c>
      <c r="G220" s="19">
        <v>0</v>
      </c>
      <c r="H220" s="19">
        <v>1</v>
      </c>
      <c r="I220" s="17">
        <v>5.278</v>
      </c>
      <c r="J220" s="17">
        <v>26.086</v>
      </c>
      <c r="K220" s="20">
        <v>4</v>
      </c>
      <c r="L220" s="20">
        <v>2</v>
      </c>
      <c r="M220" s="20">
        <v>0</v>
      </c>
      <c r="N220" s="20">
        <v>0</v>
      </c>
      <c r="O220" s="20">
        <v>0</v>
      </c>
      <c r="P220" s="20">
        <v>-3.305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399295</v>
      </c>
      <c r="B221" s="19" t="s">
        <v>289</v>
      </c>
      <c r="C221" s="19">
        <v>4344.35</v>
      </c>
      <c r="D221" s="19">
        <v>5500.651</v>
      </c>
      <c r="E221" s="19">
        <v>0</v>
      </c>
      <c r="F221" s="19">
        <v>0</v>
      </c>
      <c r="G221" s="19">
        <v>0</v>
      </c>
      <c r="H221" s="19">
        <v>1</v>
      </c>
      <c r="I221" s="17">
        <v>0.779</v>
      </c>
      <c r="J221" s="17">
        <v>21.636</v>
      </c>
      <c r="K221" s="20">
        <v>4</v>
      </c>
      <c r="L221" s="20">
        <v>2</v>
      </c>
      <c r="M221" s="20">
        <v>0</v>
      </c>
      <c r="N221" s="20">
        <v>0</v>
      </c>
      <c r="O221" s="20">
        <v>0</v>
      </c>
      <c r="P221" s="20">
        <v>-6.683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399297</v>
      </c>
      <c r="B222" s="19" t="s">
        <v>290</v>
      </c>
      <c r="C222" s="19">
        <v>5283.312</v>
      </c>
      <c r="D222" s="19">
        <v>6028.837</v>
      </c>
      <c r="E222" s="19">
        <v>0</v>
      </c>
      <c r="F222" s="19">
        <v>0</v>
      </c>
      <c r="G222" s="19">
        <v>0</v>
      </c>
      <c r="H222" s="19">
        <v>1</v>
      </c>
      <c r="I222" s="17">
        <v>1.183</v>
      </c>
      <c r="J222" s="17">
        <v>13.403</v>
      </c>
      <c r="K222" s="20">
        <v>4</v>
      </c>
      <c r="L222" s="20">
        <v>2</v>
      </c>
      <c r="M222" s="20">
        <v>0</v>
      </c>
      <c r="N222" s="20">
        <v>0</v>
      </c>
      <c r="O222" s="20">
        <v>0</v>
      </c>
      <c r="P222" s="20">
        <v>-4.592</v>
      </c>
      <c r="Q222" s="20">
        <v>0</v>
      </c>
      <c r="R222" s="20">
        <v>0</v>
      </c>
      <c r="S222" s="21"/>
      <c r="T222" s="21"/>
      <c r="U222" s="21"/>
      <c r="V222" s="21"/>
      <c r="W222" s="21"/>
    </row>
    <row r="223" ht="16.5" spans="1:23">
      <c r="A223" s="19">
        <v>399298</v>
      </c>
      <c r="B223" s="19" t="s">
        <v>291</v>
      </c>
      <c r="C223" s="19">
        <v>211.782</v>
      </c>
      <c r="D223" s="19">
        <v>212.847</v>
      </c>
      <c r="E223" s="19">
        <v>0</v>
      </c>
      <c r="F223" s="19">
        <v>0</v>
      </c>
      <c r="G223" s="19">
        <v>0</v>
      </c>
      <c r="H223" s="19">
        <v>1</v>
      </c>
      <c r="I223" s="17">
        <v>0.229</v>
      </c>
      <c r="J223" s="17">
        <v>0.728</v>
      </c>
      <c r="K223" s="20">
        <v>4</v>
      </c>
      <c r="L223" s="20">
        <v>2</v>
      </c>
      <c r="M223" s="20">
        <v>0</v>
      </c>
      <c r="N223" s="20">
        <v>0</v>
      </c>
      <c r="O223" s="20">
        <v>0</v>
      </c>
      <c r="P223" s="20">
        <v>-2.266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399299</v>
      </c>
      <c r="B224" s="19" t="s">
        <v>292</v>
      </c>
      <c r="C224" s="19">
        <v>243.606</v>
      </c>
      <c r="D224" s="19">
        <v>244.886</v>
      </c>
      <c r="E224" s="19">
        <v>0</v>
      </c>
      <c r="F224" s="19">
        <v>0</v>
      </c>
      <c r="G224" s="19">
        <v>0</v>
      </c>
      <c r="H224" s="19">
        <v>1</v>
      </c>
      <c r="I224" s="17">
        <v>0.216</v>
      </c>
      <c r="J224" s="17">
        <v>0.737</v>
      </c>
      <c r="K224" s="20">
        <v>1</v>
      </c>
      <c r="L224" s="20">
        <v>0</v>
      </c>
      <c r="M224" s="20">
        <v>1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399300</v>
      </c>
      <c r="B225" s="19" t="s">
        <v>178</v>
      </c>
      <c r="C225" s="19">
        <v>3938.206</v>
      </c>
      <c r="D225" s="19">
        <v>4559.029</v>
      </c>
      <c r="E225" s="19">
        <v>0</v>
      </c>
      <c r="F225" s="19">
        <v>0</v>
      </c>
      <c r="G225" s="19">
        <v>0</v>
      </c>
      <c r="H225" s="19">
        <v>1</v>
      </c>
      <c r="I225" s="17">
        <v>2.028</v>
      </c>
      <c r="J225" s="17">
        <v>15.369</v>
      </c>
      <c r="K225" s="20">
        <v>4</v>
      </c>
      <c r="L225" s="20">
        <v>2</v>
      </c>
      <c r="M225" s="20">
        <v>0</v>
      </c>
      <c r="N225" s="20">
        <v>0</v>
      </c>
      <c r="O225" s="20">
        <v>0</v>
      </c>
      <c r="P225" s="20">
        <v>-5.143</v>
      </c>
      <c r="Q225" s="20">
        <v>0</v>
      </c>
      <c r="R225" s="20">
        <v>-1</v>
      </c>
      <c r="S225" s="21"/>
      <c r="T225" s="21"/>
      <c r="U225" s="21"/>
      <c r="V225" s="21"/>
      <c r="W225" s="21"/>
    </row>
    <row r="226" ht="16.5" spans="1:23">
      <c r="A226" s="19">
        <v>399301</v>
      </c>
      <c r="B226" s="19" t="s">
        <v>293</v>
      </c>
      <c r="C226" s="19">
        <v>215.603</v>
      </c>
      <c r="D226" s="19">
        <v>216.687</v>
      </c>
      <c r="E226" s="19">
        <v>0</v>
      </c>
      <c r="F226" s="19">
        <v>0</v>
      </c>
      <c r="G226" s="19">
        <v>0</v>
      </c>
      <c r="H226" s="19">
        <v>1</v>
      </c>
      <c r="I226" s="17">
        <v>0.229</v>
      </c>
      <c r="J226" s="17">
        <v>0.728</v>
      </c>
      <c r="K226" s="20">
        <v>4</v>
      </c>
      <c r="L226" s="20">
        <v>2</v>
      </c>
      <c r="M226" s="20">
        <v>0</v>
      </c>
      <c r="N226" s="20">
        <v>0</v>
      </c>
      <c r="O226" s="20">
        <v>0</v>
      </c>
      <c r="P226" s="20">
        <v>-2.296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399306</v>
      </c>
      <c r="B227" s="19" t="s">
        <v>294</v>
      </c>
      <c r="C227" s="19">
        <v>1505.562</v>
      </c>
      <c r="D227" s="19">
        <v>1813.736</v>
      </c>
      <c r="E227" s="19">
        <v>0</v>
      </c>
      <c r="F227" s="19">
        <v>0</v>
      </c>
      <c r="G227" s="19">
        <v>0</v>
      </c>
      <c r="H227" s="19">
        <v>1</v>
      </c>
      <c r="I227" s="17">
        <v>1.893</v>
      </c>
      <c r="J227" s="17">
        <v>18.562</v>
      </c>
      <c r="K227" s="20">
        <v>4</v>
      </c>
      <c r="L227" s="20">
        <v>2</v>
      </c>
      <c r="M227" s="20">
        <v>0</v>
      </c>
      <c r="N227" s="20">
        <v>0</v>
      </c>
      <c r="O227" s="20">
        <v>0</v>
      </c>
      <c r="P227" s="20">
        <v>-2.454</v>
      </c>
      <c r="Q227" s="20">
        <v>0</v>
      </c>
      <c r="R227" s="20">
        <v>-1</v>
      </c>
      <c r="S227" s="21"/>
      <c r="T227" s="21"/>
      <c r="U227" s="21"/>
      <c r="V227" s="21"/>
      <c r="W227" s="21"/>
    </row>
    <row r="228" ht="16.5" spans="1:23">
      <c r="A228" s="19">
        <v>399310</v>
      </c>
      <c r="B228" s="19" t="s">
        <v>295</v>
      </c>
      <c r="C228" s="19">
        <v>6408.85</v>
      </c>
      <c r="D228" s="19">
        <v>7802.044</v>
      </c>
      <c r="E228" s="19">
        <v>0</v>
      </c>
      <c r="F228" s="19">
        <v>0</v>
      </c>
      <c r="G228" s="19">
        <v>0</v>
      </c>
      <c r="H228" s="19">
        <v>1</v>
      </c>
      <c r="I228" s="17">
        <v>2.9</v>
      </c>
      <c r="J228" s="17">
        <v>20.239</v>
      </c>
      <c r="K228" s="20">
        <v>4</v>
      </c>
      <c r="L228" s="20">
        <v>0</v>
      </c>
      <c r="M228" s="20">
        <v>-1</v>
      </c>
      <c r="N228" s="20">
        <v>0</v>
      </c>
      <c r="O228" s="20">
        <v>0</v>
      </c>
      <c r="P228" s="20">
        <v>2.323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399311</v>
      </c>
      <c r="B229" s="19" t="s">
        <v>296</v>
      </c>
      <c r="C229" s="19">
        <v>4126.832</v>
      </c>
      <c r="D229" s="19">
        <v>4853.047</v>
      </c>
      <c r="E229" s="19">
        <v>0</v>
      </c>
      <c r="F229" s="19">
        <v>0</v>
      </c>
      <c r="G229" s="19">
        <v>0</v>
      </c>
      <c r="H229" s="19">
        <v>1</v>
      </c>
      <c r="I229" s="17">
        <v>1.934</v>
      </c>
      <c r="J229" s="17">
        <v>16.609</v>
      </c>
      <c r="K229" s="20">
        <v>4</v>
      </c>
      <c r="L229" s="20">
        <v>1</v>
      </c>
      <c r="M229" s="20">
        <v>0</v>
      </c>
      <c r="N229" s="20">
        <v>0</v>
      </c>
      <c r="O229" s="20">
        <v>0</v>
      </c>
      <c r="P229" s="20">
        <v>-7.088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399312</v>
      </c>
      <c r="B230" s="19" t="s">
        <v>297</v>
      </c>
      <c r="C230" s="19">
        <v>4424.475</v>
      </c>
      <c r="D230" s="19">
        <v>5339.776</v>
      </c>
      <c r="E230" s="19">
        <v>0</v>
      </c>
      <c r="F230" s="19">
        <v>0</v>
      </c>
      <c r="G230" s="19">
        <v>0</v>
      </c>
      <c r="H230" s="19">
        <v>1</v>
      </c>
      <c r="I230" s="17">
        <v>2.362</v>
      </c>
      <c r="J230" s="17">
        <v>19.099</v>
      </c>
      <c r="K230" s="20">
        <v>4</v>
      </c>
      <c r="L230" s="20">
        <v>2</v>
      </c>
      <c r="M230" s="20">
        <v>0</v>
      </c>
      <c r="N230" s="20">
        <v>0</v>
      </c>
      <c r="O230" s="20">
        <v>0</v>
      </c>
      <c r="P230" s="20">
        <v>-0.164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399313</v>
      </c>
      <c r="B231" s="19" t="s">
        <v>298</v>
      </c>
      <c r="C231" s="19">
        <v>4746.762</v>
      </c>
      <c r="D231" s="19">
        <v>5395.399</v>
      </c>
      <c r="E231" s="19">
        <v>0</v>
      </c>
      <c r="F231" s="19">
        <v>0</v>
      </c>
      <c r="G231" s="19">
        <v>0</v>
      </c>
      <c r="H231" s="19">
        <v>1</v>
      </c>
      <c r="I231" s="17">
        <v>1.679</v>
      </c>
      <c r="J231" s="17">
        <v>13.499</v>
      </c>
      <c r="K231" s="20">
        <v>4</v>
      </c>
      <c r="L231" s="20">
        <v>2</v>
      </c>
      <c r="M231" s="20">
        <v>0</v>
      </c>
      <c r="N231" s="20">
        <v>1</v>
      </c>
      <c r="O231" s="20">
        <v>-1</v>
      </c>
      <c r="P231" s="20">
        <v>-6.216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399314</v>
      </c>
      <c r="B232" s="19" t="s">
        <v>299</v>
      </c>
      <c r="C232" s="19">
        <v>4376.672</v>
      </c>
      <c r="D232" s="19">
        <v>5050.028</v>
      </c>
      <c r="E232" s="19">
        <v>0</v>
      </c>
      <c r="F232" s="19">
        <v>0</v>
      </c>
      <c r="G232" s="19">
        <v>0</v>
      </c>
      <c r="H232" s="19">
        <v>1</v>
      </c>
      <c r="I232" s="17">
        <v>2.038</v>
      </c>
      <c r="J232" s="17">
        <v>15.1</v>
      </c>
      <c r="K232" s="20">
        <v>4</v>
      </c>
      <c r="L232" s="20">
        <v>2</v>
      </c>
      <c r="M232" s="20">
        <v>0</v>
      </c>
      <c r="N232" s="20">
        <v>0</v>
      </c>
      <c r="O232" s="20">
        <v>0</v>
      </c>
      <c r="P232" s="20">
        <v>26.914</v>
      </c>
      <c r="Q232" s="20">
        <v>0</v>
      </c>
      <c r="R232" s="20">
        <v>1</v>
      </c>
      <c r="S232" s="21"/>
      <c r="T232" s="21"/>
      <c r="U232" s="21"/>
      <c r="V232" s="21"/>
      <c r="W232" s="21"/>
    </row>
    <row r="233" ht="16.5" spans="1:23">
      <c r="A233" s="19">
        <v>399315</v>
      </c>
      <c r="B233" s="19" t="s">
        <v>300</v>
      </c>
      <c r="C233" s="19">
        <v>3779.012</v>
      </c>
      <c r="D233" s="19">
        <v>4607.693</v>
      </c>
      <c r="E233" s="19">
        <v>0</v>
      </c>
      <c r="F233" s="19">
        <v>0</v>
      </c>
      <c r="G233" s="19">
        <v>0</v>
      </c>
      <c r="H233" s="19">
        <v>1</v>
      </c>
      <c r="I233" s="17">
        <v>1.802</v>
      </c>
      <c r="J233" s="17">
        <v>19.463</v>
      </c>
      <c r="K233" s="20">
        <v>2</v>
      </c>
      <c r="L233" s="20">
        <v>2</v>
      </c>
      <c r="M233" s="20">
        <v>0</v>
      </c>
      <c r="N233" s="20">
        <v>0</v>
      </c>
      <c r="O233" s="20">
        <v>0</v>
      </c>
      <c r="P233" s="20">
        <v>0.267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19">
        <v>399316</v>
      </c>
      <c r="B234" s="19" t="s">
        <v>301</v>
      </c>
      <c r="C234" s="19">
        <v>4838.337</v>
      </c>
      <c r="D234" s="19">
        <v>5856.561</v>
      </c>
      <c r="E234" s="19">
        <v>0</v>
      </c>
      <c r="F234" s="19">
        <v>0</v>
      </c>
      <c r="G234" s="19">
        <v>0</v>
      </c>
      <c r="H234" s="19">
        <v>1</v>
      </c>
      <c r="I234" s="17">
        <v>1.171</v>
      </c>
      <c r="J234" s="17">
        <v>18.353</v>
      </c>
      <c r="K234" s="20">
        <v>4</v>
      </c>
      <c r="L234" s="20">
        <v>2</v>
      </c>
      <c r="M234" s="20">
        <v>0</v>
      </c>
      <c r="N234" s="20">
        <v>0</v>
      </c>
      <c r="O234" s="20">
        <v>0</v>
      </c>
      <c r="P234" s="20">
        <v>-9.155</v>
      </c>
      <c r="Q234" s="20">
        <v>0</v>
      </c>
      <c r="R234" s="20">
        <v>-1</v>
      </c>
      <c r="S234" s="21"/>
      <c r="T234" s="21"/>
      <c r="U234" s="21"/>
      <c r="V234" s="21"/>
      <c r="W234" s="21"/>
    </row>
    <row r="235" ht="16.5" spans="1:23">
      <c r="A235" s="19">
        <v>399317</v>
      </c>
      <c r="B235" s="19" t="s">
        <v>302</v>
      </c>
      <c r="C235" s="19">
        <v>5660.258</v>
      </c>
      <c r="D235" s="19">
        <v>6683.629</v>
      </c>
      <c r="E235" s="19">
        <v>0</v>
      </c>
      <c r="F235" s="19">
        <v>0</v>
      </c>
      <c r="G235" s="19">
        <v>0</v>
      </c>
      <c r="H235" s="19">
        <v>1</v>
      </c>
      <c r="I235" s="17">
        <v>1.738</v>
      </c>
      <c r="J235" s="17">
        <v>16.784</v>
      </c>
      <c r="K235" s="20">
        <v>3</v>
      </c>
      <c r="L235" s="20">
        <v>2</v>
      </c>
      <c r="M235" s="20">
        <v>0</v>
      </c>
      <c r="N235" s="20">
        <v>0</v>
      </c>
      <c r="O235" s="20">
        <v>0</v>
      </c>
      <c r="P235" s="20">
        <v>-14.337</v>
      </c>
      <c r="Q235" s="20">
        <v>0</v>
      </c>
      <c r="R235" s="20">
        <v>-1</v>
      </c>
      <c r="S235" s="21"/>
      <c r="T235" s="21"/>
      <c r="U235" s="21"/>
      <c r="V235" s="21"/>
      <c r="W235" s="21"/>
    </row>
    <row r="236" ht="16.5" spans="1:23">
      <c r="A236" s="19">
        <v>399319</v>
      </c>
      <c r="B236" s="19" t="s">
        <v>303</v>
      </c>
      <c r="C236" s="19">
        <v>2382.022</v>
      </c>
      <c r="D236" s="19">
        <v>2929.081</v>
      </c>
      <c r="E236" s="19">
        <v>0</v>
      </c>
      <c r="F236" s="19">
        <v>0</v>
      </c>
      <c r="G236" s="19">
        <v>0</v>
      </c>
      <c r="H236" s="19">
        <v>1</v>
      </c>
      <c r="I236" s="17">
        <v>6.564</v>
      </c>
      <c r="J236" s="17">
        <v>24.015</v>
      </c>
      <c r="K236" s="20">
        <v>3</v>
      </c>
      <c r="L236" s="20">
        <v>2</v>
      </c>
      <c r="M236" s="20">
        <v>0</v>
      </c>
      <c r="N236" s="20">
        <v>0</v>
      </c>
      <c r="O236" s="20">
        <v>0</v>
      </c>
      <c r="P236" s="20">
        <v>-17.93</v>
      </c>
      <c r="Q236" s="20">
        <v>0</v>
      </c>
      <c r="R236" s="20">
        <v>-1</v>
      </c>
      <c r="S236" s="21"/>
      <c r="T236" s="21"/>
      <c r="U236" s="21"/>
      <c r="V236" s="21"/>
      <c r="W236" s="21"/>
    </row>
    <row r="237" ht="16.5" spans="1:23">
      <c r="A237" s="19">
        <v>399322</v>
      </c>
      <c r="B237" s="19" t="s">
        <v>304</v>
      </c>
      <c r="C237" s="19">
        <v>8750.276</v>
      </c>
      <c r="D237" s="19">
        <v>10010.556</v>
      </c>
      <c r="E237" s="19">
        <v>0</v>
      </c>
      <c r="F237" s="19">
        <v>0</v>
      </c>
      <c r="G237" s="19">
        <v>0</v>
      </c>
      <c r="H237" s="19">
        <v>1</v>
      </c>
      <c r="I237" s="17">
        <v>4.525</v>
      </c>
      <c r="J237" s="17">
        <v>16.545</v>
      </c>
      <c r="K237" s="20">
        <v>4</v>
      </c>
      <c r="L237" s="20">
        <v>2</v>
      </c>
      <c r="M237" s="20">
        <v>0</v>
      </c>
      <c r="N237" s="20">
        <v>0</v>
      </c>
      <c r="O237" s="20">
        <v>0</v>
      </c>
      <c r="P237" s="20">
        <v>-4.078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399326</v>
      </c>
      <c r="B238" s="19" t="s">
        <v>305</v>
      </c>
      <c r="C238" s="19">
        <v>4202.73</v>
      </c>
      <c r="D238" s="19">
        <v>5715.24</v>
      </c>
      <c r="E238" s="19">
        <v>0</v>
      </c>
      <c r="F238" s="19">
        <v>0</v>
      </c>
      <c r="G238" s="19">
        <v>0</v>
      </c>
      <c r="H238" s="19">
        <v>1</v>
      </c>
      <c r="I238" s="17">
        <v>2.798</v>
      </c>
      <c r="J238" s="17">
        <v>28.522</v>
      </c>
      <c r="K238" s="20">
        <v>4</v>
      </c>
      <c r="L238" s="20">
        <v>2</v>
      </c>
      <c r="M238" s="20">
        <v>0</v>
      </c>
      <c r="N238" s="20">
        <v>0</v>
      </c>
      <c r="O238" s="20">
        <v>0</v>
      </c>
      <c r="P238" s="20">
        <v>2.092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399328</v>
      </c>
      <c r="B239" s="19" t="s">
        <v>306</v>
      </c>
      <c r="C239" s="19">
        <v>8672.293</v>
      </c>
      <c r="D239" s="19">
        <v>10757.127</v>
      </c>
      <c r="E239" s="19">
        <v>0</v>
      </c>
      <c r="F239" s="19">
        <v>0</v>
      </c>
      <c r="G239" s="19">
        <v>0</v>
      </c>
      <c r="H239" s="19">
        <v>1</v>
      </c>
      <c r="I239" s="17">
        <v>4.644</v>
      </c>
      <c r="J239" s="17">
        <v>23.125</v>
      </c>
      <c r="K239" s="20">
        <v>4</v>
      </c>
      <c r="L239" s="20">
        <v>2</v>
      </c>
      <c r="M239" s="20">
        <v>0</v>
      </c>
      <c r="N239" s="20">
        <v>0</v>
      </c>
      <c r="O239" s="20">
        <v>0</v>
      </c>
      <c r="P239" s="20">
        <v>0.49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399330</v>
      </c>
      <c r="B240" s="19" t="s">
        <v>307</v>
      </c>
      <c r="C240" s="19">
        <v>4549.96</v>
      </c>
      <c r="D240" s="19">
        <v>5724.529</v>
      </c>
      <c r="E240" s="19">
        <v>0</v>
      </c>
      <c r="F240" s="19">
        <v>0</v>
      </c>
      <c r="G240" s="19">
        <v>0</v>
      </c>
      <c r="H240" s="19">
        <v>1</v>
      </c>
      <c r="I240" s="17">
        <v>2.668</v>
      </c>
      <c r="J240" s="17">
        <v>22.638</v>
      </c>
      <c r="K240" s="20">
        <v>4</v>
      </c>
      <c r="L240" s="20">
        <v>0</v>
      </c>
      <c r="M240" s="20">
        <v>0</v>
      </c>
      <c r="N240" s="20">
        <v>0</v>
      </c>
      <c r="O240" s="20">
        <v>0</v>
      </c>
      <c r="P240" s="20">
        <v>-8.532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399333</v>
      </c>
      <c r="B241" s="19" t="s">
        <v>308</v>
      </c>
      <c r="C241" s="19">
        <v>7892.533</v>
      </c>
      <c r="D241" s="19">
        <v>9776.222</v>
      </c>
      <c r="E241" s="19">
        <v>0</v>
      </c>
      <c r="F241" s="19">
        <v>0</v>
      </c>
      <c r="G241" s="19">
        <v>0</v>
      </c>
      <c r="H241" s="19">
        <v>1</v>
      </c>
      <c r="I241" s="17">
        <v>2.539</v>
      </c>
      <c r="J241" s="17">
        <v>21.318</v>
      </c>
      <c r="K241" s="20">
        <v>4</v>
      </c>
      <c r="L241" s="20">
        <v>2</v>
      </c>
      <c r="M241" s="20">
        <v>0</v>
      </c>
      <c r="N241" s="20">
        <v>0</v>
      </c>
      <c r="O241" s="20">
        <v>0</v>
      </c>
      <c r="P241" s="20">
        <v>-0.084</v>
      </c>
      <c r="Q241" s="20">
        <v>0</v>
      </c>
      <c r="R241" s="20">
        <v>0</v>
      </c>
      <c r="S241" s="21"/>
      <c r="T241" s="21"/>
      <c r="U241" s="21"/>
      <c r="V241" s="21"/>
      <c r="W241" s="21"/>
    </row>
    <row r="242" ht="16.5" spans="1:23">
      <c r="A242" s="19">
        <v>399337</v>
      </c>
      <c r="B242" s="19" t="s">
        <v>309</v>
      </c>
      <c r="C242" s="19">
        <v>4620.992</v>
      </c>
      <c r="D242" s="19">
        <v>6298.136</v>
      </c>
      <c r="E242" s="19">
        <v>0</v>
      </c>
      <c r="F242" s="19">
        <v>0</v>
      </c>
      <c r="G242" s="19">
        <v>0</v>
      </c>
      <c r="H242" s="19">
        <v>1</v>
      </c>
      <c r="I242" s="17">
        <v>4.736</v>
      </c>
      <c r="J242" s="17">
        <v>30.104</v>
      </c>
      <c r="K242" s="20">
        <v>3</v>
      </c>
      <c r="L242" s="20">
        <v>0</v>
      </c>
      <c r="M242" s="20">
        <v>1</v>
      </c>
      <c r="N242" s="20">
        <v>-1</v>
      </c>
      <c r="O242" s="20">
        <v>0</v>
      </c>
      <c r="P242" s="20">
        <v>1.79</v>
      </c>
      <c r="Q242" s="20">
        <v>0</v>
      </c>
      <c r="R242" s="20">
        <v>0</v>
      </c>
      <c r="S242" s="21"/>
      <c r="T242" s="21"/>
      <c r="U242" s="21"/>
      <c r="V242" s="21"/>
      <c r="W242" s="21"/>
    </row>
    <row r="243" ht="16.5" spans="1:23">
      <c r="A243" s="19">
        <v>399339</v>
      </c>
      <c r="B243" s="19" t="s">
        <v>310</v>
      </c>
      <c r="C243" s="19">
        <v>6767.319</v>
      </c>
      <c r="D243" s="19">
        <v>8963.426</v>
      </c>
      <c r="E243" s="19">
        <v>0</v>
      </c>
      <c r="F243" s="19">
        <v>0</v>
      </c>
      <c r="G243" s="19">
        <v>0</v>
      </c>
      <c r="H243" s="19">
        <v>1</v>
      </c>
      <c r="I243" s="17">
        <v>1.395</v>
      </c>
      <c r="J243" s="17">
        <v>25.554</v>
      </c>
      <c r="K243" s="20">
        <v>3</v>
      </c>
      <c r="L243" s="20">
        <v>2</v>
      </c>
      <c r="M243" s="20">
        <v>0</v>
      </c>
      <c r="N243" s="20">
        <v>0</v>
      </c>
      <c r="O243" s="20">
        <v>0</v>
      </c>
      <c r="P243" s="20">
        <v>6.152</v>
      </c>
      <c r="Q243" s="20">
        <v>0</v>
      </c>
      <c r="R243" s="20">
        <v>0</v>
      </c>
      <c r="S243" s="21"/>
      <c r="T243" s="21"/>
      <c r="U243" s="21"/>
      <c r="V243" s="21"/>
      <c r="W243" s="21"/>
    </row>
    <row r="244" ht="16.5" spans="1:23">
      <c r="A244" s="19">
        <v>399341</v>
      </c>
      <c r="B244" s="19" t="s">
        <v>311</v>
      </c>
      <c r="C244" s="19">
        <v>1462.744</v>
      </c>
      <c r="D244" s="19">
        <v>1677.591</v>
      </c>
      <c r="E244" s="19">
        <v>0</v>
      </c>
      <c r="F244" s="19">
        <v>0</v>
      </c>
      <c r="G244" s="19">
        <v>0</v>
      </c>
      <c r="H244" s="19">
        <v>1</v>
      </c>
      <c r="I244" s="17">
        <v>2.318</v>
      </c>
      <c r="J244" s="17">
        <v>14.828</v>
      </c>
      <c r="K244" s="20">
        <v>3</v>
      </c>
      <c r="L244" s="20">
        <v>0</v>
      </c>
      <c r="M244" s="20">
        <v>0</v>
      </c>
      <c r="N244" s="20">
        <v>0</v>
      </c>
      <c r="O244" s="20">
        <v>0</v>
      </c>
      <c r="P244" s="20">
        <v>5.144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399344</v>
      </c>
      <c r="B245" s="19" t="s">
        <v>312</v>
      </c>
      <c r="C245" s="19">
        <v>5729.373</v>
      </c>
      <c r="D245" s="19">
        <v>7264.267</v>
      </c>
      <c r="E245" s="19">
        <v>0</v>
      </c>
      <c r="F245" s="19">
        <v>0</v>
      </c>
      <c r="G245" s="19">
        <v>0</v>
      </c>
      <c r="H245" s="19">
        <v>1</v>
      </c>
      <c r="I245" s="17">
        <v>2.811</v>
      </c>
      <c r="J245" s="17">
        <v>23.347</v>
      </c>
      <c r="K245" s="20">
        <v>4</v>
      </c>
      <c r="L245" s="20">
        <v>2</v>
      </c>
      <c r="M245" s="20">
        <v>0</v>
      </c>
      <c r="N245" s="20">
        <v>0</v>
      </c>
      <c r="O245" s="20">
        <v>0</v>
      </c>
      <c r="P245" s="20">
        <v>-11.92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399346</v>
      </c>
      <c r="B246" s="19" t="s">
        <v>313</v>
      </c>
      <c r="C246" s="19">
        <v>3002.593</v>
      </c>
      <c r="D246" s="19">
        <v>4111.724</v>
      </c>
      <c r="E246" s="19">
        <v>0</v>
      </c>
      <c r="F246" s="19">
        <v>0</v>
      </c>
      <c r="G246" s="19">
        <v>0</v>
      </c>
      <c r="H246" s="19">
        <v>1</v>
      </c>
      <c r="I246" s="17">
        <v>6.334</v>
      </c>
      <c r="J246" s="17">
        <v>31.6</v>
      </c>
      <c r="K246" s="20">
        <v>4</v>
      </c>
      <c r="L246" s="20">
        <v>0</v>
      </c>
      <c r="M246" s="20">
        <v>0</v>
      </c>
      <c r="N246" s="20">
        <v>0</v>
      </c>
      <c r="O246" s="20">
        <v>0</v>
      </c>
      <c r="P246" s="20">
        <v>-7.549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399350</v>
      </c>
      <c r="B247" s="19" t="s">
        <v>314</v>
      </c>
      <c r="C247" s="19">
        <v>2109.419</v>
      </c>
      <c r="D247" s="19">
        <v>2759.652</v>
      </c>
      <c r="E247" s="19">
        <v>0</v>
      </c>
      <c r="F247" s="19">
        <v>0</v>
      </c>
      <c r="G247" s="19">
        <v>0</v>
      </c>
      <c r="H247" s="19">
        <v>1</v>
      </c>
      <c r="I247" s="17">
        <v>11.274</v>
      </c>
      <c r="J247" s="17">
        <v>32.18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399351</v>
      </c>
      <c r="B248" s="19" t="s">
        <v>315</v>
      </c>
      <c r="C248" s="19">
        <v>9007.613</v>
      </c>
      <c r="D248" s="19">
        <v>10849.292</v>
      </c>
      <c r="E248" s="19">
        <v>0</v>
      </c>
      <c r="F248" s="19">
        <v>0</v>
      </c>
      <c r="G248" s="19">
        <v>0</v>
      </c>
      <c r="H248" s="19">
        <v>1</v>
      </c>
      <c r="I248" s="17">
        <v>1.071</v>
      </c>
      <c r="J248" s="17">
        <v>17.864</v>
      </c>
      <c r="K248" s="20">
        <v>3</v>
      </c>
      <c r="L248" s="20">
        <v>2</v>
      </c>
      <c r="M248" s="20">
        <v>0</v>
      </c>
      <c r="N248" s="20">
        <v>0</v>
      </c>
      <c r="O248" s="20">
        <v>0</v>
      </c>
      <c r="P248" s="20">
        <v>-21.947</v>
      </c>
      <c r="Q248" s="20">
        <v>0</v>
      </c>
      <c r="R248" s="20">
        <v>-1</v>
      </c>
      <c r="S248" s="21"/>
      <c r="T248" s="21"/>
      <c r="U248" s="21"/>
      <c r="V248" s="21"/>
      <c r="W248" s="21"/>
    </row>
    <row r="249" ht="16.5" spans="1:23">
      <c r="A249" s="19">
        <v>399352</v>
      </c>
      <c r="B249" s="19" t="s">
        <v>316</v>
      </c>
      <c r="C249" s="19">
        <v>9169.274</v>
      </c>
      <c r="D249" s="19">
        <v>10916.939</v>
      </c>
      <c r="E249" s="19">
        <v>0</v>
      </c>
      <c r="F249" s="19">
        <v>0</v>
      </c>
      <c r="G249" s="19">
        <v>0</v>
      </c>
      <c r="H249" s="19">
        <v>1</v>
      </c>
      <c r="I249" s="17">
        <v>0.795</v>
      </c>
      <c r="J249" s="17">
        <v>16.676</v>
      </c>
      <c r="K249" s="20">
        <v>4</v>
      </c>
      <c r="L249" s="20">
        <v>2</v>
      </c>
      <c r="M249" s="20">
        <v>0</v>
      </c>
      <c r="N249" s="20">
        <v>0</v>
      </c>
      <c r="O249" s="20">
        <v>0</v>
      </c>
      <c r="P249" s="20">
        <v>-3.88</v>
      </c>
      <c r="Q249" s="20">
        <v>0</v>
      </c>
      <c r="R249" s="20">
        <v>-1</v>
      </c>
      <c r="S249" s="21"/>
      <c r="T249" s="21"/>
      <c r="U249" s="21"/>
      <c r="V249" s="21"/>
      <c r="W249" s="21"/>
    </row>
    <row r="250" ht="16.5" spans="1:23">
      <c r="A250" s="19">
        <v>399354</v>
      </c>
      <c r="B250" s="19" t="s">
        <v>317</v>
      </c>
      <c r="C250" s="19">
        <v>7283.874</v>
      </c>
      <c r="D250" s="19">
        <v>8259.264</v>
      </c>
      <c r="E250" s="19">
        <v>0</v>
      </c>
      <c r="F250" s="19">
        <v>0</v>
      </c>
      <c r="G250" s="19">
        <v>0</v>
      </c>
      <c r="H250" s="19">
        <v>1</v>
      </c>
      <c r="I250" s="17">
        <v>2.867</v>
      </c>
      <c r="J250" s="17">
        <v>14.338</v>
      </c>
      <c r="K250" s="20">
        <v>4</v>
      </c>
      <c r="L250" s="20">
        <v>2</v>
      </c>
      <c r="M250" s="20">
        <v>0</v>
      </c>
      <c r="N250" s="20">
        <v>0</v>
      </c>
      <c r="O250" s="20">
        <v>-1</v>
      </c>
      <c r="P250" s="20">
        <v>-5.235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399357</v>
      </c>
      <c r="B251" s="19" t="s">
        <v>318</v>
      </c>
      <c r="C251" s="19">
        <v>3004.177</v>
      </c>
      <c r="D251" s="19">
        <v>3450.155</v>
      </c>
      <c r="E251" s="19">
        <v>0</v>
      </c>
      <c r="F251" s="19">
        <v>0</v>
      </c>
      <c r="G251" s="19">
        <v>0</v>
      </c>
      <c r="H251" s="19">
        <v>1</v>
      </c>
      <c r="I251" s="17">
        <v>2.244</v>
      </c>
      <c r="J251" s="17">
        <v>14.881</v>
      </c>
      <c r="K251" s="20">
        <v>4</v>
      </c>
      <c r="L251" s="20">
        <v>2</v>
      </c>
      <c r="M251" s="20">
        <v>0</v>
      </c>
      <c r="N251" s="20">
        <v>0</v>
      </c>
      <c r="O251" s="20">
        <v>0</v>
      </c>
      <c r="P251" s="20">
        <v>-4.343</v>
      </c>
      <c r="Q251" s="20">
        <v>0</v>
      </c>
      <c r="R251" s="20">
        <v>0</v>
      </c>
      <c r="S251" s="21"/>
      <c r="T251" s="21"/>
      <c r="U251" s="21"/>
      <c r="V251" s="21"/>
      <c r="W251" s="21"/>
    </row>
    <row r="252" ht="16.5" spans="1:23">
      <c r="A252" s="19">
        <v>399358</v>
      </c>
      <c r="B252" s="19" t="s">
        <v>319</v>
      </c>
      <c r="C252" s="19">
        <v>4257.092</v>
      </c>
      <c r="D252" s="19">
        <v>5302.799</v>
      </c>
      <c r="E252" s="19">
        <v>0</v>
      </c>
      <c r="F252" s="19">
        <v>0</v>
      </c>
      <c r="G252" s="19">
        <v>0</v>
      </c>
      <c r="H252" s="19">
        <v>1</v>
      </c>
      <c r="I252" s="17">
        <v>8.258</v>
      </c>
      <c r="J252" s="17">
        <v>26.349</v>
      </c>
      <c r="K252" s="20">
        <v>3</v>
      </c>
      <c r="L252" s="20">
        <v>2</v>
      </c>
      <c r="M252" s="20">
        <v>0</v>
      </c>
      <c r="N252" s="20">
        <v>0</v>
      </c>
      <c r="O252" s="20">
        <v>0</v>
      </c>
      <c r="P252" s="20">
        <v>-5.679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399362</v>
      </c>
      <c r="B253" s="19" t="s">
        <v>320</v>
      </c>
      <c r="C253" s="19">
        <v>6342.284</v>
      </c>
      <c r="D253" s="19">
        <v>8472.764</v>
      </c>
      <c r="E253" s="19">
        <v>0</v>
      </c>
      <c r="F253" s="19">
        <v>0</v>
      </c>
      <c r="G253" s="19">
        <v>0</v>
      </c>
      <c r="H253" s="19">
        <v>1</v>
      </c>
      <c r="I253" s="17">
        <v>2.967</v>
      </c>
      <c r="J253" s="17">
        <v>27.366</v>
      </c>
      <c r="K253" s="20">
        <v>4</v>
      </c>
      <c r="L253" s="20">
        <v>2</v>
      </c>
      <c r="M253" s="20">
        <v>0</v>
      </c>
      <c r="N253" s="20">
        <v>0</v>
      </c>
      <c r="O253" s="20">
        <v>0</v>
      </c>
      <c r="P253" s="20">
        <v>-2.928</v>
      </c>
      <c r="Q253" s="20">
        <v>0</v>
      </c>
      <c r="R253" s="20">
        <v>0</v>
      </c>
      <c r="S253" s="21"/>
      <c r="T253" s="21"/>
      <c r="U253" s="21"/>
      <c r="V253" s="21"/>
      <c r="W253" s="21"/>
    </row>
    <row r="254" ht="16.5" spans="1:23">
      <c r="A254" s="19">
        <v>399363</v>
      </c>
      <c r="B254" s="19" t="s">
        <v>321</v>
      </c>
      <c r="C254" s="19">
        <v>5326.436</v>
      </c>
      <c r="D254" s="19">
        <v>8931.811</v>
      </c>
      <c r="E254" s="19">
        <v>0</v>
      </c>
      <c r="F254" s="19">
        <v>0</v>
      </c>
      <c r="G254" s="19">
        <v>0</v>
      </c>
      <c r="H254" s="19">
        <v>1</v>
      </c>
      <c r="I254" s="17">
        <v>1.934</v>
      </c>
      <c r="J254" s="17">
        <v>41.519</v>
      </c>
      <c r="K254" s="20">
        <v>4</v>
      </c>
      <c r="L254" s="20">
        <v>2</v>
      </c>
      <c r="M254" s="20">
        <v>0</v>
      </c>
      <c r="N254" s="20">
        <v>0</v>
      </c>
      <c r="O254" s="20">
        <v>0</v>
      </c>
      <c r="P254" s="20">
        <v>-6.234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399364</v>
      </c>
      <c r="B255" s="19" t="s">
        <v>322</v>
      </c>
      <c r="C255" s="19">
        <v>8327.442</v>
      </c>
      <c r="D255" s="19">
        <v>10909.787</v>
      </c>
      <c r="E255" s="19">
        <v>0</v>
      </c>
      <c r="F255" s="19">
        <v>0</v>
      </c>
      <c r="G255" s="19">
        <v>0</v>
      </c>
      <c r="H255" s="19">
        <v>1</v>
      </c>
      <c r="I255" s="17">
        <v>0.206</v>
      </c>
      <c r="J255" s="17">
        <v>23.827</v>
      </c>
      <c r="K255" s="20">
        <v>4</v>
      </c>
      <c r="L255" s="20">
        <v>2</v>
      </c>
      <c r="M255" s="20">
        <v>0</v>
      </c>
      <c r="N255" s="20">
        <v>0</v>
      </c>
      <c r="O255" s="20">
        <v>0</v>
      </c>
      <c r="P255" s="20">
        <v>-10.85</v>
      </c>
      <c r="Q255" s="20">
        <v>0</v>
      </c>
      <c r="R255" s="20">
        <v>-1</v>
      </c>
      <c r="S255" s="21"/>
      <c r="T255" s="21"/>
      <c r="U255" s="21"/>
      <c r="V255" s="21"/>
      <c r="W255" s="21"/>
    </row>
    <row r="256" ht="16.5" spans="1:23">
      <c r="A256" s="19">
        <v>399365</v>
      </c>
      <c r="B256" s="19" t="s">
        <v>323</v>
      </c>
      <c r="C256" s="19">
        <v>11617.728</v>
      </c>
      <c r="D256" s="19">
        <v>12787.427</v>
      </c>
      <c r="E256" s="19">
        <v>0</v>
      </c>
      <c r="F256" s="19">
        <v>0</v>
      </c>
      <c r="G256" s="19">
        <v>0</v>
      </c>
      <c r="H256" s="19">
        <v>1</v>
      </c>
      <c r="I256" s="17">
        <v>1.209</v>
      </c>
      <c r="J256" s="17">
        <v>10.246</v>
      </c>
      <c r="K256" s="20">
        <v>4</v>
      </c>
      <c r="L256" s="20">
        <v>2</v>
      </c>
      <c r="M256" s="20">
        <v>0</v>
      </c>
      <c r="N256" s="20">
        <v>0</v>
      </c>
      <c r="O256" s="20">
        <v>0</v>
      </c>
      <c r="P256" s="20">
        <v>2.337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399366</v>
      </c>
      <c r="B257" s="19" t="s">
        <v>324</v>
      </c>
      <c r="C257" s="19">
        <v>1631.924</v>
      </c>
      <c r="D257" s="19">
        <v>2377.651</v>
      </c>
      <c r="E257" s="19">
        <v>0</v>
      </c>
      <c r="F257" s="19">
        <v>0</v>
      </c>
      <c r="G257" s="19">
        <v>0</v>
      </c>
      <c r="H257" s="19">
        <v>1</v>
      </c>
      <c r="I257" s="17">
        <v>6.166</v>
      </c>
      <c r="J257" s="17">
        <v>35.596</v>
      </c>
      <c r="K257" s="20">
        <v>3</v>
      </c>
      <c r="L257" s="20">
        <v>2</v>
      </c>
      <c r="M257" s="20">
        <v>0</v>
      </c>
      <c r="N257" s="20">
        <v>1</v>
      </c>
      <c r="O257" s="20">
        <v>0</v>
      </c>
      <c r="P257" s="20">
        <v>10.218</v>
      </c>
      <c r="Q257" s="20">
        <v>0</v>
      </c>
      <c r="R257" s="20">
        <v>1</v>
      </c>
      <c r="S257" s="21"/>
      <c r="T257" s="21"/>
      <c r="U257" s="21"/>
      <c r="V257" s="21"/>
      <c r="W257" s="21"/>
    </row>
    <row r="258" ht="16.5" spans="1:23">
      <c r="A258" s="19">
        <v>399370</v>
      </c>
      <c r="B258" s="19" t="s">
        <v>325</v>
      </c>
      <c r="C258" s="19">
        <v>3822.546</v>
      </c>
      <c r="D258" s="19">
        <v>4829.27</v>
      </c>
      <c r="E258" s="19">
        <v>0</v>
      </c>
      <c r="F258" s="19">
        <v>0</v>
      </c>
      <c r="G258" s="19">
        <v>0</v>
      </c>
      <c r="H258" s="19">
        <v>1</v>
      </c>
      <c r="I258" s="17">
        <v>3.54</v>
      </c>
      <c r="J258" s="17">
        <v>23.648</v>
      </c>
      <c r="K258" s="20">
        <v>4</v>
      </c>
      <c r="L258" s="20">
        <v>1</v>
      </c>
      <c r="M258" s="20">
        <v>0</v>
      </c>
      <c r="N258" s="20">
        <v>0</v>
      </c>
      <c r="O258" s="20">
        <v>0</v>
      </c>
      <c r="P258" s="20">
        <v>-7.708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399372</v>
      </c>
      <c r="B259" s="19" t="s">
        <v>326</v>
      </c>
      <c r="C259" s="19">
        <v>3987.222</v>
      </c>
      <c r="D259" s="19">
        <v>5076.148</v>
      </c>
      <c r="E259" s="19">
        <v>0</v>
      </c>
      <c r="F259" s="19">
        <v>0</v>
      </c>
      <c r="G259" s="19">
        <v>0</v>
      </c>
      <c r="H259" s="19">
        <v>1</v>
      </c>
      <c r="I259" s="17">
        <v>4.152</v>
      </c>
      <c r="J259" s="17">
        <v>24.713</v>
      </c>
      <c r="K259" s="20">
        <v>4</v>
      </c>
      <c r="L259" s="20">
        <v>2</v>
      </c>
      <c r="M259" s="20">
        <v>0</v>
      </c>
      <c r="N259" s="20">
        <v>0</v>
      </c>
      <c r="O259" s="20">
        <v>0</v>
      </c>
      <c r="P259" s="20">
        <v>-4.7</v>
      </c>
      <c r="Q259" s="20">
        <v>0</v>
      </c>
      <c r="R259" s="20">
        <v>-1</v>
      </c>
      <c r="S259" s="21"/>
      <c r="T259" s="21"/>
      <c r="U259" s="21"/>
      <c r="V259" s="21"/>
      <c r="W259" s="21"/>
    </row>
    <row r="260" ht="16.5" spans="1:23">
      <c r="A260" s="19">
        <v>399374</v>
      </c>
      <c r="B260" s="19" t="s">
        <v>327</v>
      </c>
      <c r="C260" s="19">
        <v>3480.831</v>
      </c>
      <c r="D260" s="19">
        <v>4277.286</v>
      </c>
      <c r="E260" s="19">
        <v>0</v>
      </c>
      <c r="F260" s="19">
        <v>0</v>
      </c>
      <c r="G260" s="19">
        <v>0</v>
      </c>
      <c r="H260" s="19">
        <v>1</v>
      </c>
      <c r="I260" s="17">
        <v>2.89</v>
      </c>
      <c r="J260" s="17">
        <v>20.972</v>
      </c>
      <c r="K260" s="20">
        <v>4</v>
      </c>
      <c r="L260" s="20">
        <v>2</v>
      </c>
      <c r="M260" s="20">
        <v>0</v>
      </c>
      <c r="N260" s="20">
        <v>0</v>
      </c>
      <c r="O260" s="20">
        <v>0</v>
      </c>
      <c r="P260" s="20">
        <v>-3.863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399375</v>
      </c>
      <c r="B261" s="19" t="s">
        <v>328</v>
      </c>
      <c r="C261" s="19">
        <v>4975.653</v>
      </c>
      <c r="D261" s="19">
        <v>5604.331</v>
      </c>
      <c r="E261" s="19">
        <v>0</v>
      </c>
      <c r="F261" s="19">
        <v>0</v>
      </c>
      <c r="G261" s="19">
        <v>0</v>
      </c>
      <c r="H261" s="19">
        <v>1</v>
      </c>
      <c r="I261" s="17">
        <v>3.437</v>
      </c>
      <c r="J261" s="17">
        <v>14.269</v>
      </c>
      <c r="K261" s="20">
        <v>4</v>
      </c>
      <c r="L261" s="20">
        <v>2</v>
      </c>
      <c r="M261" s="20">
        <v>0</v>
      </c>
      <c r="N261" s="20">
        <v>0</v>
      </c>
      <c r="O261" s="20">
        <v>0</v>
      </c>
      <c r="P261" s="20">
        <v>-3.616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399376</v>
      </c>
      <c r="B262" s="19" t="s">
        <v>329</v>
      </c>
      <c r="C262" s="19">
        <v>4683.815</v>
      </c>
      <c r="D262" s="19">
        <v>6006.896</v>
      </c>
      <c r="E262" s="19">
        <v>0</v>
      </c>
      <c r="F262" s="19">
        <v>0</v>
      </c>
      <c r="G262" s="19">
        <v>0</v>
      </c>
      <c r="H262" s="19">
        <v>1</v>
      </c>
      <c r="I262" s="17">
        <v>1.466</v>
      </c>
      <c r="J262" s="17">
        <v>23.169</v>
      </c>
      <c r="K262" s="20">
        <v>4</v>
      </c>
      <c r="L262" s="20">
        <v>2</v>
      </c>
      <c r="M262" s="20">
        <v>0</v>
      </c>
      <c r="N262" s="20">
        <v>0</v>
      </c>
      <c r="O262" s="20">
        <v>0</v>
      </c>
      <c r="P262" s="20">
        <v>-2.229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399377</v>
      </c>
      <c r="B263" s="19" t="s">
        <v>330</v>
      </c>
      <c r="C263" s="19">
        <v>6546.783</v>
      </c>
      <c r="D263" s="19">
        <v>7539.491</v>
      </c>
      <c r="E263" s="19">
        <v>0</v>
      </c>
      <c r="F263" s="19">
        <v>0</v>
      </c>
      <c r="G263" s="19">
        <v>0</v>
      </c>
      <c r="H263" s="19">
        <v>1</v>
      </c>
      <c r="I263" s="17">
        <v>2.136</v>
      </c>
      <c r="J263" s="17">
        <v>15.022</v>
      </c>
      <c r="K263" s="20">
        <v>4</v>
      </c>
      <c r="L263" s="20">
        <v>0</v>
      </c>
      <c r="M263" s="20">
        <v>-1</v>
      </c>
      <c r="N263" s="20">
        <v>0</v>
      </c>
      <c r="O263" s="20">
        <v>0</v>
      </c>
      <c r="P263" s="20">
        <v>1.574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399378</v>
      </c>
      <c r="B264" s="19" t="s">
        <v>331</v>
      </c>
      <c r="C264" s="19">
        <v>2421.194</v>
      </c>
      <c r="D264" s="19">
        <v>2837.349</v>
      </c>
      <c r="E264" s="19">
        <v>0</v>
      </c>
      <c r="F264" s="19">
        <v>0</v>
      </c>
      <c r="G264" s="19">
        <v>0</v>
      </c>
      <c r="H264" s="19">
        <v>1</v>
      </c>
      <c r="I264" s="17">
        <v>2.991</v>
      </c>
      <c r="J264" s="17">
        <v>17.219</v>
      </c>
      <c r="K264" s="20">
        <v>4</v>
      </c>
      <c r="L264" s="20">
        <v>1</v>
      </c>
      <c r="M264" s="20">
        <v>0</v>
      </c>
      <c r="N264" s="20">
        <v>0</v>
      </c>
      <c r="O264" s="20">
        <v>0</v>
      </c>
      <c r="P264" s="20">
        <v>-7.13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399379</v>
      </c>
      <c r="B265" s="19" t="s">
        <v>332</v>
      </c>
      <c r="C265" s="19">
        <v>7862.227</v>
      </c>
      <c r="D265" s="19">
        <v>9177.927</v>
      </c>
      <c r="E265" s="19">
        <v>0</v>
      </c>
      <c r="F265" s="19">
        <v>0</v>
      </c>
      <c r="G265" s="19">
        <v>0</v>
      </c>
      <c r="H265" s="19">
        <v>1</v>
      </c>
      <c r="I265" s="17">
        <v>1.503</v>
      </c>
      <c r="J265" s="17">
        <v>15.623</v>
      </c>
      <c r="K265" s="20">
        <v>4</v>
      </c>
      <c r="L265" s="20">
        <v>2</v>
      </c>
      <c r="M265" s="20">
        <v>0</v>
      </c>
      <c r="N265" s="20">
        <v>0</v>
      </c>
      <c r="O265" s="20">
        <v>0</v>
      </c>
      <c r="P265" s="20">
        <v>0.893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399380</v>
      </c>
      <c r="B266" s="19" t="s">
        <v>333</v>
      </c>
      <c r="C266" s="19">
        <v>1544.774</v>
      </c>
      <c r="D266" s="19">
        <v>1816.919</v>
      </c>
      <c r="E266" s="19">
        <v>0</v>
      </c>
      <c r="F266" s="19">
        <v>0</v>
      </c>
      <c r="G266" s="19">
        <v>0</v>
      </c>
      <c r="H266" s="19">
        <v>1</v>
      </c>
      <c r="I266" s="17">
        <v>1.607</v>
      </c>
      <c r="J266" s="17">
        <v>16.345</v>
      </c>
      <c r="K266" s="20">
        <v>4</v>
      </c>
      <c r="L266" s="20">
        <v>2</v>
      </c>
      <c r="M266" s="20">
        <v>0</v>
      </c>
      <c r="N266" s="20">
        <v>1</v>
      </c>
      <c r="O266" s="20">
        <v>-1</v>
      </c>
      <c r="P266" s="20">
        <v>-4.664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399381</v>
      </c>
      <c r="B267" s="19" t="s">
        <v>334</v>
      </c>
      <c r="C267" s="19">
        <v>2730.068</v>
      </c>
      <c r="D267" s="19">
        <v>2972.552</v>
      </c>
      <c r="E267" s="19">
        <v>0</v>
      </c>
      <c r="F267" s="19">
        <v>0</v>
      </c>
      <c r="G267" s="19">
        <v>0</v>
      </c>
      <c r="H267" s="19">
        <v>1</v>
      </c>
      <c r="I267" s="17">
        <v>3.838</v>
      </c>
      <c r="J267" s="17">
        <v>11.683</v>
      </c>
      <c r="K267" s="20">
        <v>4</v>
      </c>
      <c r="L267" s="20">
        <v>2</v>
      </c>
      <c r="M267" s="20">
        <v>0</v>
      </c>
      <c r="N267" s="20">
        <v>0</v>
      </c>
      <c r="O267" s="20">
        <v>0</v>
      </c>
      <c r="P267" s="20">
        <v>22.595</v>
      </c>
      <c r="Q267" s="20">
        <v>0</v>
      </c>
      <c r="R267" s="20">
        <v>1</v>
      </c>
      <c r="S267" s="21"/>
      <c r="T267" s="21"/>
      <c r="U267" s="21"/>
      <c r="V267" s="21"/>
      <c r="W267" s="21"/>
    </row>
    <row r="268" ht="16.5" spans="1:23">
      <c r="A268" s="19">
        <v>399382</v>
      </c>
      <c r="B268" s="19" t="s">
        <v>335</v>
      </c>
      <c r="C268" s="19">
        <v>2534.15</v>
      </c>
      <c r="D268" s="19">
        <v>3277.786</v>
      </c>
      <c r="E268" s="19">
        <v>0</v>
      </c>
      <c r="F268" s="19">
        <v>0</v>
      </c>
      <c r="G268" s="19">
        <v>0</v>
      </c>
      <c r="H268" s="19">
        <v>1</v>
      </c>
      <c r="I268" s="17">
        <v>4.931</v>
      </c>
      <c r="J268" s="17">
        <v>26.499</v>
      </c>
      <c r="K268" s="20">
        <v>2</v>
      </c>
      <c r="L268" s="20">
        <v>2</v>
      </c>
      <c r="M268" s="20">
        <v>0</v>
      </c>
      <c r="N268" s="20">
        <v>0</v>
      </c>
      <c r="O268" s="20">
        <v>0</v>
      </c>
      <c r="P268" s="20">
        <v>4.266</v>
      </c>
      <c r="Q268" s="20">
        <v>0</v>
      </c>
      <c r="R268" s="20">
        <v>1</v>
      </c>
      <c r="S268" s="21"/>
      <c r="T268" s="21"/>
      <c r="U268" s="21"/>
      <c r="V268" s="21"/>
      <c r="W268" s="21"/>
    </row>
    <row r="269" ht="16.5" spans="1:23">
      <c r="A269" s="19">
        <v>399383</v>
      </c>
      <c r="B269" s="19" t="s">
        <v>336</v>
      </c>
      <c r="C269" s="19">
        <v>2339.078</v>
      </c>
      <c r="D269" s="19">
        <v>2836.01</v>
      </c>
      <c r="E269" s="19">
        <v>0</v>
      </c>
      <c r="F269" s="19">
        <v>0</v>
      </c>
      <c r="G269" s="19">
        <v>0</v>
      </c>
      <c r="H269" s="19">
        <v>1</v>
      </c>
      <c r="I269" s="17">
        <v>5.857</v>
      </c>
      <c r="J269" s="17">
        <v>22.353</v>
      </c>
      <c r="K269" s="20">
        <v>4</v>
      </c>
      <c r="L269" s="20">
        <v>2</v>
      </c>
      <c r="M269" s="20">
        <v>0</v>
      </c>
      <c r="N269" s="20">
        <v>0</v>
      </c>
      <c r="O269" s="20">
        <v>0</v>
      </c>
      <c r="P269" s="20">
        <v>-8.425</v>
      </c>
      <c r="Q269" s="20">
        <v>0</v>
      </c>
      <c r="R269" s="20">
        <v>-1</v>
      </c>
      <c r="S269" s="21"/>
      <c r="T269" s="21"/>
      <c r="U269" s="21"/>
      <c r="V269" s="21"/>
      <c r="W269" s="21"/>
    </row>
    <row r="270" ht="16.5" spans="1:23">
      <c r="A270" s="19">
        <v>399388</v>
      </c>
      <c r="B270" s="19" t="s">
        <v>337</v>
      </c>
      <c r="C270" s="19">
        <v>4659.019</v>
      </c>
      <c r="D270" s="19">
        <v>6528.721</v>
      </c>
      <c r="E270" s="19">
        <v>0</v>
      </c>
      <c r="F270" s="19">
        <v>0</v>
      </c>
      <c r="G270" s="19">
        <v>0</v>
      </c>
      <c r="H270" s="19">
        <v>1</v>
      </c>
      <c r="I270" s="17">
        <v>0.853</v>
      </c>
      <c r="J270" s="17">
        <v>29.246</v>
      </c>
      <c r="K270" s="20">
        <v>3</v>
      </c>
      <c r="L270" s="20">
        <v>2</v>
      </c>
      <c r="M270" s="20">
        <v>0</v>
      </c>
      <c r="N270" s="20">
        <v>0</v>
      </c>
      <c r="O270" s="20">
        <v>0</v>
      </c>
      <c r="P270" s="20">
        <v>-18.963</v>
      </c>
      <c r="Q270" s="20">
        <v>0</v>
      </c>
      <c r="R270" s="20">
        <v>-1</v>
      </c>
      <c r="S270" s="21"/>
      <c r="T270" s="21"/>
      <c r="U270" s="21"/>
      <c r="V270" s="21"/>
      <c r="W270" s="21"/>
    </row>
    <row r="271" ht="16.5" spans="1:23">
      <c r="A271" s="19">
        <v>399390</v>
      </c>
      <c r="B271" s="19" t="s">
        <v>338</v>
      </c>
      <c r="C271" s="19">
        <v>2547.355</v>
      </c>
      <c r="D271" s="19">
        <v>2697.254</v>
      </c>
      <c r="E271" s="19">
        <v>0</v>
      </c>
      <c r="F271" s="19">
        <v>0</v>
      </c>
      <c r="G271" s="19">
        <v>0</v>
      </c>
      <c r="H271" s="19">
        <v>1</v>
      </c>
      <c r="I271" s="17">
        <v>2.205</v>
      </c>
      <c r="J271" s="17">
        <v>7.64</v>
      </c>
      <c r="K271" s="20">
        <v>3</v>
      </c>
      <c r="L271" s="20">
        <v>2</v>
      </c>
      <c r="M271" s="20">
        <v>0</v>
      </c>
      <c r="N271" s="20">
        <v>0</v>
      </c>
      <c r="O271" s="20">
        <v>0</v>
      </c>
      <c r="P271" s="20">
        <v>-14.773</v>
      </c>
      <c r="Q271" s="20">
        <v>0</v>
      </c>
      <c r="R271" s="20">
        <v>-1</v>
      </c>
      <c r="S271" s="21"/>
      <c r="T271" s="21"/>
      <c r="U271" s="21"/>
      <c r="V271" s="21"/>
      <c r="W271" s="21"/>
    </row>
    <row r="272" ht="16.5" spans="1:23">
      <c r="A272" s="19">
        <v>399392</v>
      </c>
      <c r="B272" s="19" t="s">
        <v>339</v>
      </c>
      <c r="C272" s="19">
        <v>2387.329</v>
      </c>
      <c r="D272" s="19">
        <v>3011.83</v>
      </c>
      <c r="E272" s="19">
        <v>0</v>
      </c>
      <c r="F272" s="19">
        <v>0</v>
      </c>
      <c r="G272" s="19">
        <v>0</v>
      </c>
      <c r="H272" s="19">
        <v>1</v>
      </c>
      <c r="I272" s="17">
        <v>1.491</v>
      </c>
      <c r="J272" s="17">
        <v>21.917</v>
      </c>
      <c r="K272" s="20">
        <v>4</v>
      </c>
      <c r="L272" s="20">
        <v>2</v>
      </c>
      <c r="M272" s="20">
        <v>0</v>
      </c>
      <c r="N272" s="20">
        <v>0</v>
      </c>
      <c r="O272" s="20">
        <v>0</v>
      </c>
      <c r="P272" s="20">
        <v>-3.335</v>
      </c>
      <c r="Q272" s="20">
        <v>0</v>
      </c>
      <c r="R272" s="20">
        <v>0</v>
      </c>
      <c r="S272" s="21"/>
      <c r="T272" s="21"/>
      <c r="U272" s="21"/>
      <c r="V272" s="21"/>
      <c r="W272" s="21"/>
    </row>
    <row r="273" ht="16.5" spans="1:23">
      <c r="A273" s="19">
        <v>399395</v>
      </c>
      <c r="B273" s="19" t="s">
        <v>340</v>
      </c>
      <c r="C273" s="19">
        <v>5713.128</v>
      </c>
      <c r="D273" s="19">
        <v>8070.892</v>
      </c>
      <c r="E273" s="19">
        <v>0</v>
      </c>
      <c r="F273" s="19">
        <v>0</v>
      </c>
      <c r="G273" s="19">
        <v>0</v>
      </c>
      <c r="H273" s="19">
        <v>1</v>
      </c>
      <c r="I273" s="17">
        <v>7.503</v>
      </c>
      <c r="J273" s="17">
        <v>34.524</v>
      </c>
      <c r="K273" s="20">
        <v>3</v>
      </c>
      <c r="L273" s="20">
        <v>2</v>
      </c>
      <c r="M273" s="20">
        <v>0</v>
      </c>
      <c r="N273" s="20">
        <v>0</v>
      </c>
      <c r="O273" s="20">
        <v>0</v>
      </c>
      <c r="P273" s="20">
        <v>-6.228</v>
      </c>
      <c r="Q273" s="20">
        <v>0</v>
      </c>
      <c r="R273" s="20">
        <v>-1</v>
      </c>
      <c r="S273" s="21"/>
      <c r="T273" s="21"/>
      <c r="U273" s="21"/>
      <c r="V273" s="21"/>
      <c r="W273" s="21"/>
    </row>
    <row r="274" ht="16.5" spans="1:23">
      <c r="A274" s="19">
        <v>399399</v>
      </c>
      <c r="B274" s="19" t="s">
        <v>341</v>
      </c>
      <c r="C274" s="19">
        <v>7043.281</v>
      </c>
      <c r="D274" s="19">
        <v>8066.136</v>
      </c>
      <c r="E274" s="19">
        <v>0</v>
      </c>
      <c r="F274" s="19">
        <v>0</v>
      </c>
      <c r="G274" s="19">
        <v>0</v>
      </c>
      <c r="H274" s="19">
        <v>1</v>
      </c>
      <c r="I274" s="17">
        <v>2.968</v>
      </c>
      <c r="J274" s="17">
        <v>15.273</v>
      </c>
      <c r="K274" s="20">
        <v>4</v>
      </c>
      <c r="L274" s="20">
        <v>2</v>
      </c>
      <c r="M274" s="20">
        <v>0</v>
      </c>
      <c r="N274" s="20">
        <v>0</v>
      </c>
      <c r="O274" s="20">
        <v>0</v>
      </c>
      <c r="P274" s="20">
        <v>-9.168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399400</v>
      </c>
      <c r="B275" s="19" t="s">
        <v>342</v>
      </c>
      <c r="C275" s="19">
        <v>3516.823</v>
      </c>
      <c r="D275" s="19">
        <v>4112.367</v>
      </c>
      <c r="E275" s="19">
        <v>0</v>
      </c>
      <c r="F275" s="19">
        <v>0</v>
      </c>
      <c r="G275" s="19">
        <v>0</v>
      </c>
      <c r="H275" s="19">
        <v>1</v>
      </c>
      <c r="I275" s="17">
        <v>2.037</v>
      </c>
      <c r="J275" s="17">
        <v>16.224</v>
      </c>
      <c r="K275" s="20">
        <v>4</v>
      </c>
      <c r="L275" s="20">
        <v>2</v>
      </c>
      <c r="M275" s="20">
        <v>0</v>
      </c>
      <c r="N275" s="20">
        <v>0</v>
      </c>
      <c r="O275" s="20">
        <v>0</v>
      </c>
      <c r="P275" s="20">
        <v>-12.295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399401</v>
      </c>
      <c r="B276" s="19" t="s">
        <v>343</v>
      </c>
      <c r="C276" s="19">
        <v>3844.796</v>
      </c>
      <c r="D276" s="19">
        <v>4668.89</v>
      </c>
      <c r="E276" s="19">
        <v>0</v>
      </c>
      <c r="F276" s="19">
        <v>0</v>
      </c>
      <c r="G276" s="19">
        <v>0</v>
      </c>
      <c r="H276" s="19">
        <v>1</v>
      </c>
      <c r="I276" s="17">
        <v>1.566</v>
      </c>
      <c r="J276" s="17">
        <v>18.941</v>
      </c>
      <c r="K276" s="20">
        <v>2</v>
      </c>
      <c r="L276" s="20">
        <v>1</v>
      </c>
      <c r="M276" s="20">
        <v>0</v>
      </c>
      <c r="N276" s="20">
        <v>0</v>
      </c>
      <c r="O276" s="20">
        <v>0</v>
      </c>
      <c r="P276" s="20">
        <v>14.31</v>
      </c>
      <c r="Q276" s="20">
        <v>0</v>
      </c>
      <c r="R276" s="20">
        <v>0</v>
      </c>
      <c r="S276" s="21"/>
      <c r="T276" s="21"/>
      <c r="U276" s="21"/>
      <c r="V276" s="21"/>
      <c r="W276" s="21"/>
    </row>
    <row r="277" ht="16.5" spans="1:23">
      <c r="A277" s="19">
        <v>399402</v>
      </c>
      <c r="B277" s="19" t="s">
        <v>344</v>
      </c>
      <c r="C277" s="19">
        <v>3016.759</v>
      </c>
      <c r="D277" s="19">
        <v>3635.216</v>
      </c>
      <c r="E277" s="19">
        <v>0</v>
      </c>
      <c r="F277" s="19">
        <v>0</v>
      </c>
      <c r="G277" s="19">
        <v>0</v>
      </c>
      <c r="H277" s="19">
        <v>1</v>
      </c>
      <c r="I277" s="17">
        <v>4.159</v>
      </c>
      <c r="J277" s="17">
        <v>20.465</v>
      </c>
      <c r="K277" s="20">
        <v>4</v>
      </c>
      <c r="L277" s="20">
        <v>2</v>
      </c>
      <c r="M277" s="20">
        <v>0</v>
      </c>
      <c r="N277" s="20">
        <v>0</v>
      </c>
      <c r="O277" s="20">
        <v>0</v>
      </c>
      <c r="P277" s="20">
        <v>-10.731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399404</v>
      </c>
      <c r="B278" s="19" t="s">
        <v>345</v>
      </c>
      <c r="C278" s="19">
        <v>6073.034</v>
      </c>
      <c r="D278" s="19">
        <v>6681.427</v>
      </c>
      <c r="E278" s="19">
        <v>0</v>
      </c>
      <c r="F278" s="19">
        <v>0</v>
      </c>
      <c r="G278" s="19">
        <v>0</v>
      </c>
      <c r="H278" s="19">
        <v>1</v>
      </c>
      <c r="I278" s="17">
        <v>1.799</v>
      </c>
      <c r="J278" s="17">
        <v>10.741</v>
      </c>
      <c r="K278" s="20">
        <v>4</v>
      </c>
      <c r="L278" s="20">
        <v>2</v>
      </c>
      <c r="M278" s="20">
        <v>0</v>
      </c>
      <c r="N278" s="20">
        <v>0</v>
      </c>
      <c r="O278" s="20">
        <v>0</v>
      </c>
      <c r="P278" s="20">
        <v>-6.308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399405</v>
      </c>
      <c r="B279" s="19" t="s">
        <v>346</v>
      </c>
      <c r="C279" s="19">
        <v>2196.426</v>
      </c>
      <c r="D279" s="19">
        <v>3058.246</v>
      </c>
      <c r="E279" s="19">
        <v>0</v>
      </c>
      <c r="F279" s="19">
        <v>0</v>
      </c>
      <c r="G279" s="19">
        <v>0</v>
      </c>
      <c r="H279" s="19">
        <v>1</v>
      </c>
      <c r="I279" s="17">
        <v>4.983</v>
      </c>
      <c r="J279" s="17">
        <v>31.759</v>
      </c>
      <c r="K279" s="20">
        <v>4</v>
      </c>
      <c r="L279" s="20">
        <v>2</v>
      </c>
      <c r="M279" s="20">
        <v>0</v>
      </c>
      <c r="N279" s="20">
        <v>0</v>
      </c>
      <c r="O279" s="20">
        <v>0</v>
      </c>
      <c r="P279" s="20">
        <v>-4.888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399406</v>
      </c>
      <c r="B280" s="19" t="s">
        <v>347</v>
      </c>
      <c r="C280" s="19">
        <v>12298.602</v>
      </c>
      <c r="D280" s="19">
        <v>13354.885</v>
      </c>
      <c r="E280" s="19">
        <v>0</v>
      </c>
      <c r="F280" s="19">
        <v>0</v>
      </c>
      <c r="G280" s="19">
        <v>0</v>
      </c>
      <c r="H280" s="19">
        <v>1</v>
      </c>
      <c r="I280" s="17">
        <v>1.964</v>
      </c>
      <c r="J280" s="17">
        <v>9.718</v>
      </c>
      <c r="K280" s="20">
        <v>4</v>
      </c>
      <c r="L280" s="20">
        <v>2</v>
      </c>
      <c r="M280" s="20">
        <v>0</v>
      </c>
      <c r="N280" s="20">
        <v>0</v>
      </c>
      <c r="O280" s="20">
        <v>0</v>
      </c>
      <c r="P280" s="20">
        <v>-5.686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399407</v>
      </c>
      <c r="B281" s="19" t="s">
        <v>348</v>
      </c>
      <c r="C281" s="19">
        <v>2296.935</v>
      </c>
      <c r="D281" s="19">
        <v>3082.532</v>
      </c>
      <c r="E281" s="19">
        <v>0</v>
      </c>
      <c r="F281" s="19">
        <v>0</v>
      </c>
      <c r="G281" s="19">
        <v>0</v>
      </c>
      <c r="H281" s="19">
        <v>1</v>
      </c>
      <c r="I281" s="17">
        <v>2.064</v>
      </c>
      <c r="J281" s="17">
        <v>27.023</v>
      </c>
      <c r="K281" s="20">
        <v>4</v>
      </c>
      <c r="L281" s="20">
        <v>2</v>
      </c>
      <c r="M281" s="20">
        <v>0</v>
      </c>
      <c r="N281" s="20">
        <v>0</v>
      </c>
      <c r="O281" s="20">
        <v>0</v>
      </c>
      <c r="P281" s="20">
        <v>-0.612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399408</v>
      </c>
      <c r="B282" s="19" t="s">
        <v>349</v>
      </c>
      <c r="C282" s="19">
        <v>13842.502</v>
      </c>
      <c r="D282" s="19">
        <v>15208.221</v>
      </c>
      <c r="E282" s="19">
        <v>0</v>
      </c>
      <c r="F282" s="19">
        <v>0</v>
      </c>
      <c r="G282" s="19">
        <v>0</v>
      </c>
      <c r="H282" s="19">
        <v>1</v>
      </c>
      <c r="I282" s="17">
        <v>1.346</v>
      </c>
      <c r="J282" s="17">
        <v>10.205</v>
      </c>
      <c r="K282" s="20">
        <v>4</v>
      </c>
      <c r="L282" s="20">
        <v>2</v>
      </c>
      <c r="M282" s="20">
        <v>0</v>
      </c>
      <c r="N282" s="20">
        <v>0</v>
      </c>
      <c r="O282" s="20">
        <v>0</v>
      </c>
      <c r="P282" s="20">
        <v>-2.386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399409</v>
      </c>
      <c r="B283" s="19" t="s">
        <v>350</v>
      </c>
      <c r="C283" s="19">
        <v>4911.772</v>
      </c>
      <c r="D283" s="19">
        <v>6311.406</v>
      </c>
      <c r="E283" s="19">
        <v>0</v>
      </c>
      <c r="F283" s="19">
        <v>0</v>
      </c>
      <c r="G283" s="19">
        <v>0</v>
      </c>
      <c r="H283" s="19">
        <v>1</v>
      </c>
      <c r="I283" s="17">
        <v>0.852</v>
      </c>
      <c r="J283" s="17">
        <v>22.84</v>
      </c>
      <c r="K283" s="20">
        <v>4</v>
      </c>
      <c r="L283" s="20">
        <v>2</v>
      </c>
      <c r="M283" s="20">
        <v>-1</v>
      </c>
      <c r="N283" s="20">
        <v>1</v>
      </c>
      <c r="O283" s="20">
        <v>0</v>
      </c>
      <c r="P283" s="20">
        <v>7.607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399412</v>
      </c>
      <c r="B284" s="19" t="s">
        <v>351</v>
      </c>
      <c r="C284" s="19">
        <v>2202.611</v>
      </c>
      <c r="D284" s="19">
        <v>2882.555</v>
      </c>
      <c r="E284" s="19">
        <v>0</v>
      </c>
      <c r="F284" s="19">
        <v>0</v>
      </c>
      <c r="G284" s="19">
        <v>0</v>
      </c>
      <c r="H284" s="19">
        <v>1</v>
      </c>
      <c r="I284" s="17">
        <v>8.363</v>
      </c>
      <c r="J284" s="17">
        <v>29.978</v>
      </c>
      <c r="K284" s="20">
        <v>4</v>
      </c>
      <c r="L284" s="20">
        <v>2</v>
      </c>
      <c r="M284" s="20">
        <v>0</v>
      </c>
      <c r="N284" s="20">
        <v>0</v>
      </c>
      <c r="O284" s="20">
        <v>0</v>
      </c>
      <c r="P284" s="20">
        <v>-2.79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399416</v>
      </c>
      <c r="B285" s="19" t="s">
        <v>352</v>
      </c>
      <c r="C285" s="19">
        <v>3936.226</v>
      </c>
      <c r="D285" s="19">
        <v>4739.928</v>
      </c>
      <c r="E285" s="19">
        <v>0</v>
      </c>
      <c r="F285" s="19">
        <v>0</v>
      </c>
      <c r="G285" s="19">
        <v>0</v>
      </c>
      <c r="H285" s="19">
        <v>1</v>
      </c>
      <c r="I285" s="17">
        <v>0.209</v>
      </c>
      <c r="J285" s="17">
        <v>17.13</v>
      </c>
      <c r="K285" s="20">
        <v>4</v>
      </c>
      <c r="L285" s="20">
        <v>2</v>
      </c>
      <c r="M285" s="20">
        <v>0</v>
      </c>
      <c r="N285" s="20">
        <v>0</v>
      </c>
      <c r="O285" s="20">
        <v>0</v>
      </c>
      <c r="P285" s="20">
        <v>-3.511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399417</v>
      </c>
      <c r="B286" s="19" t="s">
        <v>353</v>
      </c>
      <c r="C286" s="19">
        <v>2725.001</v>
      </c>
      <c r="D286" s="19">
        <v>3702.237</v>
      </c>
      <c r="E286" s="19">
        <v>0</v>
      </c>
      <c r="F286" s="19">
        <v>0</v>
      </c>
      <c r="G286" s="19">
        <v>0</v>
      </c>
      <c r="H286" s="19">
        <v>1</v>
      </c>
      <c r="I286" s="17">
        <v>6.694</v>
      </c>
      <c r="J286" s="17">
        <v>31.323</v>
      </c>
      <c r="K286" s="20">
        <v>4</v>
      </c>
      <c r="L286" s="20">
        <v>2</v>
      </c>
      <c r="M286" s="20">
        <v>0</v>
      </c>
      <c r="N286" s="20">
        <v>0</v>
      </c>
      <c r="O286" s="20">
        <v>0</v>
      </c>
      <c r="P286" s="20">
        <v>-1.969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399427</v>
      </c>
      <c r="B287" s="19" t="s">
        <v>354</v>
      </c>
      <c r="C287" s="19">
        <v>2139.628</v>
      </c>
      <c r="D287" s="19">
        <v>2475.492</v>
      </c>
      <c r="E287" s="19">
        <v>0</v>
      </c>
      <c r="F287" s="19">
        <v>0</v>
      </c>
      <c r="G287" s="19">
        <v>0</v>
      </c>
      <c r="H287" s="19">
        <v>1</v>
      </c>
      <c r="I287" s="17">
        <v>1.685</v>
      </c>
      <c r="J287" s="17">
        <v>15.024</v>
      </c>
      <c r="K287" s="20">
        <v>4</v>
      </c>
      <c r="L287" s="20">
        <v>2</v>
      </c>
      <c r="M287" s="20">
        <v>-1</v>
      </c>
      <c r="N287" s="20">
        <v>1</v>
      </c>
      <c r="O287" s="20">
        <v>0</v>
      </c>
      <c r="P287" s="20">
        <v>2.194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399429</v>
      </c>
      <c r="B288" s="19" t="s">
        <v>355</v>
      </c>
      <c r="C288" s="19">
        <v>1288.342</v>
      </c>
      <c r="D288" s="19">
        <v>1525.477</v>
      </c>
      <c r="E288" s="19">
        <v>0</v>
      </c>
      <c r="F288" s="19">
        <v>0</v>
      </c>
      <c r="G288" s="19">
        <v>0</v>
      </c>
      <c r="H288" s="19">
        <v>1</v>
      </c>
      <c r="I288" s="17">
        <v>6.28</v>
      </c>
      <c r="J288" s="17">
        <v>20.849</v>
      </c>
      <c r="K288" s="20">
        <v>3</v>
      </c>
      <c r="L288" s="20">
        <v>1</v>
      </c>
      <c r="M288" s="20">
        <v>0</v>
      </c>
      <c r="N288" s="20">
        <v>0</v>
      </c>
      <c r="O288" s="20">
        <v>0</v>
      </c>
      <c r="P288" s="20">
        <v>-2.932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399432</v>
      </c>
      <c r="B289" s="19" t="s">
        <v>356</v>
      </c>
      <c r="C289" s="19">
        <v>4739.107</v>
      </c>
      <c r="D289" s="19">
        <v>6534.743</v>
      </c>
      <c r="E289" s="19">
        <v>0</v>
      </c>
      <c r="F289" s="19">
        <v>0</v>
      </c>
      <c r="G289" s="19">
        <v>0</v>
      </c>
      <c r="H289" s="19">
        <v>1</v>
      </c>
      <c r="I289" s="17">
        <v>3.576</v>
      </c>
      <c r="J289" s="17">
        <v>30.072</v>
      </c>
      <c r="K289" s="20">
        <v>3</v>
      </c>
      <c r="L289" s="20">
        <v>1</v>
      </c>
      <c r="M289" s="20">
        <v>0</v>
      </c>
      <c r="N289" s="20">
        <v>0</v>
      </c>
      <c r="O289" s="20">
        <v>0</v>
      </c>
      <c r="P289" s="20">
        <v>-1.316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399436</v>
      </c>
      <c r="B290" s="19" t="s">
        <v>357</v>
      </c>
      <c r="C290" s="19">
        <v>3569.616</v>
      </c>
      <c r="D290" s="19">
        <v>4080.232</v>
      </c>
      <c r="E290" s="19">
        <v>0</v>
      </c>
      <c r="F290" s="19">
        <v>0</v>
      </c>
      <c r="G290" s="19">
        <v>0</v>
      </c>
      <c r="H290" s="19">
        <v>1</v>
      </c>
      <c r="I290" s="17">
        <v>4.276</v>
      </c>
      <c r="J290" s="17">
        <v>16.255</v>
      </c>
      <c r="K290" s="20">
        <v>4</v>
      </c>
      <c r="L290" s="20">
        <v>2</v>
      </c>
      <c r="M290" s="20">
        <v>0</v>
      </c>
      <c r="N290" s="20">
        <v>0</v>
      </c>
      <c r="O290" s="20">
        <v>0</v>
      </c>
      <c r="P290" s="20">
        <v>1.963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399438</v>
      </c>
      <c r="B291" s="19" t="s">
        <v>358</v>
      </c>
      <c r="C291" s="19">
        <v>1958.13</v>
      </c>
      <c r="D291" s="19">
        <v>2094.682</v>
      </c>
      <c r="E291" s="19">
        <v>0</v>
      </c>
      <c r="F291" s="19">
        <v>0</v>
      </c>
      <c r="G291" s="19">
        <v>0</v>
      </c>
      <c r="H291" s="19">
        <v>1</v>
      </c>
      <c r="I291" s="17">
        <v>1.941</v>
      </c>
      <c r="J291" s="17">
        <v>8.333</v>
      </c>
      <c r="K291" s="20">
        <v>4</v>
      </c>
      <c r="L291" s="20">
        <v>2</v>
      </c>
      <c r="M291" s="20">
        <v>-1</v>
      </c>
      <c r="N291" s="20">
        <v>1</v>
      </c>
      <c r="O291" s="20">
        <v>0</v>
      </c>
      <c r="P291" s="20">
        <v>7.196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399439</v>
      </c>
      <c r="B292" s="19" t="s">
        <v>359</v>
      </c>
      <c r="C292" s="19">
        <v>1630.006</v>
      </c>
      <c r="D292" s="19">
        <v>1750.583</v>
      </c>
      <c r="E292" s="19">
        <v>0</v>
      </c>
      <c r="F292" s="19">
        <v>0</v>
      </c>
      <c r="G292" s="19">
        <v>0</v>
      </c>
      <c r="H292" s="19">
        <v>1</v>
      </c>
      <c r="I292" s="17">
        <v>4.582</v>
      </c>
      <c r="J292" s="17">
        <v>11.154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1.734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399551</v>
      </c>
      <c r="B293" s="19" t="s">
        <v>360</v>
      </c>
      <c r="C293" s="19">
        <v>7862.69</v>
      </c>
      <c r="D293" s="19">
        <v>10359.995</v>
      </c>
      <c r="E293" s="19">
        <v>0</v>
      </c>
      <c r="F293" s="19">
        <v>0</v>
      </c>
      <c r="G293" s="19">
        <v>0</v>
      </c>
      <c r="H293" s="19">
        <v>1</v>
      </c>
      <c r="I293" s="17">
        <v>1.032</v>
      </c>
      <c r="J293" s="17">
        <v>24.889</v>
      </c>
      <c r="K293" s="20">
        <v>4</v>
      </c>
      <c r="L293" s="20">
        <v>2</v>
      </c>
      <c r="M293" s="20">
        <v>0</v>
      </c>
      <c r="N293" s="20">
        <v>0</v>
      </c>
      <c r="O293" s="20">
        <v>0</v>
      </c>
      <c r="P293" s="20">
        <v>4.58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399553</v>
      </c>
      <c r="B294" s="19" t="s">
        <v>361</v>
      </c>
      <c r="C294" s="19">
        <v>6632.376</v>
      </c>
      <c r="D294" s="19">
        <v>7501.285</v>
      </c>
      <c r="E294" s="19">
        <v>0</v>
      </c>
      <c r="F294" s="19">
        <v>0</v>
      </c>
      <c r="G294" s="19">
        <v>0</v>
      </c>
      <c r="H294" s="19">
        <v>1</v>
      </c>
      <c r="I294" s="17">
        <v>0.993</v>
      </c>
      <c r="J294" s="17">
        <v>12.461</v>
      </c>
      <c r="K294" s="20">
        <v>3</v>
      </c>
      <c r="L294" s="20">
        <v>2</v>
      </c>
      <c r="M294" s="20">
        <v>0</v>
      </c>
      <c r="N294" s="20">
        <v>0</v>
      </c>
      <c r="O294" s="20">
        <v>0</v>
      </c>
      <c r="P294" s="20">
        <v>-4.154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399556</v>
      </c>
      <c r="B295" s="19" t="s">
        <v>362</v>
      </c>
      <c r="C295" s="19">
        <v>2263.411</v>
      </c>
      <c r="D295" s="19">
        <v>2735.668</v>
      </c>
      <c r="E295" s="19">
        <v>0</v>
      </c>
      <c r="F295" s="19">
        <v>0</v>
      </c>
      <c r="G295" s="19">
        <v>0</v>
      </c>
      <c r="H295" s="19">
        <v>1</v>
      </c>
      <c r="I295" s="17">
        <v>8.791</v>
      </c>
      <c r="J295" s="17">
        <v>24.536</v>
      </c>
      <c r="K295" s="20">
        <v>4</v>
      </c>
      <c r="L295" s="20">
        <v>2</v>
      </c>
      <c r="M295" s="20">
        <v>0</v>
      </c>
      <c r="N295" s="20">
        <v>0</v>
      </c>
      <c r="O295" s="20">
        <v>0</v>
      </c>
      <c r="P295" s="20">
        <v>-2.362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399602</v>
      </c>
      <c r="B296" s="19" t="s">
        <v>363</v>
      </c>
      <c r="C296" s="19">
        <v>981.026</v>
      </c>
      <c r="D296" s="19">
        <v>1234.739</v>
      </c>
      <c r="E296" s="19">
        <v>0</v>
      </c>
      <c r="F296" s="19">
        <v>0</v>
      </c>
      <c r="G296" s="19">
        <v>0</v>
      </c>
      <c r="H296" s="19">
        <v>1</v>
      </c>
      <c r="I296" s="17">
        <v>3.175</v>
      </c>
      <c r="J296" s="17">
        <v>23.071</v>
      </c>
      <c r="K296" s="20">
        <v>4</v>
      </c>
      <c r="L296" s="20">
        <v>1</v>
      </c>
      <c r="M296" s="20">
        <v>0</v>
      </c>
      <c r="N296" s="20">
        <v>0</v>
      </c>
      <c r="O296" s="20">
        <v>0</v>
      </c>
      <c r="P296" s="20">
        <v>-7.041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399606</v>
      </c>
      <c r="B297" s="19" t="s">
        <v>364</v>
      </c>
      <c r="C297" s="19">
        <v>2364.686</v>
      </c>
      <c r="D297" s="19">
        <v>3377.992</v>
      </c>
      <c r="E297" s="19">
        <v>0</v>
      </c>
      <c r="F297" s="19">
        <v>0</v>
      </c>
      <c r="G297" s="19">
        <v>0</v>
      </c>
      <c r="H297" s="19">
        <v>1</v>
      </c>
      <c r="I297" s="17">
        <v>4.67</v>
      </c>
      <c r="J297" s="17">
        <v>33.266</v>
      </c>
      <c r="K297" s="20">
        <v>4</v>
      </c>
      <c r="L297" s="20">
        <v>2</v>
      </c>
      <c r="M297" s="20">
        <v>0</v>
      </c>
      <c r="N297" s="20">
        <v>0</v>
      </c>
      <c r="O297" s="20">
        <v>0</v>
      </c>
      <c r="P297" s="20">
        <v>-2.026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399608</v>
      </c>
      <c r="B298" s="19" t="s">
        <v>365</v>
      </c>
      <c r="C298" s="19">
        <v>2975.08</v>
      </c>
      <c r="D298" s="19">
        <v>4043.643</v>
      </c>
      <c r="E298" s="19">
        <v>0</v>
      </c>
      <c r="F298" s="19">
        <v>0</v>
      </c>
      <c r="G298" s="19">
        <v>0</v>
      </c>
      <c r="H298" s="19">
        <v>1</v>
      </c>
      <c r="I298" s="17">
        <v>4.187</v>
      </c>
      <c r="J298" s="17">
        <v>29.506</v>
      </c>
      <c r="K298" s="20">
        <v>4</v>
      </c>
      <c r="L298" s="20">
        <v>2</v>
      </c>
      <c r="M298" s="20">
        <v>0</v>
      </c>
      <c r="N298" s="20">
        <v>0</v>
      </c>
      <c r="O298" s="20">
        <v>0</v>
      </c>
      <c r="P298" s="20">
        <v>-2.331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399610</v>
      </c>
      <c r="B299" s="19" t="s">
        <v>366</v>
      </c>
      <c r="C299" s="19">
        <v>6103.918</v>
      </c>
      <c r="D299" s="19">
        <v>9136.744</v>
      </c>
      <c r="E299" s="19">
        <v>0</v>
      </c>
      <c r="F299" s="19">
        <v>0</v>
      </c>
      <c r="G299" s="19">
        <v>0</v>
      </c>
      <c r="H299" s="19">
        <v>1</v>
      </c>
      <c r="I299" s="17">
        <v>2.179</v>
      </c>
      <c r="J299" s="17">
        <v>34.649</v>
      </c>
      <c r="K299" s="20">
        <v>4</v>
      </c>
      <c r="L299" s="20">
        <v>2</v>
      </c>
      <c r="M299" s="20">
        <v>0</v>
      </c>
      <c r="N299" s="20">
        <v>0</v>
      </c>
      <c r="O299" s="20">
        <v>0</v>
      </c>
      <c r="P299" s="20">
        <v>-0.743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399611</v>
      </c>
      <c r="B300" s="19" t="s">
        <v>367</v>
      </c>
      <c r="C300" s="19">
        <v>2304.016</v>
      </c>
      <c r="D300" s="19">
        <v>3123.761</v>
      </c>
      <c r="E300" s="19">
        <v>0</v>
      </c>
      <c r="F300" s="19">
        <v>0</v>
      </c>
      <c r="G300" s="19">
        <v>0</v>
      </c>
      <c r="H300" s="19">
        <v>1</v>
      </c>
      <c r="I300" s="17">
        <v>4.508</v>
      </c>
      <c r="J300" s="17">
        <v>29.567</v>
      </c>
      <c r="K300" s="20">
        <v>3</v>
      </c>
      <c r="L300" s="20">
        <v>2</v>
      </c>
      <c r="M300" s="20">
        <v>0</v>
      </c>
      <c r="N300" s="20">
        <v>0</v>
      </c>
      <c r="O300" s="20">
        <v>0</v>
      </c>
      <c r="P300" s="20">
        <v>-4.257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399612</v>
      </c>
      <c r="B301" s="19" t="s">
        <v>368</v>
      </c>
      <c r="C301" s="19">
        <v>1962.18</v>
      </c>
      <c r="D301" s="19">
        <v>2651.282</v>
      </c>
      <c r="E301" s="19">
        <v>0</v>
      </c>
      <c r="F301" s="19">
        <v>0</v>
      </c>
      <c r="G301" s="19">
        <v>0</v>
      </c>
      <c r="H301" s="19">
        <v>1</v>
      </c>
      <c r="I301" s="17">
        <v>4.336</v>
      </c>
      <c r="J301" s="17">
        <v>29.201</v>
      </c>
      <c r="K301" s="20">
        <v>4</v>
      </c>
      <c r="L301" s="20">
        <v>2</v>
      </c>
      <c r="M301" s="20">
        <v>0</v>
      </c>
      <c r="N301" s="20">
        <v>0</v>
      </c>
      <c r="O301" s="20">
        <v>0</v>
      </c>
      <c r="P301" s="20">
        <v>-0.302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399614</v>
      </c>
      <c r="B302" s="19" t="s">
        <v>369</v>
      </c>
      <c r="C302" s="19">
        <v>2548.82</v>
      </c>
      <c r="D302" s="19">
        <v>3195.681</v>
      </c>
      <c r="E302" s="19">
        <v>0</v>
      </c>
      <c r="F302" s="19">
        <v>0</v>
      </c>
      <c r="G302" s="19">
        <v>0</v>
      </c>
      <c r="H302" s="19">
        <v>1</v>
      </c>
      <c r="I302" s="17">
        <v>5.261</v>
      </c>
      <c r="J302" s="17">
        <v>24.437</v>
      </c>
      <c r="K302" s="20">
        <v>4</v>
      </c>
      <c r="L302" s="20">
        <v>2</v>
      </c>
      <c r="M302" s="20">
        <v>0</v>
      </c>
      <c r="N302" s="20">
        <v>0</v>
      </c>
      <c r="O302" s="20">
        <v>0</v>
      </c>
      <c r="P302" s="20">
        <v>-0.319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399615</v>
      </c>
      <c r="B303" s="19" t="s">
        <v>370</v>
      </c>
      <c r="C303" s="19">
        <v>3013.925</v>
      </c>
      <c r="D303" s="19">
        <v>3930.307</v>
      </c>
      <c r="E303" s="19">
        <v>0</v>
      </c>
      <c r="F303" s="19">
        <v>0</v>
      </c>
      <c r="G303" s="19">
        <v>0</v>
      </c>
      <c r="H303" s="19">
        <v>1</v>
      </c>
      <c r="I303" s="17">
        <v>6.557</v>
      </c>
      <c r="J303" s="17">
        <v>28.344</v>
      </c>
      <c r="K303" s="20">
        <v>2</v>
      </c>
      <c r="L303" s="20">
        <v>1</v>
      </c>
      <c r="M303" s="20">
        <v>0</v>
      </c>
      <c r="N303" s="20">
        <v>0</v>
      </c>
      <c r="O303" s="20">
        <v>0</v>
      </c>
      <c r="P303" s="20">
        <v>1.139</v>
      </c>
      <c r="Q303" s="20">
        <v>-1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399622</v>
      </c>
      <c r="B304" s="19" t="s">
        <v>371</v>
      </c>
      <c r="C304" s="19">
        <v>1617.733</v>
      </c>
      <c r="D304" s="19">
        <v>1741.874</v>
      </c>
      <c r="E304" s="19">
        <v>0</v>
      </c>
      <c r="F304" s="19">
        <v>0</v>
      </c>
      <c r="G304" s="19">
        <v>0</v>
      </c>
      <c r="H304" s="19">
        <v>1</v>
      </c>
      <c r="I304" s="17">
        <v>2.717</v>
      </c>
      <c r="J304" s="17">
        <v>9.65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399623</v>
      </c>
      <c r="B305" s="19" t="s">
        <v>372</v>
      </c>
      <c r="C305" s="19">
        <v>7221.863</v>
      </c>
      <c r="D305" s="19">
        <v>8826.544</v>
      </c>
      <c r="E305" s="19">
        <v>0</v>
      </c>
      <c r="F305" s="19">
        <v>0</v>
      </c>
      <c r="G305" s="19">
        <v>0</v>
      </c>
      <c r="H305" s="19">
        <v>1</v>
      </c>
      <c r="I305" s="17">
        <v>1.596</v>
      </c>
      <c r="J305" s="17">
        <v>19.486</v>
      </c>
      <c r="K305" s="20">
        <v>4</v>
      </c>
      <c r="L305" s="20">
        <v>1</v>
      </c>
      <c r="M305" s="20">
        <v>0</v>
      </c>
      <c r="N305" s="20">
        <v>0</v>
      </c>
      <c r="O305" s="20">
        <v>0</v>
      </c>
      <c r="P305" s="20">
        <v>1.862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399625</v>
      </c>
      <c r="B306" s="19" t="s">
        <v>373</v>
      </c>
      <c r="C306" s="19">
        <v>1816.039</v>
      </c>
      <c r="D306" s="19">
        <v>2354.234</v>
      </c>
      <c r="E306" s="19">
        <v>0</v>
      </c>
      <c r="F306" s="19">
        <v>0</v>
      </c>
      <c r="G306" s="19">
        <v>0</v>
      </c>
      <c r="H306" s="19">
        <v>1</v>
      </c>
      <c r="I306" s="17">
        <v>2.771</v>
      </c>
      <c r="J306" s="17">
        <v>24.998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399626</v>
      </c>
      <c r="B307" s="19" t="s">
        <v>374</v>
      </c>
      <c r="C307" s="19">
        <v>1398.234</v>
      </c>
      <c r="D307" s="19">
        <v>1934.061</v>
      </c>
      <c r="E307" s="19">
        <v>0</v>
      </c>
      <c r="F307" s="19">
        <v>0</v>
      </c>
      <c r="G307" s="19">
        <v>0</v>
      </c>
      <c r="H307" s="19">
        <v>1</v>
      </c>
      <c r="I307" s="17">
        <v>5.672</v>
      </c>
      <c r="J307" s="17">
        <v>31.805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399627</v>
      </c>
      <c r="B308" s="19" t="s">
        <v>375</v>
      </c>
      <c r="C308" s="19">
        <v>2125.039</v>
      </c>
      <c r="D308" s="19">
        <v>2498.107</v>
      </c>
      <c r="E308" s="19">
        <v>0</v>
      </c>
      <c r="F308" s="19">
        <v>0</v>
      </c>
      <c r="G308" s="19">
        <v>0</v>
      </c>
      <c r="H308" s="19">
        <v>1</v>
      </c>
      <c r="I308" s="17">
        <v>1.001</v>
      </c>
      <c r="J308" s="17">
        <v>15.786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399630</v>
      </c>
      <c r="B309" s="19" t="s">
        <v>376</v>
      </c>
      <c r="C309" s="19">
        <v>1268.268</v>
      </c>
      <c r="D309" s="19">
        <v>1689.942</v>
      </c>
      <c r="E309" s="19">
        <v>0</v>
      </c>
      <c r="F309" s="19">
        <v>0</v>
      </c>
      <c r="G309" s="19">
        <v>0</v>
      </c>
      <c r="H309" s="19">
        <v>1</v>
      </c>
      <c r="I309" s="17">
        <v>4.44</v>
      </c>
      <c r="J309" s="17">
        <v>28.284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399632</v>
      </c>
      <c r="B310" s="19" t="s">
        <v>377</v>
      </c>
      <c r="C310" s="19">
        <v>4161.284</v>
      </c>
      <c r="D310" s="19">
        <v>5193.311</v>
      </c>
      <c r="E310" s="19">
        <v>0</v>
      </c>
      <c r="F310" s="19">
        <v>0</v>
      </c>
      <c r="G310" s="19">
        <v>0</v>
      </c>
      <c r="H310" s="19">
        <v>1</v>
      </c>
      <c r="I310" s="17">
        <v>1.702</v>
      </c>
      <c r="J310" s="17">
        <v>21.236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399633</v>
      </c>
      <c r="B311" s="19" t="s">
        <v>378</v>
      </c>
      <c r="C311" s="19">
        <v>4869.37</v>
      </c>
      <c r="D311" s="19">
        <v>6024.666</v>
      </c>
      <c r="E311" s="19">
        <v>0</v>
      </c>
      <c r="F311" s="19">
        <v>0</v>
      </c>
      <c r="G311" s="19">
        <v>0</v>
      </c>
      <c r="H311" s="19">
        <v>1</v>
      </c>
      <c r="I311" s="17">
        <v>2.2</v>
      </c>
      <c r="J311" s="17">
        <v>20.954</v>
      </c>
      <c r="K311" s="20">
        <v>3</v>
      </c>
      <c r="L311" s="20">
        <v>2</v>
      </c>
      <c r="M311" s="20">
        <v>0</v>
      </c>
      <c r="N311" s="20">
        <v>0</v>
      </c>
      <c r="O311" s="20">
        <v>0</v>
      </c>
      <c r="P311" s="20">
        <v>2.484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399634</v>
      </c>
      <c r="B312" s="19" t="s">
        <v>379</v>
      </c>
      <c r="C312" s="19">
        <v>3342.31</v>
      </c>
      <c r="D312" s="19">
        <v>4155.206</v>
      </c>
      <c r="E312" s="19">
        <v>0</v>
      </c>
      <c r="F312" s="19">
        <v>0</v>
      </c>
      <c r="G312" s="19">
        <v>0</v>
      </c>
      <c r="H312" s="19">
        <v>1</v>
      </c>
      <c r="I312" s="17">
        <v>2.752</v>
      </c>
      <c r="J312" s="17">
        <v>21.777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399635</v>
      </c>
      <c r="B313" s="19" t="s">
        <v>380</v>
      </c>
      <c r="C313" s="19">
        <v>1566.901</v>
      </c>
      <c r="D313" s="19">
        <v>2082.277</v>
      </c>
      <c r="E313" s="19">
        <v>0</v>
      </c>
      <c r="F313" s="19">
        <v>0</v>
      </c>
      <c r="G313" s="19">
        <v>0</v>
      </c>
      <c r="H313" s="19">
        <v>1</v>
      </c>
      <c r="I313" s="17">
        <v>2.791</v>
      </c>
      <c r="J313" s="17">
        <v>26.851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399636</v>
      </c>
      <c r="B314" s="19" t="s">
        <v>381</v>
      </c>
      <c r="C314" s="19">
        <v>4939.294</v>
      </c>
      <c r="D314" s="19">
        <v>7240.317</v>
      </c>
      <c r="E314" s="19">
        <v>0</v>
      </c>
      <c r="F314" s="19">
        <v>0</v>
      </c>
      <c r="G314" s="19">
        <v>0</v>
      </c>
      <c r="H314" s="19">
        <v>1</v>
      </c>
      <c r="I314" s="17">
        <v>7.596</v>
      </c>
      <c r="J314" s="17">
        <v>36.962</v>
      </c>
      <c r="K314" s="20">
        <v>3</v>
      </c>
      <c r="L314" s="20">
        <v>2</v>
      </c>
      <c r="M314" s="20">
        <v>1</v>
      </c>
      <c r="N314" s="20">
        <v>-1</v>
      </c>
      <c r="O314" s="20">
        <v>0</v>
      </c>
      <c r="P314" s="20">
        <v>-8.635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399638</v>
      </c>
      <c r="B315" s="19" t="s">
        <v>382</v>
      </c>
      <c r="C315" s="19">
        <v>5090.157</v>
      </c>
      <c r="D315" s="19">
        <v>7080.857</v>
      </c>
      <c r="E315" s="19">
        <v>0</v>
      </c>
      <c r="F315" s="19">
        <v>0</v>
      </c>
      <c r="G315" s="19">
        <v>0</v>
      </c>
      <c r="H315" s="19">
        <v>1</v>
      </c>
      <c r="I315" s="17">
        <v>9.128</v>
      </c>
      <c r="J315" s="17">
        <v>34.676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4.158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399639</v>
      </c>
      <c r="B316" s="19" t="s">
        <v>383</v>
      </c>
      <c r="C316" s="19">
        <v>1591.731</v>
      </c>
      <c r="D316" s="19">
        <v>1989.396</v>
      </c>
      <c r="E316" s="19">
        <v>0</v>
      </c>
      <c r="F316" s="19">
        <v>0</v>
      </c>
      <c r="G316" s="19">
        <v>0</v>
      </c>
      <c r="H316" s="19">
        <v>1</v>
      </c>
      <c r="I316" s="17">
        <v>5.865</v>
      </c>
      <c r="J316" s="17">
        <v>24.682</v>
      </c>
      <c r="K316" s="20">
        <v>4</v>
      </c>
      <c r="L316" s="20">
        <v>0</v>
      </c>
      <c r="M316" s="20">
        <v>0</v>
      </c>
      <c r="N316" s="20">
        <v>1</v>
      </c>
      <c r="O316" s="20">
        <v>0</v>
      </c>
      <c r="P316" s="20">
        <v>2.355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399640</v>
      </c>
      <c r="B317" s="19" t="s">
        <v>384</v>
      </c>
      <c r="C317" s="19">
        <v>2173.206</v>
      </c>
      <c r="D317" s="19">
        <v>2871.994</v>
      </c>
      <c r="E317" s="19">
        <v>0</v>
      </c>
      <c r="F317" s="19">
        <v>0</v>
      </c>
      <c r="G317" s="19">
        <v>0</v>
      </c>
      <c r="H317" s="19">
        <v>1</v>
      </c>
      <c r="I317" s="17">
        <v>2.331</v>
      </c>
      <c r="J317" s="17">
        <v>26.095</v>
      </c>
      <c r="K317" s="20">
        <v>3</v>
      </c>
      <c r="L317" s="20">
        <v>0</v>
      </c>
      <c r="M317" s="20">
        <v>0</v>
      </c>
      <c r="N317" s="20">
        <v>0</v>
      </c>
      <c r="O317" s="20">
        <v>0</v>
      </c>
      <c r="P317" s="20">
        <v>0.355</v>
      </c>
      <c r="Q317" s="20">
        <v>0</v>
      </c>
      <c r="R317" s="20">
        <v>1</v>
      </c>
      <c r="S317" s="21"/>
      <c r="T317" s="21"/>
      <c r="U317" s="21"/>
      <c r="V317" s="21"/>
      <c r="W317" s="21"/>
    </row>
    <row r="318" ht="16.5" spans="1:23">
      <c r="A318" s="19">
        <v>399641</v>
      </c>
      <c r="B318" s="19" t="s">
        <v>385</v>
      </c>
      <c r="C318" s="19">
        <v>2077.024</v>
      </c>
      <c r="D318" s="19">
        <v>2727.793</v>
      </c>
      <c r="E318" s="19">
        <v>0</v>
      </c>
      <c r="F318" s="19">
        <v>0</v>
      </c>
      <c r="G318" s="19">
        <v>0</v>
      </c>
      <c r="H318" s="19">
        <v>1</v>
      </c>
      <c r="I318" s="17">
        <v>3.148</v>
      </c>
      <c r="J318" s="17">
        <v>26.254</v>
      </c>
      <c r="K318" s="20">
        <v>4</v>
      </c>
      <c r="L318" s="20">
        <v>2</v>
      </c>
      <c r="M318" s="20">
        <v>-1</v>
      </c>
      <c r="N318" s="20">
        <v>1</v>
      </c>
      <c r="O318" s="20">
        <v>0</v>
      </c>
      <c r="P318" s="20">
        <v>3.991</v>
      </c>
      <c r="Q318" s="20">
        <v>1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399642</v>
      </c>
      <c r="B319" s="19" t="s">
        <v>386</v>
      </c>
      <c r="C319" s="19">
        <v>1742.996</v>
      </c>
      <c r="D319" s="19">
        <v>2262.548</v>
      </c>
      <c r="E319" s="19">
        <v>0</v>
      </c>
      <c r="F319" s="19">
        <v>0</v>
      </c>
      <c r="G319" s="19">
        <v>0</v>
      </c>
      <c r="H319" s="19">
        <v>1</v>
      </c>
      <c r="I319" s="17">
        <v>2.995</v>
      </c>
      <c r="J319" s="17">
        <v>25.271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399643</v>
      </c>
      <c r="B320" s="19" t="s">
        <v>387</v>
      </c>
      <c r="C320" s="19">
        <v>2610.304</v>
      </c>
      <c r="D320" s="19">
        <v>3747.772</v>
      </c>
      <c r="E320" s="19">
        <v>0</v>
      </c>
      <c r="F320" s="19">
        <v>0</v>
      </c>
      <c r="G320" s="19">
        <v>0</v>
      </c>
      <c r="H320" s="19">
        <v>1</v>
      </c>
      <c r="I320" s="17">
        <v>4.814</v>
      </c>
      <c r="J320" s="17">
        <v>33.704</v>
      </c>
      <c r="K320" s="20">
        <v>4</v>
      </c>
      <c r="L320" s="20">
        <v>2</v>
      </c>
      <c r="M320" s="20">
        <v>0</v>
      </c>
      <c r="N320" s="20">
        <v>0</v>
      </c>
      <c r="O320" s="20">
        <v>0</v>
      </c>
      <c r="P320" s="20">
        <v>-3.054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399648</v>
      </c>
      <c r="B321" s="19" t="s">
        <v>388</v>
      </c>
      <c r="C321" s="19">
        <v>10350.593</v>
      </c>
      <c r="D321" s="19">
        <v>11792.845</v>
      </c>
      <c r="E321" s="19">
        <v>0</v>
      </c>
      <c r="F321" s="19">
        <v>0</v>
      </c>
      <c r="G321" s="19">
        <v>0</v>
      </c>
      <c r="H321" s="19">
        <v>1</v>
      </c>
      <c r="I321" s="17">
        <v>1.002</v>
      </c>
      <c r="J321" s="17">
        <v>13.109</v>
      </c>
      <c r="K321" s="20">
        <v>4</v>
      </c>
      <c r="L321" s="20">
        <v>2</v>
      </c>
      <c r="M321" s="20">
        <v>0</v>
      </c>
      <c r="N321" s="20">
        <v>0</v>
      </c>
      <c r="O321" s="20">
        <v>0</v>
      </c>
      <c r="P321" s="20">
        <v>7.352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399649</v>
      </c>
      <c r="B322" s="19" t="s">
        <v>389</v>
      </c>
      <c r="C322" s="19">
        <v>2764.648</v>
      </c>
      <c r="D322" s="19">
        <v>3208.68</v>
      </c>
      <c r="E322" s="19">
        <v>0</v>
      </c>
      <c r="F322" s="19">
        <v>0</v>
      </c>
      <c r="G322" s="19">
        <v>0</v>
      </c>
      <c r="H322" s="19">
        <v>1</v>
      </c>
      <c r="I322" s="17">
        <v>2.328</v>
      </c>
      <c r="J322" s="17">
        <v>15.844</v>
      </c>
      <c r="K322" s="20">
        <v>4</v>
      </c>
      <c r="L322" s="20">
        <v>2</v>
      </c>
      <c r="M322" s="20">
        <v>0</v>
      </c>
      <c r="N322" s="20">
        <v>0</v>
      </c>
      <c r="O322" s="20">
        <v>0</v>
      </c>
      <c r="P322" s="20">
        <v>-7.887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399650</v>
      </c>
      <c r="B323" s="19" t="s">
        <v>390</v>
      </c>
      <c r="C323" s="19">
        <v>1995.115</v>
      </c>
      <c r="D323" s="19">
        <v>2550.615</v>
      </c>
      <c r="E323" s="19">
        <v>0</v>
      </c>
      <c r="F323" s="19">
        <v>0</v>
      </c>
      <c r="G323" s="19">
        <v>0</v>
      </c>
      <c r="H323" s="19">
        <v>1</v>
      </c>
      <c r="I323" s="17">
        <v>2.844</v>
      </c>
      <c r="J323" s="17">
        <v>24.004</v>
      </c>
      <c r="K323" s="20">
        <v>4</v>
      </c>
      <c r="L323" s="20">
        <v>2</v>
      </c>
      <c r="M323" s="20">
        <v>0</v>
      </c>
      <c r="N323" s="20">
        <v>0</v>
      </c>
      <c r="O323" s="20">
        <v>-1</v>
      </c>
      <c r="P323" s="20">
        <v>-15.865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399651</v>
      </c>
      <c r="B324" s="19" t="s">
        <v>391</v>
      </c>
      <c r="C324" s="19">
        <v>1475.109</v>
      </c>
      <c r="D324" s="19">
        <v>1767.713</v>
      </c>
      <c r="E324" s="19">
        <v>0</v>
      </c>
      <c r="F324" s="19">
        <v>0</v>
      </c>
      <c r="G324" s="19">
        <v>0</v>
      </c>
      <c r="H324" s="19">
        <v>1</v>
      </c>
      <c r="I324" s="17">
        <v>1.672</v>
      </c>
      <c r="J324" s="17">
        <v>17.948</v>
      </c>
      <c r="K324" s="20">
        <v>3</v>
      </c>
      <c r="L324" s="20">
        <v>1</v>
      </c>
      <c r="M324" s="20">
        <v>0</v>
      </c>
      <c r="N324" s="20">
        <v>0</v>
      </c>
      <c r="O324" s="20">
        <v>0</v>
      </c>
      <c r="P324" s="20">
        <v>-6.683</v>
      </c>
      <c r="Q324" s="20">
        <v>0</v>
      </c>
      <c r="R324" s="20">
        <v>-1</v>
      </c>
      <c r="S324" s="21"/>
      <c r="T324" s="21"/>
      <c r="U324" s="21"/>
      <c r="V324" s="21"/>
      <c r="W324" s="21"/>
    </row>
    <row r="325" ht="16.5" spans="1:23">
      <c r="A325" s="19">
        <v>399653</v>
      </c>
      <c r="B325" s="19" t="s">
        <v>392</v>
      </c>
      <c r="C325" s="19">
        <v>2384.645</v>
      </c>
      <c r="D325" s="19">
        <v>2952.452</v>
      </c>
      <c r="E325" s="19">
        <v>0</v>
      </c>
      <c r="F325" s="19">
        <v>0</v>
      </c>
      <c r="G325" s="19">
        <v>0</v>
      </c>
      <c r="H325" s="19">
        <v>1</v>
      </c>
      <c r="I325" s="17">
        <v>4.24</v>
      </c>
      <c r="J325" s="17">
        <v>22.656</v>
      </c>
      <c r="K325" s="20">
        <v>3</v>
      </c>
      <c r="L325" s="20">
        <v>2</v>
      </c>
      <c r="M325" s="20">
        <v>0</v>
      </c>
      <c r="N325" s="20">
        <v>0</v>
      </c>
      <c r="O325" s="20">
        <v>0</v>
      </c>
      <c r="P325" s="20">
        <v>-6.575</v>
      </c>
      <c r="Q325" s="20">
        <v>0</v>
      </c>
      <c r="R325" s="20">
        <v>-1</v>
      </c>
      <c r="S325" s="21"/>
      <c r="T325" s="21"/>
      <c r="U325" s="21"/>
      <c r="V325" s="21"/>
      <c r="W325" s="21"/>
    </row>
    <row r="326" ht="16.5" spans="1:23">
      <c r="A326" s="19">
        <v>399656</v>
      </c>
      <c r="B326" s="19" t="s">
        <v>393</v>
      </c>
      <c r="C326" s="19">
        <v>5294.954</v>
      </c>
      <c r="D326" s="19">
        <v>6437.586</v>
      </c>
      <c r="E326" s="19">
        <v>0</v>
      </c>
      <c r="F326" s="19">
        <v>0</v>
      </c>
      <c r="G326" s="19">
        <v>0</v>
      </c>
      <c r="H326" s="19">
        <v>1</v>
      </c>
      <c r="I326" s="17">
        <v>0.728</v>
      </c>
      <c r="J326" s="17">
        <v>18.348</v>
      </c>
      <c r="K326" s="20">
        <v>4</v>
      </c>
      <c r="L326" s="20">
        <v>2</v>
      </c>
      <c r="M326" s="20">
        <v>-1</v>
      </c>
      <c r="N326" s="20">
        <v>1</v>
      </c>
      <c r="O326" s="20">
        <v>0</v>
      </c>
      <c r="P326" s="20">
        <v>3.862</v>
      </c>
      <c r="Q326" s="20">
        <v>1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399657</v>
      </c>
      <c r="B327" s="19" t="s">
        <v>394</v>
      </c>
      <c r="C327" s="19">
        <v>5710.006</v>
      </c>
      <c r="D327" s="19">
        <v>6964.134</v>
      </c>
      <c r="E327" s="19">
        <v>0</v>
      </c>
      <c r="F327" s="19">
        <v>0</v>
      </c>
      <c r="G327" s="19">
        <v>0</v>
      </c>
      <c r="H327" s="19">
        <v>1</v>
      </c>
      <c r="I327" s="17">
        <v>2.002</v>
      </c>
      <c r="J327" s="17">
        <v>19.65</v>
      </c>
      <c r="K327" s="20">
        <v>4</v>
      </c>
      <c r="L327" s="20">
        <v>2</v>
      </c>
      <c r="M327" s="20">
        <v>-1</v>
      </c>
      <c r="N327" s="20">
        <v>1</v>
      </c>
      <c r="O327" s="20">
        <v>0</v>
      </c>
      <c r="P327" s="20">
        <v>1.998</v>
      </c>
      <c r="Q327" s="20">
        <v>1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399658</v>
      </c>
      <c r="B328" s="19" t="s">
        <v>395</v>
      </c>
      <c r="C328" s="19">
        <v>3827.303</v>
      </c>
      <c r="D328" s="19">
        <v>4699.078</v>
      </c>
      <c r="E328" s="19">
        <v>0</v>
      </c>
      <c r="F328" s="19">
        <v>0</v>
      </c>
      <c r="G328" s="19">
        <v>0</v>
      </c>
      <c r="H328" s="19">
        <v>1</v>
      </c>
      <c r="I328" s="17">
        <v>3.568</v>
      </c>
      <c r="J328" s="17">
        <v>21.458</v>
      </c>
      <c r="K328" s="20">
        <v>4</v>
      </c>
      <c r="L328" s="20">
        <v>2</v>
      </c>
      <c r="M328" s="20">
        <v>0</v>
      </c>
      <c r="N328" s="20">
        <v>0</v>
      </c>
      <c r="O328" s="20">
        <v>0</v>
      </c>
      <c r="P328" s="20">
        <v>1.295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399659</v>
      </c>
      <c r="B329" s="19" t="s">
        <v>396</v>
      </c>
      <c r="C329" s="19">
        <v>3744.066</v>
      </c>
      <c r="D329" s="19">
        <v>4551.105</v>
      </c>
      <c r="E329" s="19">
        <v>0</v>
      </c>
      <c r="F329" s="19">
        <v>0</v>
      </c>
      <c r="G329" s="19">
        <v>0</v>
      </c>
      <c r="H329" s="19">
        <v>1</v>
      </c>
      <c r="I329" s="17">
        <v>2.303</v>
      </c>
      <c r="J329" s="17">
        <v>19.628</v>
      </c>
      <c r="K329" s="20">
        <v>1</v>
      </c>
      <c r="L329" s="20">
        <v>0</v>
      </c>
      <c r="M329" s="20">
        <v>0</v>
      </c>
      <c r="N329" s="20">
        <v>0</v>
      </c>
      <c r="O329" s="20">
        <v>0</v>
      </c>
      <c r="P329" s="20">
        <v>-2.044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399660</v>
      </c>
      <c r="B330" s="19" t="s">
        <v>397</v>
      </c>
      <c r="C330" s="19">
        <v>1990.207</v>
      </c>
      <c r="D330" s="19">
        <v>2633.063</v>
      </c>
      <c r="E330" s="19">
        <v>0</v>
      </c>
      <c r="F330" s="19">
        <v>0</v>
      </c>
      <c r="G330" s="19">
        <v>0</v>
      </c>
      <c r="H330" s="19">
        <v>1</v>
      </c>
      <c r="I330" s="17">
        <v>4.858</v>
      </c>
      <c r="J330" s="17">
        <v>28.086</v>
      </c>
      <c r="K330" s="20">
        <v>1</v>
      </c>
      <c r="L330" s="20">
        <v>0</v>
      </c>
      <c r="M330" s="20">
        <v>0</v>
      </c>
      <c r="N330" s="20">
        <v>0</v>
      </c>
      <c r="O330" s="20">
        <v>-1</v>
      </c>
      <c r="P330" s="20">
        <v>-1.756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399662</v>
      </c>
      <c r="B331" s="19" t="s">
        <v>398</v>
      </c>
      <c r="C331" s="19">
        <v>1652.635</v>
      </c>
      <c r="D331" s="19">
        <v>2311.65</v>
      </c>
      <c r="E331" s="19">
        <v>0</v>
      </c>
      <c r="F331" s="19">
        <v>0</v>
      </c>
      <c r="G331" s="19">
        <v>0</v>
      </c>
      <c r="H331" s="19">
        <v>1</v>
      </c>
      <c r="I331" s="17">
        <v>4.241</v>
      </c>
      <c r="J331" s="17">
        <v>31.54</v>
      </c>
      <c r="K331" s="20">
        <v>4</v>
      </c>
      <c r="L331" s="20">
        <v>1</v>
      </c>
      <c r="M331" s="20">
        <v>0</v>
      </c>
      <c r="N331" s="20">
        <v>0</v>
      </c>
      <c r="O331" s="20">
        <v>-1</v>
      </c>
      <c r="P331" s="20">
        <v>-18.855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399664</v>
      </c>
      <c r="B332" s="19" t="s">
        <v>399</v>
      </c>
      <c r="C332" s="19">
        <v>1118.15</v>
      </c>
      <c r="D332" s="19">
        <v>1470.473</v>
      </c>
      <c r="E332" s="19">
        <v>0</v>
      </c>
      <c r="F332" s="19">
        <v>0</v>
      </c>
      <c r="G332" s="19">
        <v>0</v>
      </c>
      <c r="H332" s="19">
        <v>1</v>
      </c>
      <c r="I332" s="17">
        <v>0.755</v>
      </c>
      <c r="J332" s="17">
        <v>24.534</v>
      </c>
      <c r="K332" s="20">
        <v>3</v>
      </c>
      <c r="L332" s="20">
        <v>2</v>
      </c>
      <c r="M332" s="20">
        <v>0</v>
      </c>
      <c r="N332" s="20">
        <v>0</v>
      </c>
      <c r="O332" s="20">
        <v>0</v>
      </c>
      <c r="P332" s="20">
        <v>-13.214</v>
      </c>
      <c r="Q332" s="20">
        <v>0</v>
      </c>
      <c r="R332" s="20">
        <v>-1</v>
      </c>
      <c r="S332" s="21"/>
      <c r="T332" s="21"/>
      <c r="U332" s="21"/>
      <c r="V332" s="21"/>
      <c r="W332" s="21"/>
    </row>
    <row r="333" ht="16.5" spans="1:23">
      <c r="A333" s="19">
        <v>399665</v>
      </c>
      <c r="B333" s="19" t="s">
        <v>400</v>
      </c>
      <c r="C333" s="19">
        <v>1990.961</v>
      </c>
      <c r="D333" s="19">
        <v>2296.399</v>
      </c>
      <c r="E333" s="19">
        <v>0</v>
      </c>
      <c r="F333" s="19">
        <v>0</v>
      </c>
      <c r="G333" s="19">
        <v>0</v>
      </c>
      <c r="H333" s="19">
        <v>1</v>
      </c>
      <c r="I333" s="17">
        <v>2.181</v>
      </c>
      <c r="J333" s="17">
        <v>15.192</v>
      </c>
      <c r="K333" s="20">
        <v>4</v>
      </c>
      <c r="L333" s="20">
        <v>2</v>
      </c>
      <c r="M333" s="20">
        <v>-1</v>
      </c>
      <c r="N333" s="20">
        <v>1</v>
      </c>
      <c r="O333" s="20">
        <v>0</v>
      </c>
      <c r="P333" s="20">
        <v>3.358</v>
      </c>
      <c r="Q333" s="20">
        <v>1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399666</v>
      </c>
      <c r="B334" s="19" t="s">
        <v>401</v>
      </c>
      <c r="C334" s="19">
        <v>1501.116</v>
      </c>
      <c r="D334" s="19">
        <v>1980.318</v>
      </c>
      <c r="E334" s="19">
        <v>0</v>
      </c>
      <c r="F334" s="19">
        <v>0</v>
      </c>
      <c r="G334" s="19">
        <v>0</v>
      </c>
      <c r="H334" s="19">
        <v>1</v>
      </c>
      <c r="I334" s="17">
        <v>2.671</v>
      </c>
      <c r="J334" s="17">
        <v>26.223</v>
      </c>
      <c r="K334" s="20">
        <v>4</v>
      </c>
      <c r="L334" s="20">
        <v>2</v>
      </c>
      <c r="M334" s="20">
        <v>0</v>
      </c>
      <c r="N334" s="20">
        <v>0</v>
      </c>
      <c r="O334" s="20">
        <v>-1</v>
      </c>
      <c r="P334" s="20">
        <v>-7.588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399667</v>
      </c>
      <c r="B335" s="19" t="s">
        <v>402</v>
      </c>
      <c r="C335" s="19">
        <v>3367.255</v>
      </c>
      <c r="D335" s="19">
        <v>5121.916</v>
      </c>
      <c r="E335" s="19">
        <v>0</v>
      </c>
      <c r="F335" s="19">
        <v>0</v>
      </c>
      <c r="G335" s="19">
        <v>0</v>
      </c>
      <c r="H335" s="19">
        <v>1</v>
      </c>
      <c r="I335" s="17">
        <v>4.145</v>
      </c>
      <c r="J335" s="17">
        <v>36.983</v>
      </c>
      <c r="K335" s="20">
        <v>4</v>
      </c>
      <c r="L335" s="20">
        <v>2</v>
      </c>
      <c r="M335" s="20">
        <v>0</v>
      </c>
      <c r="N335" s="20">
        <v>1</v>
      </c>
      <c r="O335" s="20">
        <v>0</v>
      </c>
      <c r="P335" s="20">
        <v>3.16</v>
      </c>
      <c r="Q335" s="20">
        <v>1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399668</v>
      </c>
      <c r="B336" s="19" t="s">
        <v>403</v>
      </c>
      <c r="C336" s="19">
        <v>3937</v>
      </c>
      <c r="D336" s="19">
        <v>5250.309</v>
      </c>
      <c r="E336" s="19">
        <v>0</v>
      </c>
      <c r="F336" s="19">
        <v>0</v>
      </c>
      <c r="G336" s="19">
        <v>0</v>
      </c>
      <c r="H336" s="19">
        <v>1</v>
      </c>
      <c r="I336" s="17">
        <v>5.161</v>
      </c>
      <c r="J336" s="17">
        <v>28.884</v>
      </c>
      <c r="K336" s="20">
        <v>4</v>
      </c>
      <c r="L336" s="20">
        <v>2</v>
      </c>
      <c r="M336" s="20">
        <v>0</v>
      </c>
      <c r="N336" s="20">
        <v>0</v>
      </c>
      <c r="O336" s="20">
        <v>0</v>
      </c>
      <c r="P336" s="20">
        <v>-2.097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399670</v>
      </c>
      <c r="B337" s="19" t="s">
        <v>404</v>
      </c>
      <c r="C337" s="19">
        <v>3162.245</v>
      </c>
      <c r="D337" s="19">
        <v>4182.745</v>
      </c>
      <c r="E337" s="19">
        <v>0</v>
      </c>
      <c r="F337" s="19">
        <v>0</v>
      </c>
      <c r="G337" s="19">
        <v>0</v>
      </c>
      <c r="H337" s="19">
        <v>1</v>
      </c>
      <c r="I337" s="17">
        <v>5.343</v>
      </c>
      <c r="J337" s="17">
        <v>28.437</v>
      </c>
      <c r="K337" s="20">
        <v>3</v>
      </c>
      <c r="L337" s="20">
        <v>2</v>
      </c>
      <c r="M337" s="20">
        <v>0</v>
      </c>
      <c r="N337" s="20">
        <v>0</v>
      </c>
      <c r="O337" s="20">
        <v>0</v>
      </c>
      <c r="P337" s="20">
        <v>-9.334</v>
      </c>
      <c r="Q337" s="20">
        <v>0</v>
      </c>
      <c r="R337" s="20">
        <v>-1</v>
      </c>
      <c r="S337" s="21"/>
      <c r="T337" s="21"/>
      <c r="U337" s="21"/>
      <c r="V337" s="21"/>
      <c r="W337" s="21"/>
    </row>
    <row r="338" ht="16.5" spans="1:23">
      <c r="A338" s="19">
        <v>399672</v>
      </c>
      <c r="B338" s="19" t="s">
        <v>405</v>
      </c>
      <c r="C338" s="19">
        <v>3809.18</v>
      </c>
      <c r="D338" s="19">
        <v>4175.244</v>
      </c>
      <c r="E338" s="19">
        <v>0</v>
      </c>
      <c r="F338" s="19">
        <v>0</v>
      </c>
      <c r="G338" s="19">
        <v>0</v>
      </c>
      <c r="H338" s="19">
        <v>1</v>
      </c>
      <c r="I338" s="17">
        <v>0.391</v>
      </c>
      <c r="J338" s="17">
        <v>9.124</v>
      </c>
      <c r="K338" s="20">
        <v>4</v>
      </c>
      <c r="L338" s="20">
        <v>2</v>
      </c>
      <c r="M338" s="20">
        <v>0</v>
      </c>
      <c r="N338" s="20">
        <v>1</v>
      </c>
      <c r="O338" s="20">
        <v>0</v>
      </c>
      <c r="P338" s="20">
        <v>3.618</v>
      </c>
      <c r="Q338" s="20">
        <v>1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399673</v>
      </c>
      <c r="B339" s="19" t="s">
        <v>406</v>
      </c>
      <c r="C339" s="19">
        <v>2130.473</v>
      </c>
      <c r="D339" s="19">
        <v>3188.071</v>
      </c>
      <c r="E339" s="19">
        <v>0</v>
      </c>
      <c r="F339" s="19">
        <v>0</v>
      </c>
      <c r="G339" s="19">
        <v>0</v>
      </c>
      <c r="H339" s="19">
        <v>1</v>
      </c>
      <c r="I339" s="17">
        <v>5.725</v>
      </c>
      <c r="J339" s="17">
        <v>37</v>
      </c>
      <c r="K339" s="20">
        <v>3</v>
      </c>
      <c r="L339" s="20">
        <v>2</v>
      </c>
      <c r="M339" s="20">
        <v>0</v>
      </c>
      <c r="N339" s="20">
        <v>0</v>
      </c>
      <c r="O339" s="20">
        <v>0</v>
      </c>
      <c r="P339" s="20">
        <v>-12.054</v>
      </c>
      <c r="Q339" s="20">
        <v>0</v>
      </c>
      <c r="R339" s="20">
        <v>-1</v>
      </c>
      <c r="S339" s="21"/>
      <c r="T339" s="21"/>
      <c r="U339" s="21"/>
      <c r="V339" s="21"/>
      <c r="W339" s="21"/>
    </row>
    <row r="340" ht="16.5" spans="1:23">
      <c r="A340" s="19">
        <v>399679</v>
      </c>
      <c r="B340" s="19" t="s">
        <v>407</v>
      </c>
      <c r="C340" s="19">
        <v>4724.492</v>
      </c>
      <c r="D340" s="19">
        <v>6039.225</v>
      </c>
      <c r="E340" s="19">
        <v>0</v>
      </c>
      <c r="F340" s="19">
        <v>0</v>
      </c>
      <c r="G340" s="19">
        <v>0</v>
      </c>
      <c r="H340" s="19">
        <v>1</v>
      </c>
      <c r="I340" s="17">
        <v>2.538</v>
      </c>
      <c r="J340" s="17">
        <v>23.755</v>
      </c>
      <c r="K340" s="20">
        <v>3</v>
      </c>
      <c r="L340" s="20">
        <v>2</v>
      </c>
      <c r="M340" s="20">
        <v>0</v>
      </c>
      <c r="N340" s="20">
        <v>1</v>
      </c>
      <c r="O340" s="20">
        <v>0</v>
      </c>
      <c r="P340" s="20">
        <v>6.089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399681</v>
      </c>
      <c r="B341" s="19" t="s">
        <v>408</v>
      </c>
      <c r="C341" s="19">
        <v>877.899</v>
      </c>
      <c r="D341" s="19">
        <v>1106.675</v>
      </c>
      <c r="E341" s="19">
        <v>0</v>
      </c>
      <c r="F341" s="19">
        <v>0</v>
      </c>
      <c r="G341" s="19">
        <v>0</v>
      </c>
      <c r="H341" s="19">
        <v>1</v>
      </c>
      <c r="I341" s="17">
        <v>5.847</v>
      </c>
      <c r="J341" s="17">
        <v>25.31</v>
      </c>
      <c r="K341" s="20">
        <v>4</v>
      </c>
      <c r="L341" s="20">
        <v>2</v>
      </c>
      <c r="M341" s="20">
        <v>0</v>
      </c>
      <c r="N341" s="20">
        <v>0</v>
      </c>
      <c r="O341" s="20">
        <v>0</v>
      </c>
      <c r="P341" s="20">
        <v>-2.062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399682</v>
      </c>
      <c r="B342" s="19" t="s">
        <v>409</v>
      </c>
      <c r="C342" s="19">
        <v>1353.014</v>
      </c>
      <c r="D342" s="19">
        <v>1789.189</v>
      </c>
      <c r="E342" s="19">
        <v>0</v>
      </c>
      <c r="F342" s="19">
        <v>0</v>
      </c>
      <c r="G342" s="19">
        <v>0</v>
      </c>
      <c r="H342" s="19">
        <v>1</v>
      </c>
      <c r="I342" s="17">
        <v>6.959</v>
      </c>
      <c r="J342" s="17">
        <v>29.641</v>
      </c>
      <c r="K342" s="20">
        <v>3</v>
      </c>
      <c r="L342" s="20">
        <v>2</v>
      </c>
      <c r="M342" s="20">
        <v>0</v>
      </c>
      <c r="N342" s="20">
        <v>0</v>
      </c>
      <c r="O342" s="20">
        <v>0</v>
      </c>
      <c r="P342" s="20">
        <v>-1.903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399687</v>
      </c>
      <c r="B343" s="19" t="s">
        <v>410</v>
      </c>
      <c r="C343" s="19">
        <v>2855.287</v>
      </c>
      <c r="D343" s="19">
        <v>3837.352</v>
      </c>
      <c r="E343" s="19">
        <v>0</v>
      </c>
      <c r="F343" s="19">
        <v>0</v>
      </c>
      <c r="G343" s="19">
        <v>0</v>
      </c>
      <c r="H343" s="19">
        <v>1</v>
      </c>
      <c r="I343" s="17">
        <v>0.766</v>
      </c>
      <c r="J343" s="17">
        <v>26.162</v>
      </c>
      <c r="K343" s="20">
        <v>3</v>
      </c>
      <c r="L343" s="20">
        <v>2</v>
      </c>
      <c r="M343" s="20">
        <v>0</v>
      </c>
      <c r="N343" s="20">
        <v>0</v>
      </c>
      <c r="O343" s="20">
        <v>0</v>
      </c>
      <c r="P343" s="20">
        <v>-12.146</v>
      </c>
      <c r="Q343" s="20">
        <v>0</v>
      </c>
      <c r="R343" s="20">
        <v>-1</v>
      </c>
      <c r="S343" s="21"/>
      <c r="T343" s="21"/>
      <c r="U343" s="21"/>
      <c r="V343" s="21"/>
      <c r="W343" s="21"/>
    </row>
    <row r="344" ht="16.5" spans="1:23">
      <c r="A344" s="19">
        <v>399689</v>
      </c>
      <c r="B344" s="19" t="s">
        <v>411</v>
      </c>
      <c r="C344" s="19">
        <v>810.682</v>
      </c>
      <c r="D344" s="19">
        <v>867.536</v>
      </c>
      <c r="E344" s="19">
        <v>0</v>
      </c>
      <c r="F344" s="19">
        <v>0</v>
      </c>
      <c r="G344" s="19">
        <v>0</v>
      </c>
      <c r="H344" s="19">
        <v>1</v>
      </c>
      <c r="I344" s="17">
        <v>2.004</v>
      </c>
      <c r="J344" s="17">
        <v>8.426</v>
      </c>
      <c r="K344" s="20">
        <v>4</v>
      </c>
      <c r="L344" s="20">
        <v>2</v>
      </c>
      <c r="M344" s="20">
        <v>0</v>
      </c>
      <c r="N344" s="20">
        <v>0</v>
      </c>
      <c r="O344" s="20">
        <v>0</v>
      </c>
      <c r="P344" s="20">
        <v>3.374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399694</v>
      </c>
      <c r="B345" s="19" t="s">
        <v>412</v>
      </c>
      <c r="C345" s="19">
        <v>3192.941</v>
      </c>
      <c r="D345" s="19">
        <v>4157.033</v>
      </c>
      <c r="E345" s="19">
        <v>0</v>
      </c>
      <c r="F345" s="19">
        <v>0</v>
      </c>
      <c r="G345" s="19">
        <v>0</v>
      </c>
      <c r="H345" s="19">
        <v>1</v>
      </c>
      <c r="I345" s="17">
        <v>1.409</v>
      </c>
      <c r="J345" s="17">
        <v>24.274</v>
      </c>
      <c r="K345" s="20">
        <v>1</v>
      </c>
      <c r="L345" s="20">
        <v>0</v>
      </c>
      <c r="M345" s="20">
        <v>0</v>
      </c>
      <c r="N345" s="20">
        <v>1</v>
      </c>
      <c r="O345" s="20">
        <v>0</v>
      </c>
      <c r="P345" s="20">
        <v>0.004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399695</v>
      </c>
      <c r="B346" s="19" t="s">
        <v>413</v>
      </c>
      <c r="C346" s="19">
        <v>2110.586</v>
      </c>
      <c r="D346" s="19">
        <v>2743.738</v>
      </c>
      <c r="E346" s="19">
        <v>0</v>
      </c>
      <c r="F346" s="19">
        <v>0</v>
      </c>
      <c r="G346" s="19">
        <v>0</v>
      </c>
      <c r="H346" s="19">
        <v>1</v>
      </c>
      <c r="I346" s="17">
        <v>6.969</v>
      </c>
      <c r="J346" s="17">
        <v>28.437</v>
      </c>
      <c r="K346" s="20">
        <v>4</v>
      </c>
      <c r="L346" s="20">
        <v>2</v>
      </c>
      <c r="M346" s="20">
        <v>0</v>
      </c>
      <c r="N346" s="20">
        <v>0</v>
      </c>
      <c r="O346" s="20">
        <v>0</v>
      </c>
      <c r="P346" s="20">
        <v>-0.019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399696</v>
      </c>
      <c r="B347" s="19" t="s">
        <v>414</v>
      </c>
      <c r="C347" s="19">
        <v>2796.84</v>
      </c>
      <c r="D347" s="19">
        <v>3858.284</v>
      </c>
      <c r="E347" s="19">
        <v>0</v>
      </c>
      <c r="F347" s="19">
        <v>0</v>
      </c>
      <c r="G347" s="19">
        <v>0</v>
      </c>
      <c r="H347" s="19">
        <v>1</v>
      </c>
      <c r="I347" s="17">
        <v>6.399</v>
      </c>
      <c r="J347" s="17">
        <v>32.15</v>
      </c>
      <c r="K347" s="20">
        <v>4</v>
      </c>
      <c r="L347" s="20">
        <v>2</v>
      </c>
      <c r="M347" s="20">
        <v>-1</v>
      </c>
      <c r="N347" s="20">
        <v>1</v>
      </c>
      <c r="O347" s="20">
        <v>0</v>
      </c>
      <c r="P347" s="20">
        <v>10.397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399702</v>
      </c>
      <c r="B348" s="19" t="s">
        <v>415</v>
      </c>
      <c r="C348" s="19">
        <v>6622.219</v>
      </c>
      <c r="D348" s="19">
        <v>7567.45</v>
      </c>
      <c r="E348" s="19">
        <v>0</v>
      </c>
      <c r="F348" s="19">
        <v>0</v>
      </c>
      <c r="G348" s="19">
        <v>0</v>
      </c>
      <c r="H348" s="19">
        <v>1</v>
      </c>
      <c r="I348" s="17">
        <v>1.352</v>
      </c>
      <c r="J348" s="17">
        <v>13.674</v>
      </c>
      <c r="K348" s="20">
        <v>4</v>
      </c>
      <c r="L348" s="20">
        <v>2</v>
      </c>
      <c r="M348" s="20">
        <v>-1</v>
      </c>
      <c r="N348" s="20">
        <v>0</v>
      </c>
      <c r="O348" s="20">
        <v>0</v>
      </c>
      <c r="P348" s="20">
        <v>1.586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399703</v>
      </c>
      <c r="B349" s="19" t="s">
        <v>416</v>
      </c>
      <c r="C349" s="19">
        <v>6456.835</v>
      </c>
      <c r="D349" s="19">
        <v>7441.717</v>
      </c>
      <c r="E349" s="19">
        <v>0</v>
      </c>
      <c r="F349" s="19">
        <v>0</v>
      </c>
      <c r="G349" s="19">
        <v>0</v>
      </c>
      <c r="H349" s="19">
        <v>1</v>
      </c>
      <c r="I349" s="17">
        <v>2.098</v>
      </c>
      <c r="J349" s="17">
        <v>15.055</v>
      </c>
      <c r="K349" s="20">
        <v>4</v>
      </c>
      <c r="L349" s="20">
        <v>2</v>
      </c>
      <c r="M349" s="20">
        <v>0</v>
      </c>
      <c r="N349" s="20">
        <v>0</v>
      </c>
      <c r="O349" s="20">
        <v>0</v>
      </c>
      <c r="P349" s="20">
        <v>-13.22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399704</v>
      </c>
      <c r="B350" s="19" t="s">
        <v>417</v>
      </c>
      <c r="C350" s="19">
        <v>4200.813</v>
      </c>
      <c r="D350" s="19">
        <v>5672.168</v>
      </c>
      <c r="E350" s="19">
        <v>0</v>
      </c>
      <c r="F350" s="19">
        <v>0</v>
      </c>
      <c r="G350" s="19">
        <v>0</v>
      </c>
      <c r="H350" s="19">
        <v>1</v>
      </c>
      <c r="I350" s="17">
        <v>7.008</v>
      </c>
      <c r="J350" s="17">
        <v>31.13</v>
      </c>
      <c r="K350" s="20">
        <v>4</v>
      </c>
      <c r="L350" s="20">
        <v>2</v>
      </c>
      <c r="M350" s="20">
        <v>0</v>
      </c>
      <c r="N350" s="20">
        <v>0</v>
      </c>
      <c r="O350" s="20">
        <v>0</v>
      </c>
      <c r="P350" s="20">
        <v>-1.202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399705</v>
      </c>
      <c r="B351" s="19" t="s">
        <v>418</v>
      </c>
      <c r="C351" s="19">
        <v>2837.323</v>
      </c>
      <c r="D351" s="19">
        <v>4010.45</v>
      </c>
      <c r="E351" s="19">
        <v>0</v>
      </c>
      <c r="F351" s="19">
        <v>0</v>
      </c>
      <c r="G351" s="19">
        <v>0</v>
      </c>
      <c r="H351" s="19">
        <v>1</v>
      </c>
      <c r="I351" s="17">
        <v>5.254</v>
      </c>
      <c r="J351" s="17">
        <v>32.969</v>
      </c>
      <c r="K351" s="20">
        <v>3</v>
      </c>
      <c r="L351" s="20">
        <v>2</v>
      </c>
      <c r="M351" s="20">
        <v>0</v>
      </c>
      <c r="N351" s="20">
        <v>0</v>
      </c>
      <c r="O351" s="20">
        <v>0</v>
      </c>
      <c r="P351" s="20">
        <v>-2.691</v>
      </c>
      <c r="Q351" s="20">
        <v>0</v>
      </c>
      <c r="R351" s="20">
        <v>-1</v>
      </c>
      <c r="S351" s="21"/>
      <c r="T351" s="21"/>
      <c r="U351" s="21"/>
      <c r="V351" s="21"/>
      <c r="W351" s="21"/>
    </row>
    <row r="352" ht="16.5" spans="1:23">
      <c r="A352" s="19">
        <v>399802</v>
      </c>
      <c r="B352" s="19" t="s">
        <v>419</v>
      </c>
      <c r="C352" s="19">
        <v>5266.477</v>
      </c>
      <c r="D352" s="19">
        <v>6649.925</v>
      </c>
      <c r="E352" s="19">
        <v>0</v>
      </c>
      <c r="F352" s="19">
        <v>0</v>
      </c>
      <c r="G352" s="19">
        <v>0</v>
      </c>
      <c r="H352" s="19">
        <v>1</v>
      </c>
      <c r="I352" s="17">
        <v>1.871</v>
      </c>
      <c r="J352" s="17">
        <v>22.285</v>
      </c>
      <c r="K352" s="20">
        <v>3</v>
      </c>
      <c r="L352" s="20">
        <v>0</v>
      </c>
      <c r="M352" s="20">
        <v>0</v>
      </c>
      <c r="N352" s="20">
        <v>0</v>
      </c>
      <c r="O352" s="20">
        <v>0</v>
      </c>
      <c r="P352" s="20">
        <v>-24.913</v>
      </c>
      <c r="Q352" s="20">
        <v>0</v>
      </c>
      <c r="R352" s="20">
        <v>-1</v>
      </c>
      <c r="S352" s="21"/>
      <c r="T352" s="21"/>
      <c r="U352" s="21"/>
      <c r="V352" s="21"/>
      <c r="W352" s="21"/>
    </row>
    <row r="353" ht="16.5" spans="1:23">
      <c r="A353" s="19">
        <v>399803</v>
      </c>
      <c r="B353" s="19" t="s">
        <v>420</v>
      </c>
      <c r="C353" s="19">
        <v>3859.61</v>
      </c>
      <c r="D353" s="19">
        <v>5378.66</v>
      </c>
      <c r="E353" s="19">
        <v>0</v>
      </c>
      <c r="F353" s="19">
        <v>0</v>
      </c>
      <c r="G353" s="19">
        <v>0</v>
      </c>
      <c r="H353" s="19">
        <v>1</v>
      </c>
      <c r="I353" s="17">
        <v>1.944</v>
      </c>
      <c r="J353" s="17">
        <v>29.637</v>
      </c>
      <c r="K353" s="20">
        <v>4</v>
      </c>
      <c r="L353" s="20">
        <v>0</v>
      </c>
      <c r="M353" s="20">
        <v>0</v>
      </c>
      <c r="N353" s="20">
        <v>0</v>
      </c>
      <c r="O353" s="20">
        <v>0</v>
      </c>
      <c r="P353" s="20">
        <v>0.464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399806</v>
      </c>
      <c r="B354" s="19" t="s">
        <v>421</v>
      </c>
      <c r="C354" s="19">
        <v>1231.591</v>
      </c>
      <c r="D354" s="19">
        <v>1411.432</v>
      </c>
      <c r="E354" s="19">
        <v>0</v>
      </c>
      <c r="F354" s="19">
        <v>0</v>
      </c>
      <c r="G354" s="19">
        <v>0</v>
      </c>
      <c r="H354" s="19">
        <v>1</v>
      </c>
      <c r="I354" s="17">
        <v>1.97</v>
      </c>
      <c r="J354" s="17">
        <v>14.46</v>
      </c>
      <c r="K354" s="20">
        <v>1</v>
      </c>
      <c r="L354" s="20">
        <v>0</v>
      </c>
      <c r="M354" s="20">
        <v>0</v>
      </c>
      <c r="N354" s="20">
        <v>1</v>
      </c>
      <c r="O354" s="20">
        <v>0</v>
      </c>
      <c r="P354" s="20">
        <v>0.006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399808</v>
      </c>
      <c r="B355" s="19" t="s">
        <v>422</v>
      </c>
      <c r="C355" s="19">
        <v>1858.327</v>
      </c>
      <c r="D355" s="19">
        <v>2570.859</v>
      </c>
      <c r="E355" s="19">
        <v>0</v>
      </c>
      <c r="F355" s="19">
        <v>0</v>
      </c>
      <c r="G355" s="19">
        <v>0</v>
      </c>
      <c r="H355" s="19">
        <v>1</v>
      </c>
      <c r="I355" s="17">
        <v>11.954</v>
      </c>
      <c r="J355" s="17">
        <v>36.357</v>
      </c>
      <c r="K355" s="20">
        <v>1</v>
      </c>
      <c r="L355" s="20">
        <v>0</v>
      </c>
      <c r="M355" s="20">
        <v>-1</v>
      </c>
      <c r="N355" s="20">
        <v>1</v>
      </c>
      <c r="O355" s="20">
        <v>0</v>
      </c>
      <c r="P355" s="20">
        <v>0.015</v>
      </c>
      <c r="Q355" s="20">
        <v>0</v>
      </c>
      <c r="R355" s="20">
        <v>0</v>
      </c>
      <c r="S355" s="21"/>
      <c r="T355" s="21"/>
      <c r="U355" s="21"/>
      <c r="V355" s="21"/>
      <c r="W355" s="21"/>
    </row>
    <row r="356" ht="16.5" spans="1:23">
      <c r="A356" s="19">
        <v>399811</v>
      </c>
      <c r="B356" s="19" t="s">
        <v>423</v>
      </c>
      <c r="C356" s="19">
        <v>3704.989</v>
      </c>
      <c r="D356" s="19">
        <v>5650.089</v>
      </c>
      <c r="E356" s="19">
        <v>0</v>
      </c>
      <c r="F356" s="19">
        <v>0</v>
      </c>
      <c r="G356" s="19">
        <v>0</v>
      </c>
      <c r="H356" s="19">
        <v>1</v>
      </c>
      <c r="I356" s="17">
        <v>2.247</v>
      </c>
      <c r="J356" s="17">
        <v>35.899</v>
      </c>
      <c r="K356" s="20">
        <v>4</v>
      </c>
      <c r="L356" s="20">
        <v>2</v>
      </c>
      <c r="M356" s="20">
        <v>0</v>
      </c>
      <c r="N356" s="20">
        <v>0</v>
      </c>
      <c r="O356" s="20">
        <v>0</v>
      </c>
      <c r="P356" s="20">
        <v>-5.374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399850</v>
      </c>
      <c r="B357" s="19" t="s">
        <v>424</v>
      </c>
      <c r="C357" s="19">
        <v>7145.572</v>
      </c>
      <c r="D357" s="19">
        <v>8993.937</v>
      </c>
      <c r="E357" s="19">
        <v>0</v>
      </c>
      <c r="F357" s="19">
        <v>0</v>
      </c>
      <c r="G357" s="19">
        <v>0</v>
      </c>
      <c r="H357" s="19">
        <v>1</v>
      </c>
      <c r="I357" s="17">
        <v>2.358</v>
      </c>
      <c r="J357" s="17">
        <v>22.425</v>
      </c>
      <c r="K357" s="20">
        <v>1</v>
      </c>
      <c r="L357" s="20">
        <v>0</v>
      </c>
      <c r="M357" s="20">
        <v>0</v>
      </c>
      <c r="N357" s="20">
        <v>1</v>
      </c>
      <c r="O357" s="20">
        <v>0</v>
      </c>
      <c r="P357" s="20">
        <v>0.006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399903</v>
      </c>
      <c r="B358" s="19" t="s">
        <v>425</v>
      </c>
      <c r="C358" s="19">
        <v>3734.592</v>
      </c>
      <c r="D358" s="19">
        <v>4377.546</v>
      </c>
      <c r="E358" s="19">
        <v>0</v>
      </c>
      <c r="F358" s="19">
        <v>0</v>
      </c>
      <c r="G358" s="19">
        <v>0</v>
      </c>
      <c r="H358" s="19">
        <v>1</v>
      </c>
      <c r="I358" s="17">
        <v>2.632</v>
      </c>
      <c r="J358" s="17">
        <v>16.933</v>
      </c>
      <c r="K358" s="20">
        <v>1</v>
      </c>
      <c r="L358" s="20">
        <v>0</v>
      </c>
      <c r="M358" s="20">
        <v>-1</v>
      </c>
      <c r="N358" s="20">
        <v>1</v>
      </c>
      <c r="O358" s="20">
        <v>0</v>
      </c>
      <c r="P358" s="20">
        <v>0.012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399905</v>
      </c>
      <c r="B359" s="19" t="s">
        <v>426</v>
      </c>
      <c r="C359" s="19">
        <v>5888.101</v>
      </c>
      <c r="D359" s="19">
        <v>7211.469</v>
      </c>
      <c r="E359" s="19">
        <v>0</v>
      </c>
      <c r="F359" s="19">
        <v>0</v>
      </c>
      <c r="G359" s="19">
        <v>0</v>
      </c>
      <c r="H359" s="19">
        <v>1</v>
      </c>
      <c r="I359" s="17">
        <v>1.665</v>
      </c>
      <c r="J359" s="17">
        <v>19.711</v>
      </c>
      <c r="K359" s="20">
        <v>4</v>
      </c>
      <c r="L359" s="20">
        <v>2</v>
      </c>
      <c r="M359" s="20">
        <v>-1</v>
      </c>
      <c r="N359" s="20">
        <v>1</v>
      </c>
      <c r="O359" s="20">
        <v>0</v>
      </c>
      <c r="P359" s="20">
        <v>6.822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399928</v>
      </c>
      <c r="B360" s="19" t="s">
        <v>215</v>
      </c>
      <c r="C360" s="19">
        <v>2608.476</v>
      </c>
      <c r="D360" s="19">
        <v>2852.389</v>
      </c>
      <c r="E360" s="19">
        <v>0</v>
      </c>
      <c r="F360" s="19">
        <v>0</v>
      </c>
      <c r="G360" s="19">
        <v>0</v>
      </c>
      <c r="H360" s="19">
        <v>1</v>
      </c>
      <c r="I360" s="17">
        <v>4.306</v>
      </c>
      <c r="J360" s="17">
        <v>12.489</v>
      </c>
      <c r="K360" s="20">
        <v>3</v>
      </c>
      <c r="L360" s="20">
        <v>2</v>
      </c>
      <c r="M360" s="20">
        <v>0</v>
      </c>
      <c r="N360" s="20">
        <v>0</v>
      </c>
      <c r="O360" s="20">
        <v>0</v>
      </c>
      <c r="P360" s="20">
        <v>-0.854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399935</v>
      </c>
      <c r="B361" s="19" t="s">
        <v>218</v>
      </c>
      <c r="C361" s="19">
        <v>4587.652</v>
      </c>
      <c r="D361" s="19">
        <v>6513.351</v>
      </c>
      <c r="E361" s="19">
        <v>0</v>
      </c>
      <c r="F361" s="19">
        <v>0</v>
      </c>
      <c r="G361" s="19">
        <v>0</v>
      </c>
      <c r="H361" s="19">
        <v>1</v>
      </c>
      <c r="I361" s="17">
        <v>1.544</v>
      </c>
      <c r="J361" s="17">
        <v>30.653</v>
      </c>
      <c r="K361" s="20">
        <v>4</v>
      </c>
      <c r="L361" s="20">
        <v>2</v>
      </c>
      <c r="M361" s="20">
        <v>0</v>
      </c>
      <c r="N361" s="20">
        <v>0</v>
      </c>
      <c r="O361" s="20">
        <v>0</v>
      </c>
      <c r="P361" s="20">
        <v>0.02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399970</v>
      </c>
      <c r="B362" s="19" t="s">
        <v>427</v>
      </c>
      <c r="C362" s="19">
        <v>3228.508</v>
      </c>
      <c r="D362" s="19">
        <v>4500.71</v>
      </c>
      <c r="E362" s="19">
        <v>0</v>
      </c>
      <c r="F362" s="19">
        <v>0</v>
      </c>
      <c r="G362" s="19">
        <v>0</v>
      </c>
      <c r="H362" s="19">
        <v>1</v>
      </c>
      <c r="I362" s="17">
        <v>1.593</v>
      </c>
      <c r="J362" s="17">
        <v>29.409</v>
      </c>
      <c r="K362" s="20">
        <v>4</v>
      </c>
      <c r="L362" s="20">
        <v>2</v>
      </c>
      <c r="M362" s="20">
        <v>0</v>
      </c>
      <c r="N362" s="20">
        <v>0</v>
      </c>
      <c r="O362" s="20">
        <v>0</v>
      </c>
      <c r="P362" s="20">
        <v>-12.65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399972</v>
      </c>
      <c r="B363" s="19" t="s">
        <v>428</v>
      </c>
      <c r="C363" s="19">
        <v>4398.114</v>
      </c>
      <c r="D363" s="19">
        <v>5533.803</v>
      </c>
      <c r="E363" s="19">
        <v>0</v>
      </c>
      <c r="F363" s="19">
        <v>0</v>
      </c>
      <c r="G363" s="19">
        <v>0</v>
      </c>
      <c r="H363" s="19">
        <v>1</v>
      </c>
      <c r="I363" s="17">
        <v>2.749</v>
      </c>
      <c r="J363" s="17">
        <v>22.708</v>
      </c>
      <c r="K363" s="20">
        <v>4</v>
      </c>
      <c r="L363" s="20">
        <v>2</v>
      </c>
      <c r="M363" s="20">
        <v>0</v>
      </c>
      <c r="N363" s="20">
        <v>0</v>
      </c>
      <c r="O363" s="20">
        <v>0</v>
      </c>
      <c r="P363" s="20">
        <v>-4.559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399976</v>
      </c>
      <c r="B364" s="19" t="s">
        <v>429</v>
      </c>
      <c r="C364" s="19">
        <v>2950.452</v>
      </c>
      <c r="D364" s="19">
        <v>4098.715</v>
      </c>
      <c r="E364" s="19">
        <v>0</v>
      </c>
      <c r="F364" s="19">
        <v>0</v>
      </c>
      <c r="G364" s="19">
        <v>0</v>
      </c>
      <c r="H364" s="19">
        <v>1</v>
      </c>
      <c r="I364" s="17">
        <v>8.121</v>
      </c>
      <c r="J364" s="17">
        <v>33.861</v>
      </c>
      <c r="K364" s="20">
        <v>4</v>
      </c>
      <c r="L364" s="20">
        <v>2</v>
      </c>
      <c r="M364" s="20">
        <v>0</v>
      </c>
      <c r="N364" s="20">
        <v>0</v>
      </c>
      <c r="O364" s="20">
        <v>0</v>
      </c>
      <c r="P364" s="20">
        <v>-6.666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399982</v>
      </c>
      <c r="B365" s="19" t="s">
        <v>233</v>
      </c>
      <c r="C365" s="19">
        <v>7331.321</v>
      </c>
      <c r="D365" s="19">
        <v>8764.46</v>
      </c>
      <c r="E365" s="19">
        <v>0</v>
      </c>
      <c r="F365" s="19">
        <v>0</v>
      </c>
      <c r="G365" s="19">
        <v>0</v>
      </c>
      <c r="H365" s="19">
        <v>1</v>
      </c>
      <c r="I365" s="17">
        <v>1.834</v>
      </c>
      <c r="J365" s="17">
        <v>17.886</v>
      </c>
      <c r="K365" s="20">
        <v>4</v>
      </c>
      <c r="L365" s="20">
        <v>2</v>
      </c>
      <c r="M365" s="20">
        <v>0</v>
      </c>
      <c r="N365" s="20">
        <v>0</v>
      </c>
      <c r="O365" s="20">
        <v>0</v>
      </c>
      <c r="P365" s="20">
        <v>-7.119</v>
      </c>
      <c r="Q365" s="20">
        <v>0</v>
      </c>
      <c r="R365" s="20">
        <v>-1</v>
      </c>
      <c r="S365" s="21"/>
      <c r="T365" s="21"/>
      <c r="U365" s="21"/>
      <c r="V365" s="21"/>
      <c r="W365" s="21"/>
    </row>
    <row r="366" ht="16.5" spans="1:23">
      <c r="A366" s="19">
        <v>399990</v>
      </c>
      <c r="B366" s="19" t="s">
        <v>430</v>
      </c>
      <c r="C366" s="19">
        <v>2695.512</v>
      </c>
      <c r="D366" s="19">
        <v>3161.518</v>
      </c>
      <c r="E366" s="19">
        <v>0</v>
      </c>
      <c r="F366" s="19">
        <v>0</v>
      </c>
      <c r="G366" s="19">
        <v>0</v>
      </c>
      <c r="H366" s="19">
        <v>1</v>
      </c>
      <c r="I366" s="17">
        <v>3.944</v>
      </c>
      <c r="J366" s="17">
        <v>18.102</v>
      </c>
      <c r="K366" s="20">
        <v>4</v>
      </c>
      <c r="L366" s="20">
        <v>2</v>
      </c>
      <c r="M366" s="20">
        <v>0</v>
      </c>
      <c r="N366" s="20">
        <v>0</v>
      </c>
      <c r="O366" s="20">
        <v>0</v>
      </c>
      <c r="P366" s="20">
        <v>-6.374</v>
      </c>
      <c r="Q366" s="20">
        <v>0</v>
      </c>
      <c r="R366" s="20">
        <v>-1</v>
      </c>
      <c r="S366" s="21"/>
      <c r="T366" s="21"/>
      <c r="U366" s="21"/>
      <c r="V366" s="21"/>
      <c r="W366" s="21"/>
    </row>
    <row r="367" ht="16.5" spans="1:23">
      <c r="A367" s="19">
        <v>399991</v>
      </c>
      <c r="B367" s="19" t="s">
        <v>431</v>
      </c>
      <c r="C367" s="19">
        <v>2068.522</v>
      </c>
      <c r="D367" s="19">
        <v>2667.798</v>
      </c>
      <c r="E367" s="19">
        <v>0</v>
      </c>
      <c r="F367" s="19">
        <v>0</v>
      </c>
      <c r="G367" s="19">
        <v>0</v>
      </c>
      <c r="H367" s="19">
        <v>1</v>
      </c>
      <c r="I367" s="17">
        <v>4.784</v>
      </c>
      <c r="J367" s="17">
        <v>26.173</v>
      </c>
      <c r="K367" s="20">
        <v>4</v>
      </c>
      <c r="L367" s="20">
        <v>2</v>
      </c>
      <c r="M367" s="20">
        <v>0</v>
      </c>
      <c r="N367" s="20">
        <v>0</v>
      </c>
      <c r="O367" s="20">
        <v>0</v>
      </c>
      <c r="P367" s="20">
        <v>-3.49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399992</v>
      </c>
      <c r="B368" s="19" t="s">
        <v>432</v>
      </c>
      <c r="C368" s="19">
        <v>1716.065</v>
      </c>
      <c r="D368" s="19">
        <v>2096.558</v>
      </c>
      <c r="E368" s="19">
        <v>0</v>
      </c>
      <c r="F368" s="19">
        <v>0</v>
      </c>
      <c r="G368" s="19">
        <v>0</v>
      </c>
      <c r="H368" s="19">
        <v>1</v>
      </c>
      <c r="I368" s="17">
        <v>3.389</v>
      </c>
      <c r="J368" s="17">
        <v>20.922</v>
      </c>
      <c r="K368" s="20">
        <v>4</v>
      </c>
      <c r="L368" s="20">
        <v>2</v>
      </c>
      <c r="M368" s="20">
        <v>0</v>
      </c>
      <c r="N368" s="20">
        <v>0</v>
      </c>
      <c r="O368" s="20">
        <v>0</v>
      </c>
      <c r="P368" s="20">
        <v>-0.859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399998</v>
      </c>
      <c r="B369" s="19" t="s">
        <v>433</v>
      </c>
      <c r="C369" s="19">
        <v>1860.981</v>
      </c>
      <c r="D369" s="19">
        <v>2156.076</v>
      </c>
      <c r="E369" s="19">
        <v>0</v>
      </c>
      <c r="F369" s="19">
        <v>0</v>
      </c>
      <c r="G369" s="19">
        <v>0</v>
      </c>
      <c r="H369" s="19">
        <v>1</v>
      </c>
      <c r="I369" s="17">
        <v>3.738</v>
      </c>
      <c r="J369" s="17">
        <v>16.913</v>
      </c>
      <c r="K369" s="20">
        <v>4</v>
      </c>
      <c r="L369" s="20">
        <v>2</v>
      </c>
      <c r="M369" s="20">
        <v>0</v>
      </c>
      <c r="N369" s="20">
        <v>0</v>
      </c>
      <c r="O369" s="20">
        <v>0</v>
      </c>
      <c r="P369" s="20">
        <v>-2.594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980027</v>
      </c>
      <c r="B370" s="19" t="s">
        <v>434</v>
      </c>
      <c r="C370" s="19">
        <v>2121.801</v>
      </c>
      <c r="D370" s="19">
        <v>3199.318</v>
      </c>
      <c r="E370" s="19">
        <v>0</v>
      </c>
      <c r="F370" s="19">
        <v>0</v>
      </c>
      <c r="G370" s="19">
        <v>0</v>
      </c>
      <c r="H370" s="19">
        <v>1</v>
      </c>
      <c r="I370" s="17">
        <v>9.526</v>
      </c>
      <c r="J370" s="17">
        <v>39.997</v>
      </c>
      <c r="K370" s="20">
        <v>2</v>
      </c>
      <c r="L370" s="20">
        <v>2</v>
      </c>
      <c r="M370" s="20">
        <v>0</v>
      </c>
      <c r="N370" s="20">
        <v>0</v>
      </c>
      <c r="O370" s="20">
        <v>0</v>
      </c>
      <c r="P370" s="20">
        <v>1.695</v>
      </c>
      <c r="Q370" s="20">
        <v>-1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980030</v>
      </c>
      <c r="B371" s="19" t="s">
        <v>435</v>
      </c>
      <c r="C371" s="19">
        <v>5281.139</v>
      </c>
      <c r="D371" s="19">
        <v>7315.043</v>
      </c>
      <c r="E371" s="19">
        <v>0</v>
      </c>
      <c r="F371" s="19">
        <v>0</v>
      </c>
      <c r="G371" s="19">
        <v>0</v>
      </c>
      <c r="H371" s="19">
        <v>1</v>
      </c>
      <c r="I371" s="17">
        <v>1.527</v>
      </c>
      <c r="J371" s="17">
        <v>28.906</v>
      </c>
      <c r="K371" s="20">
        <v>4</v>
      </c>
      <c r="L371" s="20">
        <v>0</v>
      </c>
      <c r="M371" s="20">
        <v>0</v>
      </c>
      <c r="N371" s="20">
        <v>0</v>
      </c>
      <c r="O371" s="20">
        <v>0</v>
      </c>
      <c r="P371" s="20">
        <v>-4.36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980032</v>
      </c>
      <c r="B372" s="19" t="s">
        <v>436</v>
      </c>
      <c r="C372" s="19">
        <v>10103.483</v>
      </c>
      <c r="D372" s="19">
        <v>14487.833</v>
      </c>
      <c r="E372" s="19">
        <v>0</v>
      </c>
      <c r="F372" s="19">
        <v>0</v>
      </c>
      <c r="G372" s="19">
        <v>0</v>
      </c>
      <c r="H372" s="19">
        <v>1</v>
      </c>
      <c r="I372" s="17">
        <v>9.753</v>
      </c>
      <c r="J372" s="17">
        <v>37.064</v>
      </c>
      <c r="K372" s="20">
        <v>4</v>
      </c>
      <c r="L372" s="20">
        <v>2</v>
      </c>
      <c r="M372" s="20">
        <v>0</v>
      </c>
      <c r="N372" s="20">
        <v>0</v>
      </c>
      <c r="O372" s="20">
        <v>0</v>
      </c>
      <c r="P372" s="20">
        <v>-1.226</v>
      </c>
      <c r="Q372" s="20">
        <v>0</v>
      </c>
      <c r="R372" s="20">
        <v>0</v>
      </c>
      <c r="S372" s="21"/>
      <c r="T372" s="21"/>
      <c r="U372" s="21"/>
      <c r="V372" s="21"/>
      <c r="W372" s="21"/>
    </row>
    <row r="373" ht="16.5" spans="1:23">
      <c r="A373" s="19">
        <v>980035</v>
      </c>
      <c r="B373" s="19" t="s">
        <v>437</v>
      </c>
      <c r="C373" s="19">
        <v>1713.241</v>
      </c>
      <c r="D373" s="19">
        <v>2022.85</v>
      </c>
      <c r="E373" s="19">
        <v>0</v>
      </c>
      <c r="F373" s="19">
        <v>0</v>
      </c>
      <c r="G373" s="19">
        <v>0</v>
      </c>
      <c r="H373" s="19">
        <v>1</v>
      </c>
      <c r="I373" s="17">
        <v>3.538</v>
      </c>
      <c r="J373" s="17">
        <v>18.302</v>
      </c>
      <c r="K373" s="20">
        <v>4</v>
      </c>
      <c r="L373" s="20">
        <v>2</v>
      </c>
      <c r="M373" s="20">
        <v>0</v>
      </c>
      <c r="N373" s="20">
        <v>0</v>
      </c>
      <c r="O373" s="20">
        <v>0</v>
      </c>
      <c r="P373" s="20">
        <v>-6.566</v>
      </c>
      <c r="Q373" s="20">
        <v>0</v>
      </c>
      <c r="R373" s="20">
        <v>-1</v>
      </c>
      <c r="S373" s="21"/>
      <c r="T373" s="21"/>
      <c r="U373" s="21"/>
      <c r="V373" s="21"/>
      <c r="W373" s="21"/>
    </row>
    <row r="374" ht="16.5" spans="1:23">
      <c r="A374" s="19">
        <v>980068</v>
      </c>
      <c r="B374" s="19" t="s">
        <v>438</v>
      </c>
      <c r="C374" s="19">
        <v>3099.942</v>
      </c>
      <c r="D374" s="19">
        <v>3556.536</v>
      </c>
      <c r="E374" s="19">
        <v>0</v>
      </c>
      <c r="F374" s="19">
        <v>0</v>
      </c>
      <c r="G374" s="19">
        <v>0</v>
      </c>
      <c r="H374" s="19">
        <v>1</v>
      </c>
      <c r="I374" s="17">
        <v>2.582</v>
      </c>
      <c r="J374" s="17">
        <v>15.088</v>
      </c>
      <c r="K374" s="20">
        <v>4</v>
      </c>
      <c r="L374" s="20">
        <v>2</v>
      </c>
      <c r="M374" s="20">
        <v>0</v>
      </c>
      <c r="N374" s="20">
        <v>0</v>
      </c>
      <c r="O374" s="20">
        <v>0</v>
      </c>
      <c r="P374" s="20">
        <v>-10.844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980092</v>
      </c>
      <c r="B375" s="19" t="s">
        <v>439</v>
      </c>
      <c r="C375" s="19">
        <v>4575.837</v>
      </c>
      <c r="D375" s="19">
        <v>5126.496</v>
      </c>
      <c r="E375" s="19">
        <v>0</v>
      </c>
      <c r="F375" s="19">
        <v>0</v>
      </c>
      <c r="G375" s="19">
        <v>0</v>
      </c>
      <c r="H375" s="19">
        <v>1</v>
      </c>
      <c r="I375" s="17">
        <v>2.834</v>
      </c>
      <c r="J375" s="17">
        <v>13.271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988006</v>
      </c>
      <c r="B376" s="19" t="s">
        <v>440</v>
      </c>
      <c r="C376" s="19">
        <v>2047.853</v>
      </c>
      <c r="D376" s="19">
        <v>2921.326</v>
      </c>
      <c r="E376" s="19">
        <v>0</v>
      </c>
      <c r="F376" s="19">
        <v>0</v>
      </c>
      <c r="G376" s="19">
        <v>0</v>
      </c>
      <c r="H376" s="19">
        <v>1</v>
      </c>
      <c r="I376" s="17">
        <v>4.57</v>
      </c>
      <c r="J376" s="17">
        <v>33.103</v>
      </c>
      <c r="K376" s="20">
        <v>3</v>
      </c>
      <c r="L376" s="20">
        <v>2</v>
      </c>
      <c r="M376" s="20">
        <v>0</v>
      </c>
      <c r="N376" s="20">
        <v>0</v>
      </c>
      <c r="O376" s="20">
        <v>0</v>
      </c>
      <c r="P376" s="20">
        <v>-21.48</v>
      </c>
      <c r="Q376" s="20">
        <v>0</v>
      </c>
      <c r="R376" s="20">
        <v>-1</v>
      </c>
      <c r="S376" s="21"/>
      <c r="T376" s="21"/>
      <c r="U376" s="21"/>
      <c r="V376" s="21"/>
      <c r="W376" s="21"/>
    </row>
    <row r="377" ht="16.5" spans="1:23">
      <c r="A377" s="19">
        <v>988007</v>
      </c>
      <c r="B377" s="19" t="s">
        <v>441</v>
      </c>
      <c r="C377" s="19">
        <v>2031.551</v>
      </c>
      <c r="D377" s="19">
        <v>2919.78</v>
      </c>
      <c r="E377" s="19">
        <v>0</v>
      </c>
      <c r="F377" s="19">
        <v>0</v>
      </c>
      <c r="G377" s="19">
        <v>0</v>
      </c>
      <c r="H377" s="19">
        <v>1</v>
      </c>
      <c r="I377" s="17">
        <v>4.786</v>
      </c>
      <c r="J377" s="17">
        <v>33.751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988106</v>
      </c>
      <c r="B378" s="19" t="s">
        <v>442</v>
      </c>
      <c r="C378" s="19">
        <v>2264.109</v>
      </c>
      <c r="D378" s="19">
        <v>3234.464</v>
      </c>
      <c r="E378" s="19">
        <v>0</v>
      </c>
      <c r="F378" s="19">
        <v>0</v>
      </c>
      <c r="G378" s="19">
        <v>0</v>
      </c>
      <c r="H378" s="19">
        <v>1</v>
      </c>
      <c r="I378" s="17">
        <v>4.675</v>
      </c>
      <c r="J378" s="17">
        <v>33.273</v>
      </c>
      <c r="K378" s="20">
        <v>4</v>
      </c>
      <c r="L378" s="20">
        <v>2</v>
      </c>
      <c r="M378" s="20">
        <v>0</v>
      </c>
      <c r="N378" s="20">
        <v>0</v>
      </c>
      <c r="O378" s="20">
        <v>0</v>
      </c>
      <c r="P378" s="20">
        <v>-7.558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988107</v>
      </c>
      <c r="B379" s="19" t="s">
        <v>443</v>
      </c>
      <c r="C379" s="19">
        <v>2246.077</v>
      </c>
      <c r="D379" s="19">
        <v>3232.746</v>
      </c>
      <c r="E379" s="19">
        <v>0</v>
      </c>
      <c r="F379" s="19">
        <v>0</v>
      </c>
      <c r="G379" s="19">
        <v>0</v>
      </c>
      <c r="H379" s="19">
        <v>1</v>
      </c>
      <c r="I379" s="17">
        <v>4.891</v>
      </c>
      <c r="J379" s="17">
        <v>33.919</v>
      </c>
      <c r="K379" s="20">
        <v>4</v>
      </c>
      <c r="L379" s="20">
        <v>2</v>
      </c>
      <c r="M379" s="20">
        <v>0</v>
      </c>
      <c r="N379" s="20">
        <v>0</v>
      </c>
      <c r="O379" s="20">
        <v>0</v>
      </c>
      <c r="P379" s="20">
        <v>-7.69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988201</v>
      </c>
      <c r="B380" s="19" t="s">
        <v>444</v>
      </c>
      <c r="C380" s="19">
        <v>1608.979</v>
      </c>
      <c r="D380" s="19">
        <v>1892.545</v>
      </c>
      <c r="E380" s="19">
        <v>0</v>
      </c>
      <c r="F380" s="19">
        <v>0</v>
      </c>
      <c r="G380" s="19">
        <v>0</v>
      </c>
      <c r="H380" s="19">
        <v>1</v>
      </c>
      <c r="I380" s="17">
        <v>0.483</v>
      </c>
      <c r="J380" s="17">
        <v>15.394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22">
        <v>399481</v>
      </c>
      <c r="B381" s="22" t="s">
        <v>112</v>
      </c>
      <c r="C381" s="22">
        <v>127.892</v>
      </c>
      <c r="D381" s="22">
        <v>128.063</v>
      </c>
      <c r="E381" s="22">
        <v>0</v>
      </c>
      <c r="F381" s="22">
        <v>0</v>
      </c>
      <c r="G381" s="22">
        <v>1</v>
      </c>
      <c r="H381" s="17">
        <v>0</v>
      </c>
      <c r="I381" s="17">
        <v>0</v>
      </c>
      <c r="J381" s="17">
        <v>0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4"/>
      <c r="L382" s="24"/>
      <c r="M382" s="24"/>
      <c r="N382" s="24"/>
      <c r="O382" s="24"/>
      <c r="P382" s="24"/>
      <c r="Q382" s="24"/>
      <c r="R382" s="24"/>
      <c r="S382" s="21"/>
      <c r="T382" s="21"/>
      <c r="U382" s="21"/>
      <c r="V382" s="21"/>
      <c r="W382" s="21"/>
    </row>
    <row r="383" ht="16.5" spans="1:2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4"/>
      <c r="L383" s="24"/>
      <c r="M383" s="24"/>
      <c r="N383" s="24"/>
      <c r="O383" s="24"/>
      <c r="P383" s="24"/>
      <c r="Q383" s="24"/>
      <c r="R383" s="24"/>
      <c r="S383" s="21"/>
      <c r="T383" s="21"/>
      <c r="U383" s="21"/>
      <c r="V383" s="21"/>
      <c r="W383" s="21"/>
    </row>
    <row r="384" ht="16.5" spans="1:2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4"/>
      <c r="L384" s="24"/>
      <c r="M384" s="24"/>
      <c r="N384" s="24"/>
      <c r="O384" s="24"/>
      <c r="P384" s="24"/>
      <c r="Q384" s="24"/>
      <c r="R384" s="24"/>
      <c r="S384" s="21"/>
      <c r="T384" s="21"/>
      <c r="U384" s="21"/>
      <c r="V384" s="21"/>
      <c r="W384" s="21"/>
    </row>
    <row r="385" ht="16.5" spans="1:2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4"/>
      <c r="L385" s="24"/>
      <c r="M385" s="24"/>
      <c r="N385" s="24"/>
      <c r="O385" s="24"/>
      <c r="P385" s="24"/>
      <c r="Q385" s="24"/>
      <c r="R385" s="24"/>
      <c r="S385" s="21"/>
      <c r="T385" s="21"/>
      <c r="U385" s="21"/>
      <c r="V385" s="21"/>
      <c r="W385" s="21"/>
    </row>
    <row r="386" ht="16.5" spans="1:2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4"/>
      <c r="L386" s="24"/>
      <c r="M386" s="24"/>
      <c r="N386" s="24"/>
      <c r="O386" s="24"/>
      <c r="P386" s="24"/>
      <c r="Q386" s="24"/>
      <c r="R386" s="24"/>
      <c r="S386" s="21"/>
      <c r="T386" s="21"/>
      <c r="U386" s="21"/>
      <c r="V386" s="21"/>
      <c r="W386" s="21"/>
    </row>
    <row r="387" ht="16.5" spans="1:2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4"/>
      <c r="L387" s="24"/>
      <c r="M387" s="24"/>
      <c r="N387" s="24"/>
      <c r="O387" s="24"/>
      <c r="P387" s="24"/>
      <c r="Q387" s="24"/>
      <c r="R387" s="24"/>
      <c r="S387" s="21"/>
      <c r="T387" s="21"/>
      <c r="U387" s="21"/>
      <c r="V387" s="21"/>
      <c r="W387" s="21"/>
    </row>
    <row r="388" ht="16.5" spans="1:2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4"/>
      <c r="L388" s="24"/>
      <c r="M388" s="24"/>
      <c r="N388" s="24"/>
      <c r="O388" s="24"/>
      <c r="P388" s="24"/>
      <c r="Q388" s="24"/>
      <c r="R388" s="24"/>
      <c r="S388" s="21"/>
      <c r="T388" s="21"/>
      <c r="U388" s="21"/>
      <c r="V388" s="21"/>
      <c r="W388" s="21"/>
    </row>
    <row r="389" ht="16.5" spans="1:2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4"/>
      <c r="L389" s="24"/>
      <c r="M389" s="24"/>
      <c r="N389" s="24"/>
      <c r="O389" s="24"/>
      <c r="P389" s="24"/>
      <c r="Q389" s="24"/>
      <c r="R389" s="24"/>
      <c r="S389" s="21"/>
      <c r="T389" s="21"/>
      <c r="U389" s="21"/>
      <c r="V389" s="21"/>
      <c r="W389" s="21"/>
    </row>
    <row r="390" ht="16.5" spans="1:2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4"/>
      <c r="L390" s="24"/>
      <c r="M390" s="24"/>
      <c r="N390" s="24"/>
      <c r="O390" s="24"/>
      <c r="P390" s="24"/>
      <c r="Q390" s="24"/>
      <c r="R390" s="24"/>
      <c r="S390" s="21"/>
      <c r="T390" s="21"/>
      <c r="U390" s="21"/>
      <c r="V390" s="21"/>
      <c r="W390" s="21"/>
    </row>
    <row r="391" ht="16.5" spans="1:2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4"/>
      <c r="L391" s="24"/>
      <c r="M391" s="24"/>
      <c r="N391" s="24"/>
      <c r="O391" s="24"/>
      <c r="P391" s="24"/>
      <c r="Q391" s="24"/>
      <c r="R391" s="24"/>
      <c r="S391" s="21"/>
      <c r="T391" s="21"/>
      <c r="U391" s="21"/>
      <c r="V391" s="21"/>
      <c r="W391" s="21"/>
    </row>
    <row r="392" ht="16.5" spans="1:2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4"/>
      <c r="L392" s="24"/>
      <c r="M392" s="24"/>
      <c r="N392" s="24"/>
      <c r="O392" s="24"/>
      <c r="P392" s="24"/>
      <c r="Q392" s="24"/>
      <c r="R392" s="24"/>
      <c r="S392" s="21"/>
      <c r="T392" s="21"/>
      <c r="U392" s="21"/>
      <c r="V392" s="21"/>
      <c r="W392" s="21"/>
    </row>
    <row r="393" ht="16.5" spans="1:2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4"/>
      <c r="L393" s="24"/>
      <c r="M393" s="24"/>
      <c r="N393" s="24"/>
      <c r="O393" s="24"/>
      <c r="P393" s="24"/>
      <c r="Q393" s="24"/>
      <c r="R393" s="24"/>
      <c r="S393" s="21"/>
      <c r="T393" s="21"/>
      <c r="U393" s="21"/>
      <c r="V393" s="21"/>
      <c r="W393" s="21"/>
    </row>
    <row r="394" ht="16.5" spans="1:2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4"/>
      <c r="L394" s="24"/>
      <c r="M394" s="24"/>
      <c r="N394" s="24"/>
      <c r="O394" s="24"/>
      <c r="P394" s="24"/>
      <c r="Q394" s="24"/>
      <c r="R394" s="24"/>
      <c r="S394" s="21"/>
      <c r="T394" s="21"/>
      <c r="U394" s="21"/>
      <c r="V394" s="21"/>
      <c r="W394" s="21"/>
    </row>
    <row r="395" ht="16.5" spans="1:2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4"/>
      <c r="L395" s="24"/>
      <c r="M395" s="24"/>
      <c r="N395" s="24"/>
      <c r="O395" s="24"/>
      <c r="P395" s="24"/>
      <c r="Q395" s="24"/>
      <c r="R395" s="24"/>
      <c r="S395" s="21"/>
      <c r="T395" s="21"/>
      <c r="U395" s="21"/>
      <c r="V395" s="21"/>
      <c r="W395" s="21"/>
    </row>
    <row r="396" ht="16.5" spans="1:2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4"/>
      <c r="L396" s="24"/>
      <c r="M396" s="24"/>
      <c r="N396" s="24"/>
      <c r="O396" s="24"/>
      <c r="P396" s="24"/>
      <c r="Q396" s="24"/>
      <c r="R396" s="24"/>
      <c r="S396" s="21"/>
      <c r="T396" s="21"/>
      <c r="U396" s="21"/>
      <c r="V396" s="21"/>
      <c r="W396" s="21"/>
    </row>
    <row r="397" ht="16.5" spans="1:2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4"/>
      <c r="L397" s="24"/>
      <c r="M397" s="24"/>
      <c r="N397" s="24"/>
      <c r="O397" s="24"/>
      <c r="P397" s="24"/>
      <c r="Q397" s="24"/>
      <c r="R397" s="24"/>
      <c r="S397" s="21"/>
      <c r="T397" s="21"/>
      <c r="U397" s="21"/>
      <c r="V397" s="21"/>
      <c r="W397" s="21"/>
    </row>
    <row r="398" ht="16.5" spans="1:2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4"/>
      <c r="L398" s="24"/>
      <c r="M398" s="24"/>
      <c r="N398" s="24"/>
      <c r="O398" s="24"/>
      <c r="P398" s="24"/>
      <c r="Q398" s="24"/>
      <c r="R398" s="24"/>
      <c r="S398" s="21"/>
      <c r="T398" s="21"/>
      <c r="U398" s="21"/>
      <c r="V398" s="21"/>
      <c r="W398" s="21"/>
    </row>
    <row r="399" ht="16.5" spans="1:2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4"/>
      <c r="L399" s="24"/>
      <c r="M399" s="24"/>
      <c r="N399" s="24"/>
      <c r="O399" s="24"/>
      <c r="P399" s="24"/>
      <c r="Q399" s="24"/>
      <c r="R399" s="24"/>
      <c r="S399" s="21"/>
      <c r="T399" s="21"/>
      <c r="U399" s="21"/>
      <c r="V399" s="21"/>
      <c r="W399" s="21"/>
    </row>
    <row r="400" ht="16.5" spans="1:2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4"/>
      <c r="L400" s="24"/>
      <c r="M400" s="24"/>
      <c r="N400" s="24"/>
      <c r="O400" s="24"/>
      <c r="P400" s="24"/>
      <c r="Q400" s="24"/>
      <c r="R400" s="24"/>
      <c r="S400" s="21"/>
      <c r="T400" s="21"/>
      <c r="U400" s="21"/>
      <c r="V400" s="21"/>
      <c r="W400" s="21"/>
    </row>
    <row r="401" ht="16.5" spans="1:2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4"/>
      <c r="L401" s="24"/>
      <c r="M401" s="24"/>
      <c r="N401" s="24"/>
      <c r="O401" s="24"/>
      <c r="P401" s="24"/>
      <c r="Q401" s="24"/>
      <c r="R401" s="24"/>
      <c r="S401" s="21"/>
      <c r="T401" s="21"/>
      <c r="U401" s="21"/>
      <c r="V401" s="21"/>
      <c r="W401" s="21"/>
    </row>
    <row r="402" ht="16.5" spans="1:2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4"/>
      <c r="L402" s="24"/>
      <c r="M402" s="24"/>
      <c r="N402" s="24"/>
      <c r="O402" s="24"/>
      <c r="P402" s="24"/>
      <c r="Q402" s="24"/>
      <c r="R402" s="24"/>
      <c r="S402" s="21"/>
      <c r="T402" s="21"/>
      <c r="U402" s="21"/>
      <c r="V402" s="21"/>
      <c r="W402" s="21"/>
    </row>
    <row r="403" ht="16.5" spans="1:2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4"/>
      <c r="L403" s="24"/>
      <c r="M403" s="24"/>
      <c r="N403" s="24"/>
      <c r="O403" s="24"/>
      <c r="P403" s="24"/>
      <c r="Q403" s="24"/>
      <c r="R403" s="24"/>
      <c r="S403" s="21"/>
      <c r="T403" s="21"/>
      <c r="U403" s="21"/>
      <c r="V403" s="21"/>
      <c r="W403" s="21"/>
    </row>
    <row r="404" ht="16.5" spans="1:2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4"/>
      <c r="L404" s="24"/>
      <c r="M404" s="24"/>
      <c r="N404" s="24"/>
      <c r="O404" s="24"/>
      <c r="P404" s="24"/>
      <c r="Q404" s="24"/>
      <c r="R404" s="24"/>
      <c r="S404" s="21"/>
      <c r="T404" s="21"/>
      <c r="U404" s="21"/>
      <c r="V404" s="21"/>
      <c r="W404" s="21"/>
    </row>
    <row r="405" ht="16.5" spans="1:2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4"/>
      <c r="L405" s="24"/>
      <c r="M405" s="24"/>
      <c r="N405" s="24"/>
      <c r="O405" s="24"/>
      <c r="P405" s="24"/>
      <c r="Q405" s="24"/>
      <c r="R405" s="24"/>
      <c r="S405" s="21"/>
      <c r="T405" s="21"/>
      <c r="U405" s="21"/>
      <c r="V405" s="21"/>
      <c r="W405" s="21"/>
    </row>
    <row r="406" ht="16.5" spans="1:2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4"/>
      <c r="L406" s="24"/>
      <c r="M406" s="24"/>
      <c r="N406" s="24"/>
      <c r="O406" s="24"/>
      <c r="P406" s="24"/>
      <c r="Q406" s="24"/>
      <c r="R406" s="24"/>
      <c r="S406" s="21"/>
      <c r="T406" s="21"/>
      <c r="U406" s="21"/>
      <c r="V406" s="21"/>
      <c r="W406" s="21"/>
    </row>
    <row r="407" ht="16.5" spans="1:2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4"/>
      <c r="L407" s="24"/>
      <c r="M407" s="24"/>
      <c r="N407" s="24"/>
      <c r="O407" s="24"/>
      <c r="P407" s="24"/>
      <c r="Q407" s="24"/>
      <c r="R407" s="24"/>
      <c r="S407" s="21"/>
      <c r="T407" s="21"/>
      <c r="U407" s="21"/>
      <c r="V407" s="21"/>
      <c r="W407" s="21"/>
    </row>
    <row r="408" ht="16.5" spans="1:2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4"/>
      <c r="L408" s="24"/>
      <c r="M408" s="24"/>
      <c r="N408" s="24"/>
      <c r="O408" s="24"/>
      <c r="P408" s="24"/>
      <c r="Q408" s="24"/>
      <c r="R408" s="24"/>
      <c r="S408" s="21"/>
      <c r="T408" s="21"/>
      <c r="U408" s="21"/>
      <c r="V408" s="21"/>
      <c r="W408" s="21"/>
    </row>
    <row r="409" ht="16.5" spans="1:2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4"/>
      <c r="L409" s="24"/>
      <c r="M409" s="24"/>
      <c r="N409" s="24"/>
      <c r="O409" s="24"/>
      <c r="P409" s="24"/>
      <c r="Q409" s="24"/>
      <c r="R409" s="24"/>
      <c r="S409" s="21"/>
      <c r="T409" s="21"/>
      <c r="U409" s="21"/>
      <c r="V409" s="21"/>
      <c r="W409" s="21"/>
    </row>
    <row r="410" ht="16.5" spans="1:2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4"/>
      <c r="L410" s="24"/>
      <c r="M410" s="24"/>
      <c r="N410" s="24"/>
      <c r="O410" s="24"/>
      <c r="P410" s="24"/>
      <c r="Q410" s="24"/>
      <c r="R410" s="24"/>
      <c r="S410" s="21"/>
      <c r="T410" s="21"/>
      <c r="U410" s="21"/>
      <c r="V410" s="21"/>
      <c r="W410" s="21"/>
    </row>
    <row r="411" ht="16.5" spans="1:2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4"/>
      <c r="L411" s="24"/>
      <c r="M411" s="24"/>
      <c r="N411" s="24"/>
      <c r="O411" s="24"/>
      <c r="P411" s="24"/>
      <c r="Q411" s="24"/>
      <c r="R411" s="24"/>
      <c r="S411" s="21"/>
      <c r="T411" s="21"/>
      <c r="U411" s="21"/>
      <c r="V411" s="21"/>
      <c r="W411" s="21"/>
    </row>
    <row r="412" ht="16.5" spans="1:2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4"/>
      <c r="L412" s="24"/>
      <c r="M412" s="24"/>
      <c r="N412" s="24"/>
      <c r="O412" s="24"/>
      <c r="P412" s="24"/>
      <c r="Q412" s="24"/>
      <c r="R412" s="24"/>
      <c r="S412" s="21"/>
      <c r="T412" s="21"/>
      <c r="U412" s="21"/>
      <c r="V412" s="21"/>
      <c r="W412" s="21"/>
    </row>
    <row r="413" ht="16.5" spans="1:2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4"/>
      <c r="L413" s="24"/>
      <c r="M413" s="24"/>
      <c r="N413" s="24"/>
      <c r="O413" s="24"/>
      <c r="P413" s="24"/>
      <c r="Q413" s="24"/>
      <c r="R413" s="24"/>
      <c r="S413" s="21"/>
      <c r="T413" s="21"/>
      <c r="U413" s="21"/>
      <c r="V413" s="21"/>
      <c r="W413" s="21"/>
    </row>
    <row r="414" ht="16.5" spans="1:2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4"/>
      <c r="L414" s="24"/>
      <c r="M414" s="24"/>
      <c r="N414" s="24"/>
      <c r="O414" s="24"/>
      <c r="P414" s="24"/>
      <c r="Q414" s="24"/>
      <c r="R414" s="24"/>
      <c r="S414" s="21"/>
      <c r="T414" s="21"/>
      <c r="U414" s="21"/>
      <c r="V414" s="21"/>
      <c r="W414" s="21"/>
    </row>
    <row r="415" ht="16.5" spans="1:2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4"/>
      <c r="L415" s="24"/>
      <c r="M415" s="24"/>
      <c r="N415" s="24"/>
      <c r="O415" s="24"/>
      <c r="P415" s="24"/>
      <c r="Q415" s="24"/>
      <c r="R415" s="24"/>
      <c r="S415" s="21"/>
      <c r="T415" s="21"/>
      <c r="U415" s="21"/>
      <c r="V415" s="21"/>
      <c r="W415" s="21"/>
    </row>
    <row r="416" ht="16.5" spans="1:2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4"/>
      <c r="L416" s="24"/>
      <c r="M416" s="24"/>
      <c r="N416" s="24"/>
      <c r="O416" s="24"/>
      <c r="P416" s="24"/>
      <c r="Q416" s="24"/>
      <c r="R416" s="24"/>
      <c r="S416" s="21"/>
      <c r="T416" s="21"/>
      <c r="U416" s="21"/>
      <c r="V416" s="21"/>
      <c r="W416" s="21"/>
    </row>
    <row r="417" ht="16.5" spans="1:2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4"/>
      <c r="L417" s="24"/>
      <c r="M417" s="24"/>
      <c r="N417" s="24"/>
      <c r="O417" s="24"/>
      <c r="P417" s="24"/>
      <c r="Q417" s="24"/>
      <c r="R417" s="24"/>
      <c r="S417" s="21"/>
      <c r="T417" s="21"/>
      <c r="U417" s="21"/>
      <c r="V417" s="21"/>
      <c r="W417" s="21"/>
    </row>
    <row r="418" ht="16.5" spans="1:2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4"/>
      <c r="L418" s="24"/>
      <c r="M418" s="24"/>
      <c r="N418" s="24"/>
      <c r="O418" s="24"/>
      <c r="P418" s="24"/>
      <c r="Q418" s="24"/>
      <c r="R418" s="24"/>
      <c r="S418" s="21"/>
      <c r="T418" s="21"/>
      <c r="U418" s="21"/>
      <c r="V418" s="21"/>
      <c r="W418" s="21"/>
    </row>
    <row r="419" ht="16.5" spans="1:2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4"/>
      <c r="L419" s="24"/>
      <c r="M419" s="24"/>
      <c r="N419" s="24"/>
      <c r="O419" s="24"/>
      <c r="P419" s="24"/>
      <c r="Q419" s="24"/>
      <c r="R419" s="24"/>
      <c r="S419" s="21"/>
      <c r="T419" s="21"/>
      <c r="U419" s="21"/>
      <c r="V419" s="21"/>
      <c r="W419" s="21"/>
    </row>
    <row r="420" ht="16.5" spans="1:2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4"/>
      <c r="L420" s="24"/>
      <c r="M420" s="24"/>
      <c r="N420" s="24"/>
      <c r="O420" s="24"/>
      <c r="P420" s="24"/>
      <c r="Q420" s="24"/>
      <c r="R420" s="24"/>
      <c r="S420" s="21"/>
      <c r="T420" s="21"/>
      <c r="U420" s="21"/>
      <c r="V420" s="21"/>
      <c r="W420" s="21"/>
    </row>
    <row r="421" ht="16.5" spans="1:2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4"/>
      <c r="L421" s="24"/>
      <c r="M421" s="24"/>
      <c r="N421" s="24"/>
      <c r="O421" s="24"/>
      <c r="P421" s="24"/>
      <c r="Q421" s="24"/>
      <c r="R421" s="24"/>
      <c r="S421" s="21"/>
      <c r="T421" s="21"/>
      <c r="U421" s="21"/>
      <c r="V421" s="21"/>
      <c r="W421" s="21"/>
    </row>
    <row r="422" ht="16.5" spans="1:2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4"/>
      <c r="L422" s="24"/>
      <c r="M422" s="24"/>
      <c r="N422" s="24"/>
      <c r="O422" s="24"/>
      <c r="P422" s="24"/>
      <c r="Q422" s="24"/>
      <c r="R422" s="24"/>
      <c r="S422" s="21"/>
      <c r="T422" s="21"/>
      <c r="U422" s="21"/>
      <c r="V422" s="21"/>
      <c r="W422" s="21"/>
    </row>
    <row r="423" ht="16.5" spans="1:2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4"/>
      <c r="L423" s="24"/>
      <c r="M423" s="24"/>
      <c r="N423" s="24"/>
      <c r="O423" s="24"/>
      <c r="P423" s="24"/>
      <c r="Q423" s="24"/>
      <c r="R423" s="24"/>
      <c r="S423" s="21"/>
      <c r="T423" s="21"/>
      <c r="U423" s="21"/>
      <c r="V423" s="21"/>
      <c r="W423" s="21"/>
    </row>
    <row r="424" ht="16.5" spans="1:2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4"/>
      <c r="L424" s="24"/>
      <c r="M424" s="24"/>
      <c r="N424" s="24"/>
      <c r="O424" s="24"/>
      <c r="P424" s="24"/>
      <c r="Q424" s="24"/>
      <c r="R424" s="24"/>
      <c r="S424" s="21"/>
      <c r="T424" s="21"/>
      <c r="U424" s="21"/>
      <c r="V424" s="21"/>
      <c r="W424" s="21"/>
    </row>
    <row r="425" ht="16.5" spans="1:2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4"/>
      <c r="L425" s="24"/>
      <c r="M425" s="24"/>
      <c r="N425" s="24"/>
      <c r="O425" s="24"/>
      <c r="P425" s="24"/>
      <c r="Q425" s="24"/>
      <c r="R425" s="24"/>
      <c r="S425" s="21"/>
      <c r="T425" s="21"/>
      <c r="U425" s="21"/>
      <c r="V425" s="21"/>
      <c r="W425" s="21"/>
    </row>
    <row r="426" ht="16.5" spans="1:2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4"/>
      <c r="L426" s="24"/>
      <c r="M426" s="24"/>
      <c r="N426" s="24"/>
      <c r="O426" s="24"/>
      <c r="P426" s="24"/>
      <c r="Q426" s="24"/>
      <c r="R426" s="24"/>
      <c r="S426" s="21"/>
      <c r="T426" s="21"/>
      <c r="U426" s="21"/>
      <c r="V426" s="21"/>
      <c r="W426" s="21"/>
    </row>
    <row r="427" ht="16.5" spans="1:2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4"/>
      <c r="L427" s="24"/>
      <c r="M427" s="24"/>
      <c r="N427" s="24"/>
      <c r="O427" s="24"/>
      <c r="P427" s="24"/>
      <c r="Q427" s="24"/>
      <c r="R427" s="24"/>
      <c r="S427" s="21"/>
      <c r="T427" s="21"/>
      <c r="U427" s="21"/>
      <c r="V427" s="21"/>
      <c r="W427" s="21"/>
    </row>
    <row r="428" ht="16.5" spans="1:2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4"/>
      <c r="L428" s="24"/>
      <c r="M428" s="24"/>
      <c r="N428" s="24"/>
      <c r="O428" s="24"/>
      <c r="P428" s="24"/>
      <c r="Q428" s="24"/>
      <c r="R428" s="24"/>
      <c r="S428" s="21"/>
      <c r="T428" s="21"/>
      <c r="U428" s="21"/>
      <c r="V428" s="21"/>
      <c r="W428" s="21"/>
    </row>
    <row r="429" ht="16.5" spans="1:2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4"/>
      <c r="L429" s="24"/>
      <c r="M429" s="24"/>
      <c r="N429" s="24"/>
      <c r="O429" s="24"/>
      <c r="P429" s="24"/>
      <c r="Q429" s="24"/>
      <c r="R429" s="24"/>
      <c r="S429" s="21"/>
      <c r="T429" s="21"/>
      <c r="U429" s="21"/>
      <c r="V429" s="21"/>
      <c r="W429" s="21"/>
    </row>
    <row r="430" ht="16.5" spans="1:2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4"/>
      <c r="L430" s="24"/>
      <c r="M430" s="24"/>
      <c r="N430" s="24"/>
      <c r="O430" s="24"/>
      <c r="P430" s="24"/>
      <c r="Q430" s="24"/>
      <c r="R430" s="24"/>
      <c r="S430" s="21"/>
      <c r="T430" s="21"/>
      <c r="U430" s="21"/>
      <c r="V430" s="21"/>
      <c r="W430" s="21"/>
    </row>
    <row r="431" ht="16.5" spans="1:2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4"/>
      <c r="L431" s="24"/>
      <c r="M431" s="24"/>
      <c r="N431" s="24"/>
      <c r="O431" s="24"/>
      <c r="P431" s="24"/>
      <c r="Q431" s="24"/>
      <c r="R431" s="24"/>
      <c r="S431" s="21"/>
      <c r="T431" s="21"/>
      <c r="U431" s="21"/>
      <c r="V431" s="21"/>
      <c r="W431" s="21"/>
    </row>
    <row r="432" ht="16.5" spans="1:2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4"/>
      <c r="L432" s="24"/>
      <c r="M432" s="24"/>
      <c r="N432" s="24"/>
      <c r="O432" s="24"/>
      <c r="P432" s="24"/>
      <c r="Q432" s="24"/>
      <c r="R432" s="24"/>
      <c r="S432" s="21"/>
      <c r="T432" s="21"/>
      <c r="U432" s="21"/>
      <c r="V432" s="21"/>
      <c r="W432" s="21"/>
    </row>
    <row r="433" ht="16.5" spans="1:2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4"/>
      <c r="L433" s="24"/>
      <c r="M433" s="24"/>
      <c r="N433" s="24"/>
      <c r="O433" s="24"/>
      <c r="P433" s="24"/>
      <c r="Q433" s="24"/>
      <c r="R433" s="24"/>
      <c r="S433" s="21"/>
      <c r="T433" s="21"/>
      <c r="U433" s="21"/>
      <c r="V433" s="21"/>
      <c r="W433" s="21"/>
    </row>
    <row r="434" ht="16.5" spans="1:2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4"/>
      <c r="L434" s="24"/>
      <c r="M434" s="24"/>
      <c r="N434" s="24"/>
      <c r="O434" s="24"/>
      <c r="P434" s="24"/>
      <c r="Q434" s="24"/>
      <c r="R434" s="24"/>
      <c r="S434" s="21"/>
      <c r="T434" s="21"/>
      <c r="U434" s="21"/>
      <c r="V434" s="21"/>
      <c r="W434" s="21"/>
    </row>
    <row r="435" ht="16.5" spans="1:2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4"/>
      <c r="L435" s="24"/>
      <c r="M435" s="24"/>
      <c r="N435" s="24"/>
      <c r="O435" s="24"/>
      <c r="P435" s="24"/>
      <c r="Q435" s="24"/>
      <c r="R435" s="24"/>
      <c r="S435" s="21"/>
      <c r="T435" s="21"/>
      <c r="U435" s="21"/>
      <c r="V435" s="21"/>
      <c r="W435" s="21"/>
    </row>
    <row r="436" ht="16.5" spans="1:2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4"/>
      <c r="L436" s="24"/>
      <c r="M436" s="24"/>
      <c r="N436" s="24"/>
      <c r="O436" s="24"/>
      <c r="P436" s="24"/>
      <c r="Q436" s="24"/>
      <c r="R436" s="24"/>
      <c r="S436" s="21"/>
      <c r="T436" s="21"/>
      <c r="U436" s="21"/>
      <c r="V436" s="21"/>
      <c r="W436" s="21"/>
    </row>
    <row r="437" ht="16.5" spans="1:2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4"/>
      <c r="L437" s="24"/>
      <c r="M437" s="24"/>
      <c r="N437" s="24"/>
      <c r="O437" s="24"/>
      <c r="P437" s="24"/>
      <c r="Q437" s="24"/>
      <c r="R437" s="24"/>
      <c r="S437" s="21"/>
      <c r="T437" s="21"/>
      <c r="U437" s="21"/>
      <c r="V437" s="21"/>
      <c r="W437" s="21"/>
    </row>
    <row r="438" ht="16.5" spans="1:2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4"/>
      <c r="L438" s="24"/>
      <c r="M438" s="24"/>
      <c r="N438" s="24"/>
      <c r="O438" s="24"/>
      <c r="P438" s="24"/>
      <c r="Q438" s="24"/>
      <c r="R438" s="24"/>
      <c r="S438" s="21"/>
      <c r="T438" s="21"/>
      <c r="U438" s="21"/>
      <c r="V438" s="21"/>
      <c r="W438" s="21"/>
    </row>
    <row r="439" ht="16.5" spans="1:2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4"/>
      <c r="L439" s="24"/>
      <c r="M439" s="24"/>
      <c r="N439" s="24"/>
      <c r="O439" s="24"/>
      <c r="P439" s="24"/>
      <c r="Q439" s="24"/>
      <c r="R439" s="24"/>
      <c r="S439" s="21"/>
      <c r="T439" s="21"/>
      <c r="U439" s="21"/>
      <c r="V439" s="21"/>
      <c r="W439" s="21"/>
    </row>
    <row r="440" ht="16.5" spans="1:2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4"/>
      <c r="L440" s="24"/>
      <c r="M440" s="24"/>
      <c r="N440" s="24"/>
      <c r="O440" s="24"/>
      <c r="P440" s="24"/>
      <c r="Q440" s="24"/>
      <c r="R440" s="24"/>
      <c r="S440" s="21"/>
      <c r="T440" s="21"/>
      <c r="U440" s="21"/>
      <c r="V440" s="21"/>
      <c r="W440" s="21"/>
    </row>
    <row r="441" ht="16.5" spans="1:2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4"/>
      <c r="L441" s="24"/>
      <c r="M441" s="24"/>
      <c r="N441" s="24"/>
      <c r="O441" s="24"/>
      <c r="P441" s="24"/>
      <c r="Q441" s="24"/>
      <c r="R441" s="24"/>
      <c r="S441" s="21"/>
      <c r="T441" s="21"/>
      <c r="U441" s="21"/>
      <c r="V441" s="21"/>
      <c r="W441" s="21"/>
    </row>
    <row r="442" ht="16.5" spans="1:2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4"/>
      <c r="L442" s="24"/>
      <c r="M442" s="24"/>
      <c r="N442" s="24"/>
      <c r="O442" s="24"/>
      <c r="P442" s="24"/>
      <c r="Q442" s="24"/>
      <c r="R442" s="24"/>
      <c r="S442" s="21"/>
      <c r="T442" s="21"/>
      <c r="U442" s="21"/>
      <c r="V442" s="21"/>
      <c r="W442" s="21"/>
    </row>
    <row r="443" ht="16.5" spans="1:2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4"/>
      <c r="L443" s="24"/>
      <c r="M443" s="24"/>
      <c r="N443" s="24"/>
      <c r="O443" s="24"/>
      <c r="P443" s="24"/>
      <c r="Q443" s="24"/>
      <c r="R443" s="24"/>
      <c r="S443" s="21"/>
      <c r="T443" s="21"/>
      <c r="U443" s="21"/>
      <c r="V443" s="21"/>
      <c r="W443" s="21"/>
    </row>
    <row r="444" ht="16.5" spans="1:2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4"/>
      <c r="L444" s="24"/>
      <c r="M444" s="24"/>
      <c r="N444" s="24"/>
      <c r="O444" s="24"/>
      <c r="P444" s="24"/>
      <c r="Q444" s="24"/>
      <c r="R444" s="24"/>
      <c r="S444" s="21"/>
      <c r="T444" s="21"/>
      <c r="U444" s="21"/>
      <c r="V444" s="21"/>
      <c r="W444" s="21"/>
    </row>
    <row r="445" ht="16.5" spans="1:2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4"/>
      <c r="L445" s="24"/>
      <c r="M445" s="24"/>
      <c r="N445" s="24"/>
      <c r="O445" s="24"/>
      <c r="P445" s="24"/>
      <c r="Q445" s="24"/>
      <c r="R445" s="24"/>
      <c r="S445" s="21"/>
      <c r="T445" s="21"/>
      <c r="U445" s="21"/>
      <c r="V445" s="21"/>
      <c r="W445" s="21"/>
    </row>
    <row r="446" ht="16.5" spans="1:2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4"/>
      <c r="L446" s="24"/>
      <c r="M446" s="24"/>
      <c r="N446" s="24"/>
      <c r="O446" s="24"/>
      <c r="P446" s="24"/>
      <c r="Q446" s="24"/>
      <c r="R446" s="24"/>
      <c r="S446" s="21"/>
      <c r="T446" s="21"/>
      <c r="U446" s="21"/>
      <c r="V446" s="21"/>
      <c r="W446" s="21"/>
    </row>
    <row r="447" ht="16.5" spans="1:2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4"/>
      <c r="L447" s="24"/>
      <c r="M447" s="24"/>
      <c r="N447" s="24"/>
      <c r="O447" s="24"/>
      <c r="P447" s="24"/>
      <c r="Q447" s="24"/>
      <c r="R447" s="24"/>
      <c r="S447" s="21"/>
      <c r="T447" s="21"/>
      <c r="U447" s="21"/>
      <c r="V447" s="21"/>
      <c r="W447" s="21"/>
    </row>
    <row r="448" ht="16.5" spans="1:2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4"/>
      <c r="L448" s="24"/>
      <c r="M448" s="24"/>
      <c r="N448" s="24"/>
      <c r="O448" s="24"/>
      <c r="P448" s="24"/>
      <c r="Q448" s="24"/>
      <c r="R448" s="24"/>
      <c r="S448" s="21"/>
      <c r="T448" s="21"/>
      <c r="U448" s="21"/>
      <c r="V448" s="21"/>
      <c r="W448" s="21"/>
    </row>
    <row r="449" ht="16.5" spans="1:2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4"/>
      <c r="L449" s="24"/>
      <c r="M449" s="24"/>
      <c r="N449" s="24"/>
      <c r="O449" s="24"/>
      <c r="P449" s="24"/>
      <c r="Q449" s="24"/>
      <c r="R449" s="24"/>
      <c r="S449" s="21"/>
      <c r="T449" s="21"/>
      <c r="U449" s="21"/>
      <c r="V449" s="21"/>
      <c r="W449" s="21"/>
    </row>
    <row r="450" ht="16.5" spans="1:2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4"/>
      <c r="L450" s="24"/>
      <c r="M450" s="24"/>
      <c r="N450" s="24"/>
      <c r="O450" s="24"/>
      <c r="P450" s="24"/>
      <c r="Q450" s="24"/>
      <c r="R450" s="24"/>
      <c r="S450" s="21"/>
      <c r="T450" s="21"/>
      <c r="U450" s="21"/>
      <c r="V450" s="21"/>
      <c r="W450" s="21"/>
    </row>
    <row r="451" ht="16.5" spans="1:2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4"/>
      <c r="L451" s="24"/>
      <c r="M451" s="24"/>
      <c r="N451" s="24"/>
      <c r="O451" s="24"/>
      <c r="P451" s="24"/>
      <c r="Q451" s="24"/>
      <c r="R451" s="24"/>
      <c r="S451" s="21"/>
      <c r="T451" s="21"/>
      <c r="U451" s="21"/>
      <c r="V451" s="21"/>
      <c r="W451" s="21"/>
    </row>
    <row r="452" ht="16.5" spans="1:2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4"/>
      <c r="L452" s="24"/>
      <c r="M452" s="24"/>
      <c r="N452" s="24"/>
      <c r="O452" s="24"/>
      <c r="P452" s="24"/>
      <c r="Q452" s="24"/>
      <c r="R452" s="24"/>
      <c r="S452" s="21"/>
      <c r="T452" s="21"/>
      <c r="U452" s="21"/>
      <c r="V452" s="21"/>
      <c r="W452" s="21"/>
    </row>
    <row r="453" ht="16.5" spans="1:2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4"/>
      <c r="L453" s="24"/>
      <c r="M453" s="24"/>
      <c r="N453" s="24"/>
      <c r="O453" s="24"/>
      <c r="P453" s="24"/>
      <c r="Q453" s="24"/>
      <c r="R453" s="24"/>
      <c r="S453" s="21"/>
      <c r="T453" s="21"/>
      <c r="U453" s="21"/>
      <c r="V453" s="21"/>
      <c r="W453" s="21"/>
    </row>
    <row r="454" ht="16.5" spans="1:2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4"/>
      <c r="L454" s="24"/>
      <c r="M454" s="24"/>
      <c r="N454" s="24"/>
      <c r="O454" s="24"/>
      <c r="P454" s="24"/>
      <c r="Q454" s="24"/>
      <c r="R454" s="24"/>
      <c r="S454" s="21"/>
      <c r="T454" s="21"/>
      <c r="U454" s="21"/>
      <c r="V454" s="21"/>
      <c r="W454" s="21"/>
    </row>
    <row r="455" ht="16.5" spans="1:2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4"/>
      <c r="L455" s="24"/>
      <c r="M455" s="24"/>
      <c r="N455" s="24"/>
      <c r="O455" s="24"/>
      <c r="P455" s="24"/>
      <c r="Q455" s="24"/>
      <c r="R455" s="24"/>
      <c r="S455" s="21"/>
      <c r="T455" s="21"/>
      <c r="U455" s="21"/>
      <c r="V455" s="21"/>
      <c r="W455" s="21"/>
    </row>
    <row r="456" ht="16.5" spans="1:2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4"/>
      <c r="L456" s="24"/>
      <c r="M456" s="24"/>
      <c r="N456" s="24"/>
      <c r="O456" s="24"/>
      <c r="P456" s="24"/>
      <c r="Q456" s="24"/>
      <c r="R456" s="24"/>
      <c r="S456" s="21"/>
      <c r="T456" s="21"/>
      <c r="U456" s="21"/>
      <c r="V456" s="21"/>
      <c r="W456" s="21"/>
    </row>
    <row r="457" ht="16.5" spans="1:2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4"/>
      <c r="L457" s="24"/>
      <c r="M457" s="24"/>
      <c r="N457" s="24"/>
      <c r="O457" s="24"/>
      <c r="P457" s="24"/>
      <c r="Q457" s="24"/>
      <c r="R457" s="24"/>
      <c r="S457" s="21"/>
      <c r="T457" s="21"/>
      <c r="U457" s="21"/>
      <c r="V457" s="21"/>
      <c r="W457" s="21"/>
    </row>
    <row r="458" ht="16.5" spans="1:2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4"/>
      <c r="L458" s="24"/>
      <c r="M458" s="24"/>
      <c r="N458" s="24"/>
      <c r="O458" s="24"/>
      <c r="P458" s="24"/>
      <c r="Q458" s="24"/>
      <c r="R458" s="24"/>
      <c r="S458" s="21"/>
      <c r="T458" s="21"/>
      <c r="U458" s="21"/>
      <c r="V458" s="21"/>
      <c r="W458" s="21"/>
    </row>
    <row r="459" ht="16.5" spans="1:2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4"/>
      <c r="L459" s="24"/>
      <c r="M459" s="24"/>
      <c r="N459" s="24"/>
      <c r="O459" s="24"/>
      <c r="P459" s="24"/>
      <c r="Q459" s="24"/>
      <c r="R459" s="24"/>
      <c r="S459" s="21"/>
      <c r="T459" s="21"/>
      <c r="U459" s="21"/>
      <c r="V459" s="21"/>
      <c r="W459" s="21"/>
    </row>
    <row r="460" ht="16.5" spans="1:2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4"/>
      <c r="L460" s="24"/>
      <c r="M460" s="24"/>
      <c r="N460" s="24"/>
      <c r="O460" s="24"/>
      <c r="P460" s="24"/>
      <c r="Q460" s="24"/>
      <c r="R460" s="24"/>
      <c r="S460" s="21"/>
      <c r="T460" s="21"/>
      <c r="U460" s="21"/>
      <c r="V460" s="21"/>
      <c r="W460" s="21"/>
    </row>
    <row r="461" ht="16.5" spans="1:2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4"/>
      <c r="L461" s="24"/>
      <c r="M461" s="24"/>
      <c r="N461" s="24"/>
      <c r="O461" s="24"/>
      <c r="P461" s="24"/>
      <c r="Q461" s="24"/>
      <c r="R461" s="24"/>
      <c r="S461" s="21"/>
      <c r="T461" s="21"/>
      <c r="U461" s="21"/>
      <c r="V461" s="21"/>
      <c r="W461" s="21"/>
    </row>
    <row r="462" ht="16.5" spans="1:2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4"/>
      <c r="L462" s="24"/>
      <c r="M462" s="24"/>
      <c r="N462" s="24"/>
      <c r="O462" s="24"/>
      <c r="P462" s="24"/>
      <c r="Q462" s="24"/>
      <c r="R462" s="24"/>
      <c r="S462" s="21"/>
      <c r="T462" s="21"/>
      <c r="U462" s="21"/>
      <c r="V462" s="21"/>
      <c r="W462" s="21"/>
    </row>
    <row r="463" ht="16.5" spans="1:2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4"/>
      <c r="L463" s="24"/>
      <c r="M463" s="24"/>
      <c r="N463" s="24"/>
      <c r="O463" s="24"/>
      <c r="P463" s="24"/>
      <c r="Q463" s="24"/>
      <c r="R463" s="24"/>
      <c r="S463" s="21"/>
      <c r="T463" s="21"/>
      <c r="U463" s="21"/>
      <c r="V463" s="21"/>
      <c r="W463" s="21"/>
    </row>
    <row r="464" ht="16.5" spans="1:2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4"/>
      <c r="L464" s="24"/>
      <c r="M464" s="24"/>
      <c r="N464" s="24"/>
      <c r="O464" s="24"/>
      <c r="P464" s="24"/>
      <c r="Q464" s="24"/>
      <c r="R464" s="24"/>
      <c r="S464" s="21"/>
      <c r="T464" s="21"/>
      <c r="U464" s="21"/>
      <c r="V464" s="21"/>
      <c r="W464" s="21"/>
    </row>
    <row r="465" ht="16.5" spans="1:2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4"/>
      <c r="L465" s="24"/>
      <c r="M465" s="24"/>
      <c r="N465" s="24"/>
      <c r="O465" s="24"/>
      <c r="P465" s="24"/>
      <c r="Q465" s="24"/>
      <c r="R465" s="24"/>
      <c r="S465" s="21"/>
      <c r="T465" s="21"/>
      <c r="U465" s="21"/>
      <c r="V465" s="21"/>
      <c r="W465" s="21"/>
    </row>
    <row r="466" ht="16.5" spans="1:2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4"/>
      <c r="L466" s="24"/>
      <c r="M466" s="24"/>
      <c r="N466" s="24"/>
      <c r="O466" s="24"/>
      <c r="P466" s="24"/>
      <c r="Q466" s="24"/>
      <c r="R466" s="24"/>
      <c r="S466" s="21"/>
      <c r="T466" s="21"/>
      <c r="U466" s="21"/>
      <c r="V466" s="21"/>
      <c r="W466" s="21"/>
    </row>
    <row r="467" ht="16.5" spans="1:2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4"/>
      <c r="L467" s="24"/>
      <c r="M467" s="24"/>
      <c r="N467" s="24"/>
      <c r="O467" s="24"/>
      <c r="P467" s="24"/>
      <c r="Q467" s="24"/>
      <c r="R467" s="24"/>
      <c r="S467" s="21"/>
      <c r="T467" s="21"/>
      <c r="U467" s="21"/>
      <c r="V467" s="21"/>
      <c r="W467" s="21"/>
    </row>
    <row r="468" ht="16.5" spans="1:2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4"/>
      <c r="L468" s="24"/>
      <c r="M468" s="24"/>
      <c r="N468" s="24"/>
      <c r="O468" s="24"/>
      <c r="P468" s="24"/>
      <c r="Q468" s="24"/>
      <c r="R468" s="24"/>
      <c r="S468" s="21"/>
      <c r="T468" s="21"/>
      <c r="U468" s="21"/>
      <c r="V468" s="21"/>
      <c r="W468" s="21"/>
    </row>
    <row r="469" ht="16.5" spans="1:2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4"/>
      <c r="L469" s="24"/>
      <c r="M469" s="24"/>
      <c r="N469" s="24"/>
      <c r="O469" s="24"/>
      <c r="P469" s="24"/>
      <c r="Q469" s="24"/>
      <c r="R469" s="24"/>
      <c r="S469" s="21"/>
      <c r="T469" s="21"/>
      <c r="U469" s="21"/>
      <c r="V469" s="21"/>
      <c r="W469" s="21"/>
    </row>
    <row r="470" ht="16.5" spans="1:2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4"/>
      <c r="L470" s="24"/>
      <c r="M470" s="24"/>
      <c r="N470" s="24"/>
      <c r="O470" s="24"/>
      <c r="P470" s="24"/>
      <c r="Q470" s="24"/>
      <c r="R470" s="24"/>
      <c r="S470" s="21"/>
      <c r="T470" s="21"/>
      <c r="U470" s="21"/>
      <c r="V470" s="21"/>
      <c r="W470" s="21"/>
    </row>
    <row r="471" ht="16.5" spans="1:2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4"/>
      <c r="L471" s="24"/>
      <c r="M471" s="24"/>
      <c r="N471" s="24"/>
      <c r="O471" s="24"/>
      <c r="P471" s="24"/>
      <c r="Q471" s="24"/>
      <c r="R471" s="24"/>
      <c r="S471" s="21"/>
      <c r="T471" s="21"/>
      <c r="U471" s="21"/>
      <c r="V471" s="21"/>
      <c r="W471" s="21"/>
    </row>
    <row r="472" ht="16.5" spans="1:2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4"/>
      <c r="L472" s="24"/>
      <c r="M472" s="24"/>
      <c r="N472" s="24"/>
      <c r="O472" s="24"/>
      <c r="P472" s="24"/>
      <c r="Q472" s="24"/>
      <c r="R472" s="24"/>
      <c r="S472" s="21"/>
      <c r="T472" s="21"/>
      <c r="U472" s="21"/>
      <c r="V472" s="21"/>
      <c r="W472" s="21"/>
    </row>
    <row r="473" ht="16.5" spans="1:2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4"/>
      <c r="L473" s="24"/>
      <c r="M473" s="24"/>
      <c r="N473" s="24"/>
      <c r="O473" s="24"/>
      <c r="P473" s="24"/>
      <c r="Q473" s="24"/>
      <c r="R473" s="24"/>
      <c r="S473" s="21"/>
      <c r="T473" s="21"/>
      <c r="U473" s="21"/>
      <c r="V473" s="21"/>
      <c r="W473" s="21"/>
    </row>
    <row r="474" ht="16.5" spans="1:2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4"/>
      <c r="L474" s="24"/>
      <c r="M474" s="24"/>
      <c r="N474" s="24"/>
      <c r="O474" s="24"/>
      <c r="P474" s="24"/>
      <c r="Q474" s="24"/>
      <c r="R474" s="24"/>
      <c r="S474" s="21"/>
      <c r="T474" s="21"/>
      <c r="U474" s="21"/>
      <c r="V474" s="21"/>
      <c r="W474" s="21"/>
    </row>
    <row r="475" ht="16.5" spans="1:2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4"/>
      <c r="L475" s="24"/>
      <c r="M475" s="24"/>
      <c r="N475" s="24"/>
      <c r="O475" s="24"/>
      <c r="P475" s="24"/>
      <c r="Q475" s="24"/>
      <c r="R475" s="24"/>
      <c r="S475" s="21"/>
      <c r="T475" s="21"/>
      <c r="U475" s="21"/>
      <c r="V475" s="21"/>
      <c r="W475" s="21"/>
    </row>
    <row r="476" ht="16.5" spans="1:2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4"/>
      <c r="L476" s="24"/>
      <c r="M476" s="24"/>
      <c r="N476" s="24"/>
      <c r="O476" s="24"/>
      <c r="P476" s="24"/>
      <c r="Q476" s="24"/>
      <c r="R476" s="24"/>
      <c r="S476" s="21"/>
      <c r="T476" s="21"/>
      <c r="U476" s="21"/>
      <c r="V476" s="21"/>
      <c r="W476" s="21"/>
    </row>
    <row r="477" ht="16.5" spans="1:2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4"/>
      <c r="L477" s="24"/>
      <c r="M477" s="24"/>
      <c r="N477" s="24"/>
      <c r="O477" s="24"/>
      <c r="P477" s="24"/>
      <c r="Q477" s="24"/>
      <c r="R477" s="24"/>
      <c r="S477" s="21"/>
      <c r="T477" s="21"/>
      <c r="U477" s="21"/>
      <c r="V477" s="21"/>
      <c r="W477" s="21"/>
    </row>
    <row r="478" ht="16.5" spans="1:2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4"/>
      <c r="L478" s="24"/>
      <c r="M478" s="24"/>
      <c r="N478" s="24"/>
      <c r="O478" s="24"/>
      <c r="P478" s="24"/>
      <c r="Q478" s="24"/>
      <c r="R478" s="24"/>
      <c r="S478" s="21"/>
      <c r="T478" s="21"/>
      <c r="U478" s="21"/>
      <c r="V478" s="21"/>
      <c r="W478" s="21"/>
    </row>
    <row r="479" ht="16.5" spans="1:2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4"/>
      <c r="L479" s="24"/>
      <c r="M479" s="24"/>
      <c r="N479" s="24"/>
      <c r="O479" s="24"/>
      <c r="P479" s="24"/>
      <c r="Q479" s="24"/>
      <c r="R479" s="24"/>
      <c r="S479" s="21"/>
      <c r="T479" s="21"/>
      <c r="U479" s="21"/>
      <c r="V479" s="21"/>
      <c r="W479" s="21"/>
    </row>
    <row r="480" ht="16.5" spans="1:2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4"/>
      <c r="L480" s="24"/>
      <c r="M480" s="24"/>
      <c r="N480" s="24"/>
      <c r="O480" s="24"/>
      <c r="P480" s="24"/>
      <c r="Q480" s="24"/>
      <c r="R480" s="24"/>
      <c r="S480" s="21"/>
      <c r="T480" s="21"/>
      <c r="U480" s="21"/>
      <c r="V480" s="21"/>
      <c r="W480" s="21"/>
    </row>
    <row r="481" ht="16.5" spans="1:2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4"/>
      <c r="L481" s="24"/>
      <c r="M481" s="24"/>
      <c r="N481" s="24"/>
      <c r="O481" s="24"/>
      <c r="P481" s="24"/>
      <c r="Q481" s="24"/>
      <c r="R481" s="24"/>
      <c r="S481" s="21"/>
      <c r="T481" s="21"/>
      <c r="U481" s="21"/>
      <c r="V481" s="21"/>
      <c r="W481" s="21"/>
    </row>
    <row r="482" ht="16.5" spans="1:2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4"/>
      <c r="L482" s="24"/>
      <c r="M482" s="24"/>
      <c r="N482" s="24"/>
      <c r="O482" s="24"/>
      <c r="P482" s="24"/>
      <c r="Q482" s="24"/>
      <c r="R482" s="24"/>
      <c r="S482" s="21"/>
      <c r="T482" s="21"/>
      <c r="U482" s="21"/>
      <c r="V482" s="21"/>
      <c r="W482" s="21"/>
    </row>
    <row r="483" ht="16.5" spans="1:2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4"/>
      <c r="L483" s="24"/>
      <c r="M483" s="24"/>
      <c r="N483" s="24"/>
      <c r="O483" s="24"/>
      <c r="P483" s="24"/>
      <c r="Q483" s="24"/>
      <c r="R483" s="24"/>
      <c r="S483" s="21"/>
      <c r="T483" s="21"/>
      <c r="U483" s="21"/>
      <c r="V483" s="21"/>
      <c r="W483" s="21"/>
    </row>
    <row r="484" ht="16.5" spans="1:2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4"/>
      <c r="L484" s="24"/>
      <c r="M484" s="24"/>
      <c r="N484" s="24"/>
      <c r="O484" s="24"/>
      <c r="P484" s="24"/>
      <c r="Q484" s="24"/>
      <c r="R484" s="24"/>
      <c r="S484" s="21"/>
      <c r="T484" s="21"/>
      <c r="U484" s="21"/>
      <c r="V484" s="21"/>
      <c r="W484" s="21"/>
    </row>
    <row r="485" ht="16.5" spans="1:2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4"/>
      <c r="L485" s="24"/>
      <c r="M485" s="24"/>
      <c r="N485" s="24"/>
      <c r="O485" s="24"/>
      <c r="P485" s="24"/>
      <c r="Q485" s="24"/>
      <c r="R485" s="24"/>
      <c r="S485" s="21"/>
      <c r="T485" s="21"/>
      <c r="U485" s="21"/>
      <c r="V485" s="21"/>
      <c r="W485" s="21"/>
    </row>
    <row r="486" ht="16.5" spans="1:2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4"/>
      <c r="L486" s="24"/>
      <c r="M486" s="24"/>
      <c r="N486" s="24"/>
      <c r="O486" s="24"/>
      <c r="P486" s="24"/>
      <c r="Q486" s="24"/>
      <c r="R486" s="24"/>
      <c r="S486" s="21"/>
      <c r="T486" s="21"/>
      <c r="U486" s="21"/>
      <c r="V486" s="21"/>
      <c r="W486" s="21"/>
    </row>
    <row r="487" ht="16.5" spans="1:2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4"/>
      <c r="L487" s="24"/>
      <c r="M487" s="24"/>
      <c r="N487" s="24"/>
      <c r="O487" s="24"/>
      <c r="P487" s="24"/>
      <c r="Q487" s="24"/>
      <c r="R487" s="24"/>
      <c r="S487" s="21"/>
      <c r="T487" s="21"/>
      <c r="U487" s="21"/>
      <c r="V487" s="21"/>
      <c r="W487" s="21"/>
    </row>
    <row r="488" ht="16.5" spans="1:2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4"/>
      <c r="L488" s="24"/>
      <c r="M488" s="24"/>
      <c r="N488" s="24"/>
      <c r="O488" s="24"/>
      <c r="P488" s="24"/>
      <c r="Q488" s="24"/>
      <c r="R488" s="24"/>
      <c r="S488" s="21"/>
      <c r="T488" s="21"/>
      <c r="U488" s="21"/>
      <c r="V488" s="21"/>
      <c r="W488" s="21"/>
    </row>
    <row r="489" ht="16.5" spans="1:2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4"/>
      <c r="L489" s="24"/>
      <c r="M489" s="24"/>
      <c r="N489" s="24"/>
      <c r="O489" s="24"/>
      <c r="P489" s="24"/>
      <c r="Q489" s="24"/>
      <c r="R489" s="24"/>
      <c r="S489" s="21"/>
      <c r="T489" s="21"/>
      <c r="U489" s="21"/>
      <c r="V489" s="21"/>
      <c r="W489" s="21"/>
    </row>
    <row r="490" ht="16.5" spans="1:2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4"/>
      <c r="L490" s="24"/>
      <c r="M490" s="24"/>
      <c r="N490" s="24"/>
      <c r="O490" s="24"/>
      <c r="P490" s="24"/>
      <c r="Q490" s="24"/>
      <c r="R490" s="24"/>
      <c r="S490" s="21"/>
      <c r="T490" s="21"/>
      <c r="U490" s="21"/>
      <c r="V490" s="21"/>
      <c r="W490" s="21"/>
    </row>
    <row r="491" ht="16.5" spans="1:2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4"/>
      <c r="L491" s="24"/>
      <c r="M491" s="24"/>
      <c r="N491" s="24"/>
      <c r="O491" s="24"/>
      <c r="P491" s="24"/>
      <c r="Q491" s="24"/>
      <c r="R491" s="24"/>
      <c r="S491" s="21"/>
      <c r="T491" s="21"/>
      <c r="U491" s="21"/>
      <c r="V491" s="21"/>
      <c r="W491" s="21"/>
    </row>
    <row r="492" ht="16.5" spans="1:2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4"/>
      <c r="L492" s="24"/>
      <c r="M492" s="24"/>
      <c r="N492" s="24"/>
      <c r="O492" s="24"/>
      <c r="P492" s="24"/>
      <c r="Q492" s="24"/>
      <c r="R492" s="24"/>
      <c r="S492" s="21"/>
      <c r="T492" s="21"/>
      <c r="U492" s="21"/>
      <c r="V492" s="21"/>
      <c r="W492" s="21"/>
    </row>
    <row r="493" ht="16.5" spans="1:2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4"/>
      <c r="L493" s="24"/>
      <c r="M493" s="24"/>
      <c r="N493" s="24"/>
      <c r="O493" s="24"/>
      <c r="P493" s="24"/>
      <c r="Q493" s="24"/>
      <c r="R493" s="24"/>
      <c r="S493" s="21"/>
      <c r="T493" s="21"/>
      <c r="U493" s="21"/>
      <c r="V493" s="21"/>
      <c r="W493" s="21"/>
    </row>
    <row r="494" ht="16.5" spans="1:2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4"/>
      <c r="L494" s="24"/>
      <c r="M494" s="24"/>
      <c r="N494" s="24"/>
      <c r="O494" s="24"/>
      <c r="P494" s="24"/>
      <c r="Q494" s="24"/>
      <c r="R494" s="24"/>
      <c r="S494" s="21"/>
      <c r="T494" s="21"/>
      <c r="U494" s="21"/>
      <c r="V494" s="21"/>
      <c r="W494" s="21"/>
    </row>
    <row r="495" ht="16.5" spans="1:2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4"/>
      <c r="L495" s="24"/>
      <c r="M495" s="24"/>
      <c r="N495" s="24"/>
      <c r="O495" s="24"/>
      <c r="P495" s="24"/>
      <c r="Q495" s="24"/>
      <c r="R495" s="24"/>
      <c r="S495" s="21"/>
      <c r="T495" s="21"/>
      <c r="U495" s="21"/>
      <c r="V495" s="21"/>
      <c r="W495" s="21"/>
    </row>
    <row r="496" ht="16.5" spans="1:2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4"/>
      <c r="L496" s="24"/>
      <c r="M496" s="24"/>
      <c r="N496" s="24"/>
      <c r="O496" s="24"/>
      <c r="P496" s="24"/>
      <c r="Q496" s="24"/>
      <c r="R496" s="24"/>
      <c r="S496" s="21"/>
      <c r="T496" s="21"/>
      <c r="U496" s="21"/>
      <c r="V496" s="21"/>
      <c r="W496" s="21"/>
    </row>
    <row r="497" ht="16.5" spans="1:2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4"/>
      <c r="L497" s="24"/>
      <c r="M497" s="24"/>
      <c r="N497" s="24"/>
      <c r="O497" s="24"/>
      <c r="P497" s="24"/>
      <c r="Q497" s="24"/>
      <c r="R497" s="24"/>
      <c r="S497" s="21"/>
      <c r="T497" s="21"/>
      <c r="U497" s="21"/>
      <c r="V497" s="21"/>
      <c r="W497" s="21"/>
    </row>
    <row r="498" ht="16.5" spans="1:2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4"/>
      <c r="L498" s="24"/>
      <c r="M498" s="24"/>
      <c r="N498" s="24"/>
      <c r="O498" s="24"/>
      <c r="P498" s="24"/>
      <c r="Q498" s="24"/>
      <c r="R498" s="24"/>
      <c r="S498" s="21"/>
      <c r="T498" s="21"/>
      <c r="U498" s="21"/>
      <c r="V498" s="21"/>
      <c r="W498" s="21"/>
    </row>
    <row r="499" ht="16.5" spans="1:2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4"/>
      <c r="L499" s="24"/>
      <c r="M499" s="24"/>
      <c r="N499" s="24"/>
      <c r="O499" s="24"/>
      <c r="P499" s="24"/>
      <c r="Q499" s="24"/>
      <c r="R499" s="24"/>
      <c r="S499" s="21"/>
      <c r="T499" s="21"/>
      <c r="U499" s="21"/>
      <c r="V499" s="21"/>
      <c r="W499" s="21"/>
    </row>
    <row r="500" ht="16.5" spans="1:2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4"/>
      <c r="L500" s="24"/>
      <c r="M500" s="24"/>
      <c r="N500" s="24"/>
      <c r="O500" s="24"/>
      <c r="P500" s="24"/>
      <c r="Q500" s="24"/>
      <c r="R500" s="24"/>
      <c r="S500" s="21"/>
      <c r="T500" s="21"/>
      <c r="U500" s="21"/>
      <c r="V500" s="21"/>
      <c r="W500" s="21"/>
    </row>
    <row r="501" ht="16.5" spans="1:2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4"/>
      <c r="L501" s="24"/>
      <c r="M501" s="24"/>
      <c r="N501" s="24"/>
      <c r="O501" s="24"/>
      <c r="P501" s="24"/>
      <c r="Q501" s="24"/>
      <c r="R501" s="24"/>
      <c r="S501" s="21"/>
      <c r="T501" s="21"/>
      <c r="U501" s="21"/>
      <c r="V501" s="21"/>
      <c r="W501" s="21"/>
    </row>
    <row r="502" ht="16.5" spans="1:2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4"/>
      <c r="L502" s="24"/>
      <c r="M502" s="24"/>
      <c r="N502" s="24"/>
      <c r="O502" s="24"/>
      <c r="P502" s="24"/>
      <c r="Q502" s="24"/>
      <c r="R502" s="24"/>
      <c r="S502" s="21"/>
      <c r="T502" s="21"/>
      <c r="U502" s="21"/>
      <c r="V502" s="21"/>
      <c r="W502" s="21"/>
    </row>
    <row r="503" ht="16.5" spans="1:2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4"/>
      <c r="L503" s="24"/>
      <c r="M503" s="24"/>
      <c r="N503" s="24"/>
      <c r="O503" s="24"/>
      <c r="P503" s="24"/>
      <c r="Q503" s="24"/>
      <c r="R503" s="24"/>
      <c r="S503" s="21"/>
      <c r="T503" s="21"/>
      <c r="U503" s="21"/>
      <c r="V503" s="21"/>
      <c r="W503" s="21"/>
    </row>
    <row r="504" ht="16.5" spans="1:2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4"/>
      <c r="L504" s="24"/>
      <c r="M504" s="24"/>
      <c r="N504" s="24"/>
      <c r="O504" s="24"/>
      <c r="P504" s="24"/>
      <c r="Q504" s="24"/>
      <c r="R504" s="24"/>
      <c r="S504" s="21"/>
      <c r="T504" s="21"/>
      <c r="U504" s="21"/>
      <c r="V504" s="21"/>
      <c r="W504" s="21"/>
    </row>
    <row r="505" ht="16.5" spans="1:2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4"/>
      <c r="L505" s="24"/>
      <c r="M505" s="24"/>
      <c r="N505" s="24"/>
      <c r="O505" s="24"/>
      <c r="P505" s="24"/>
      <c r="Q505" s="24"/>
      <c r="R505" s="24"/>
      <c r="S505" s="21"/>
      <c r="T505" s="21"/>
      <c r="U505" s="21"/>
      <c r="V505" s="21"/>
      <c r="W505" s="21"/>
    </row>
    <row r="506" ht="16.5" spans="1:2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4"/>
      <c r="L506" s="24"/>
      <c r="M506" s="24"/>
      <c r="N506" s="24"/>
      <c r="O506" s="24"/>
      <c r="P506" s="24"/>
      <c r="Q506" s="24"/>
      <c r="R506" s="24"/>
      <c r="S506" s="21"/>
      <c r="T506" s="21"/>
      <c r="U506" s="21"/>
      <c r="V506" s="21"/>
      <c r="W506" s="21"/>
    </row>
    <row r="507" ht="16.5" spans="1:2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4"/>
      <c r="L507" s="24"/>
      <c r="M507" s="24"/>
      <c r="N507" s="24"/>
      <c r="O507" s="24"/>
      <c r="P507" s="24"/>
      <c r="Q507" s="24"/>
      <c r="R507" s="24"/>
      <c r="S507" s="21"/>
      <c r="T507" s="21"/>
      <c r="U507" s="21"/>
      <c r="V507" s="21"/>
      <c r="W507" s="21"/>
    </row>
    <row r="508" ht="16.5" spans="1:23">
      <c r="A508" s="25"/>
      <c r="B508" s="25"/>
      <c r="C508" s="25"/>
      <c r="D508" s="25"/>
      <c r="E508" s="25"/>
      <c r="F508" s="25"/>
      <c r="G508" s="25"/>
      <c r="H508" s="25"/>
      <c r="I508" s="25"/>
      <c r="J508" s="25"/>
      <c r="K508" s="26"/>
      <c r="L508" s="26"/>
      <c r="M508" s="26"/>
      <c r="N508" s="26"/>
      <c r="O508" s="26"/>
      <c r="P508" s="26"/>
      <c r="Q508" s="26"/>
      <c r="R508" s="26"/>
      <c r="S508" s="21"/>
      <c r="T508" s="21"/>
      <c r="U508" s="21"/>
      <c r="V508" s="21"/>
      <c r="W508" s="21"/>
    </row>
    <row r="509" ht="16.5" spans="1:23">
      <c r="A509" s="25"/>
      <c r="B509" s="25"/>
      <c r="C509" s="25"/>
      <c r="D509" s="25"/>
      <c r="E509" s="25"/>
      <c r="F509" s="25"/>
      <c r="G509" s="25"/>
      <c r="H509" s="25"/>
      <c r="I509" s="25"/>
      <c r="J509" s="25"/>
      <c r="K509" s="26"/>
      <c r="L509" s="26"/>
      <c r="M509" s="26"/>
      <c r="N509" s="26"/>
      <c r="O509" s="26"/>
      <c r="P509" s="26"/>
      <c r="Q509" s="26"/>
      <c r="R509" s="26"/>
      <c r="S509" s="21"/>
      <c r="T509" s="21"/>
      <c r="U509" s="21"/>
      <c r="V509" s="21"/>
      <c r="W509" s="21"/>
    </row>
    <row r="510" ht="16.5" spans="1:23">
      <c r="A510" s="25"/>
      <c r="B510" s="25"/>
      <c r="C510" s="25"/>
      <c r="D510" s="25"/>
      <c r="E510" s="25"/>
      <c r="F510" s="25"/>
      <c r="G510" s="25"/>
      <c r="H510" s="25"/>
      <c r="I510" s="25"/>
      <c r="J510" s="25"/>
      <c r="K510" s="26"/>
      <c r="L510" s="26"/>
      <c r="M510" s="26"/>
      <c r="N510" s="26"/>
      <c r="O510" s="26"/>
      <c r="P510" s="26"/>
      <c r="Q510" s="26"/>
      <c r="R510" s="26"/>
      <c r="S510" s="21"/>
      <c r="T510" s="21"/>
      <c r="U510" s="21"/>
      <c r="V510" s="21"/>
      <c r="W510" s="21"/>
    </row>
    <row r="511" ht="16.5" spans="1:23">
      <c r="A511" s="25"/>
      <c r="B511" s="25"/>
      <c r="C511" s="25"/>
      <c r="D511" s="25"/>
      <c r="E511" s="25"/>
      <c r="F511" s="25"/>
      <c r="G511" s="25"/>
      <c r="H511" s="25"/>
      <c r="I511" s="25"/>
      <c r="J511" s="25"/>
      <c r="K511" s="26"/>
      <c r="L511" s="26"/>
      <c r="M511" s="26"/>
      <c r="N511" s="26"/>
      <c r="O511" s="26"/>
      <c r="P511" s="26"/>
      <c r="Q511" s="26"/>
      <c r="R511" s="26"/>
      <c r="S511" s="21"/>
      <c r="T511" s="21"/>
      <c r="U511" s="21"/>
      <c r="V511" s="21"/>
      <c r="W511" s="21"/>
    </row>
    <row r="512" ht="16.5" spans="1:23">
      <c r="A512" s="25"/>
      <c r="B512" s="25"/>
      <c r="C512" s="25"/>
      <c r="D512" s="25"/>
      <c r="E512" s="25"/>
      <c r="F512" s="25"/>
      <c r="G512" s="25"/>
      <c r="H512" s="25"/>
      <c r="I512" s="25"/>
      <c r="J512" s="25"/>
      <c r="K512" s="26"/>
      <c r="L512" s="26"/>
      <c r="M512" s="26"/>
      <c r="N512" s="26"/>
      <c r="O512" s="26"/>
      <c r="P512" s="26"/>
      <c r="Q512" s="26"/>
      <c r="R512" s="26"/>
      <c r="S512" s="21"/>
      <c r="T512" s="21"/>
      <c r="U512" s="21"/>
      <c r="V512" s="21"/>
      <c r="W512" s="21"/>
    </row>
    <row r="513" ht="16.5" spans="1:23">
      <c r="A513" s="25"/>
      <c r="B513" s="25"/>
      <c r="C513" s="25"/>
      <c r="D513" s="25"/>
      <c r="E513" s="25"/>
      <c r="F513" s="25"/>
      <c r="G513" s="25"/>
      <c r="H513" s="25"/>
      <c r="I513" s="25"/>
      <c r="J513" s="25"/>
      <c r="K513" s="26"/>
      <c r="L513" s="26"/>
      <c r="M513" s="26"/>
      <c r="N513" s="26"/>
      <c r="O513" s="26"/>
      <c r="P513" s="26"/>
      <c r="Q513" s="26"/>
      <c r="R513" s="26"/>
      <c r="S513" s="21"/>
      <c r="T513" s="21"/>
      <c r="U513" s="21"/>
      <c r="V513" s="21"/>
      <c r="W513" s="21"/>
    </row>
    <row r="514" ht="16.5" spans="1:23">
      <c r="A514" s="25"/>
      <c r="B514" s="25"/>
      <c r="C514" s="25"/>
      <c r="D514" s="25"/>
      <c r="E514" s="25"/>
      <c r="F514" s="25"/>
      <c r="G514" s="25"/>
      <c r="H514" s="25"/>
      <c r="I514" s="25"/>
      <c r="J514" s="25"/>
      <c r="K514" s="26"/>
      <c r="L514" s="26"/>
      <c r="M514" s="26"/>
      <c r="N514" s="26"/>
      <c r="O514" s="26"/>
      <c r="P514" s="26"/>
      <c r="Q514" s="26"/>
      <c r="R514" s="26"/>
      <c r="S514" s="21"/>
      <c r="T514" s="21"/>
      <c r="U514" s="21"/>
      <c r="V514" s="21"/>
      <c r="W514" s="21"/>
    </row>
    <row r="515" ht="16.5" spans="1:23">
      <c r="A515" s="25"/>
      <c r="B515" s="25"/>
      <c r="C515" s="25"/>
      <c r="D515" s="25"/>
      <c r="E515" s="25"/>
      <c r="F515" s="25"/>
      <c r="G515" s="25"/>
      <c r="H515" s="25"/>
      <c r="I515" s="25"/>
      <c r="J515" s="25"/>
      <c r="K515" s="26"/>
      <c r="L515" s="26"/>
      <c r="M515" s="26"/>
      <c r="N515" s="26"/>
      <c r="O515" s="26"/>
      <c r="P515" s="26"/>
      <c r="Q515" s="26"/>
      <c r="R515" s="26"/>
      <c r="S515" s="21"/>
      <c r="T515" s="21"/>
      <c r="U515" s="21"/>
      <c r="V515" s="21"/>
      <c r="W515" s="21"/>
    </row>
    <row r="516" ht="16.5" spans="1:23">
      <c r="A516" s="25"/>
      <c r="B516" s="25"/>
      <c r="C516" s="25"/>
      <c r="D516" s="25"/>
      <c r="E516" s="25"/>
      <c r="F516" s="25"/>
      <c r="G516" s="25"/>
      <c r="H516" s="25"/>
      <c r="I516" s="25"/>
      <c r="J516" s="25"/>
      <c r="K516" s="26"/>
      <c r="L516" s="26"/>
      <c r="M516" s="26"/>
      <c r="N516" s="26"/>
      <c r="O516" s="26"/>
      <c r="P516" s="26"/>
      <c r="Q516" s="26"/>
      <c r="R516" s="26"/>
      <c r="S516" s="21"/>
      <c r="T516" s="21"/>
      <c r="U516" s="21"/>
      <c r="V516" s="21"/>
      <c r="W516" s="21"/>
    </row>
    <row r="517" ht="16.5" spans="1:23">
      <c r="A517" s="25"/>
      <c r="B517" s="25"/>
      <c r="C517" s="25"/>
      <c r="D517" s="25"/>
      <c r="E517" s="25"/>
      <c r="F517" s="25"/>
      <c r="G517" s="25"/>
      <c r="H517" s="25"/>
      <c r="I517" s="25"/>
      <c r="J517" s="25"/>
      <c r="K517" s="26"/>
      <c r="L517" s="26"/>
      <c r="M517" s="26"/>
      <c r="N517" s="26"/>
      <c r="O517" s="26"/>
      <c r="P517" s="26"/>
      <c r="Q517" s="26"/>
      <c r="R517" s="26"/>
      <c r="S517" s="21"/>
      <c r="T517" s="21"/>
      <c r="U517" s="21"/>
      <c r="V517" s="21"/>
      <c r="W517" s="21"/>
    </row>
    <row r="518" ht="16.5" spans="1:23">
      <c r="A518" s="25"/>
      <c r="B518" s="25"/>
      <c r="C518" s="25"/>
      <c r="D518" s="25"/>
      <c r="E518" s="25"/>
      <c r="F518" s="25"/>
      <c r="G518" s="25"/>
      <c r="H518" s="25"/>
      <c r="I518" s="25"/>
      <c r="J518" s="25"/>
      <c r="K518" s="26"/>
      <c r="L518" s="26"/>
      <c r="M518" s="26"/>
      <c r="N518" s="26"/>
      <c r="O518" s="26"/>
      <c r="P518" s="26"/>
      <c r="Q518" s="26"/>
      <c r="R518" s="26"/>
      <c r="S518" s="21"/>
      <c r="T518" s="21"/>
      <c r="U518" s="21"/>
      <c r="V518" s="21"/>
      <c r="W518" s="21"/>
    </row>
    <row r="519" ht="16.5" spans="1:23">
      <c r="A519" s="25"/>
      <c r="B519" s="25"/>
      <c r="C519" s="25"/>
      <c r="D519" s="25"/>
      <c r="E519" s="25"/>
      <c r="F519" s="25"/>
      <c r="G519" s="25"/>
      <c r="H519" s="25"/>
      <c r="I519" s="25"/>
      <c r="J519" s="25"/>
      <c r="K519" s="26"/>
      <c r="L519" s="26"/>
      <c r="M519" s="26"/>
      <c r="N519" s="26"/>
      <c r="O519" s="26"/>
      <c r="P519" s="26"/>
      <c r="Q519" s="26"/>
      <c r="R519" s="26"/>
      <c r="S519" s="21"/>
      <c r="T519" s="21"/>
      <c r="U519" s="21"/>
      <c r="V519" s="21"/>
      <c r="W519" s="21"/>
    </row>
    <row r="520" ht="16.5" spans="1:23">
      <c r="A520" s="25"/>
      <c r="B520" s="25"/>
      <c r="C520" s="25"/>
      <c r="D520" s="25"/>
      <c r="E520" s="25"/>
      <c r="F520" s="25"/>
      <c r="G520" s="25"/>
      <c r="H520" s="25"/>
      <c r="I520" s="25"/>
      <c r="J520" s="25"/>
      <c r="K520" s="26"/>
      <c r="L520" s="26"/>
      <c r="M520" s="26"/>
      <c r="N520" s="26"/>
      <c r="O520" s="26"/>
      <c r="P520" s="26"/>
      <c r="Q520" s="26"/>
      <c r="R520" s="26"/>
      <c r="S520" s="21"/>
      <c r="T520" s="21"/>
      <c r="U520" s="21"/>
      <c r="V520" s="21"/>
      <c r="W520" s="21"/>
    </row>
    <row r="521" ht="16.5" spans="1:23">
      <c r="A521" s="25"/>
      <c r="B521" s="25"/>
      <c r="C521" s="25"/>
      <c r="D521" s="25"/>
      <c r="E521" s="25"/>
      <c r="F521" s="25"/>
      <c r="G521" s="25"/>
      <c r="H521" s="25"/>
      <c r="I521" s="25"/>
      <c r="J521" s="25"/>
      <c r="K521" s="26"/>
      <c r="L521" s="26"/>
      <c r="M521" s="26"/>
      <c r="N521" s="26"/>
      <c r="O521" s="26"/>
      <c r="P521" s="26"/>
      <c r="Q521" s="26"/>
      <c r="R521" s="26"/>
      <c r="S521" s="21"/>
      <c r="T521" s="21"/>
      <c r="U521" s="21"/>
      <c r="V521" s="21"/>
      <c r="W521" s="21"/>
    </row>
    <row r="522" ht="16.5" spans="1:23">
      <c r="A522" s="25"/>
      <c r="B522" s="25"/>
      <c r="C522" s="25"/>
      <c r="D522" s="25"/>
      <c r="E522" s="25"/>
      <c r="F522" s="25"/>
      <c r="G522" s="25"/>
      <c r="H522" s="25"/>
      <c r="I522" s="25"/>
      <c r="J522" s="25"/>
      <c r="K522" s="26"/>
      <c r="L522" s="26"/>
      <c r="M522" s="26"/>
      <c r="N522" s="26"/>
      <c r="O522" s="26"/>
      <c r="P522" s="26"/>
      <c r="Q522" s="26"/>
      <c r="R522" s="26"/>
      <c r="S522" s="21"/>
      <c r="T522" s="21"/>
      <c r="U522" s="21"/>
      <c r="V522" s="21"/>
      <c r="W522" s="21"/>
    </row>
    <row r="523" ht="16.5" spans="1:23">
      <c r="A523" s="25"/>
      <c r="B523" s="25"/>
      <c r="C523" s="25"/>
      <c r="D523" s="25"/>
      <c r="E523" s="25"/>
      <c r="F523" s="25"/>
      <c r="G523" s="25"/>
      <c r="H523" s="25"/>
      <c r="I523" s="25"/>
      <c r="J523" s="25"/>
      <c r="K523" s="26"/>
      <c r="L523" s="26"/>
      <c r="M523" s="26"/>
      <c r="N523" s="26"/>
      <c r="O523" s="26"/>
      <c r="P523" s="26"/>
      <c r="Q523" s="26"/>
      <c r="R523" s="26"/>
      <c r="S523" s="21"/>
      <c r="T523" s="21"/>
      <c r="U523" s="21"/>
      <c r="V523" s="21"/>
      <c r="W523" s="21"/>
    </row>
    <row r="524" ht="16.5" spans="1:23">
      <c r="A524" s="25"/>
      <c r="B524" s="25"/>
      <c r="C524" s="25"/>
      <c r="D524" s="25"/>
      <c r="E524" s="25"/>
      <c r="F524" s="25"/>
      <c r="G524" s="25"/>
      <c r="H524" s="25"/>
      <c r="I524" s="25"/>
      <c r="J524" s="25"/>
      <c r="K524" s="26"/>
      <c r="L524" s="26"/>
      <c r="M524" s="26"/>
      <c r="N524" s="26"/>
      <c r="O524" s="26"/>
      <c r="P524" s="26"/>
      <c r="Q524" s="26"/>
      <c r="R524" s="26"/>
      <c r="S524" s="21"/>
      <c r="T524" s="21"/>
      <c r="U524" s="21"/>
      <c r="V524" s="21"/>
      <c r="W524" s="21"/>
    </row>
    <row r="525" ht="16.5" spans="1:23">
      <c r="A525" s="25"/>
      <c r="B525" s="25"/>
      <c r="C525" s="25"/>
      <c r="D525" s="25"/>
      <c r="E525" s="25"/>
      <c r="F525" s="25"/>
      <c r="G525" s="25"/>
      <c r="H525" s="25"/>
      <c r="I525" s="25"/>
      <c r="J525" s="25"/>
      <c r="K525" s="26"/>
      <c r="L525" s="26"/>
      <c r="M525" s="26"/>
      <c r="N525" s="26"/>
      <c r="O525" s="26"/>
      <c r="P525" s="26"/>
      <c r="Q525" s="26"/>
      <c r="R525" s="26"/>
      <c r="S525" s="21"/>
      <c r="T525" s="21"/>
      <c r="U525" s="21"/>
      <c r="V525" s="21"/>
      <c r="W525" s="21"/>
    </row>
    <row r="526" ht="16.5" spans="1:23">
      <c r="A526" s="25"/>
      <c r="B526" s="25"/>
      <c r="C526" s="25"/>
      <c r="D526" s="25"/>
      <c r="E526" s="25"/>
      <c r="F526" s="25"/>
      <c r="G526" s="25"/>
      <c r="H526" s="25"/>
      <c r="I526" s="25"/>
      <c r="J526" s="25"/>
      <c r="K526" s="26"/>
      <c r="L526" s="26"/>
      <c r="M526" s="26"/>
      <c r="N526" s="26"/>
      <c r="O526" s="26"/>
      <c r="P526" s="26"/>
      <c r="Q526" s="26"/>
      <c r="R526" s="26"/>
      <c r="S526" s="21"/>
      <c r="T526" s="21"/>
      <c r="U526" s="21"/>
      <c r="V526" s="21"/>
      <c r="W526" s="21"/>
    </row>
    <row r="527" ht="16.5" spans="1:23">
      <c r="A527" s="25"/>
      <c r="B527" s="25"/>
      <c r="C527" s="25"/>
      <c r="D527" s="25"/>
      <c r="E527" s="25"/>
      <c r="F527" s="25"/>
      <c r="G527" s="25"/>
      <c r="H527" s="25"/>
      <c r="I527" s="25"/>
      <c r="J527" s="25"/>
      <c r="K527" s="26"/>
      <c r="L527" s="26"/>
      <c r="M527" s="26"/>
      <c r="N527" s="26"/>
      <c r="O527" s="26"/>
      <c r="P527" s="26"/>
      <c r="Q527" s="26"/>
      <c r="R527" s="26"/>
      <c r="S527" s="21"/>
      <c r="T527" s="21"/>
      <c r="U527" s="21"/>
      <c r="V527" s="21"/>
      <c r="W527" s="21"/>
    </row>
    <row r="528" ht="16.5" spans="1:23">
      <c r="A528" s="25"/>
      <c r="B528" s="25"/>
      <c r="C528" s="25"/>
      <c r="D528" s="25"/>
      <c r="E528" s="25"/>
      <c r="F528" s="25"/>
      <c r="G528" s="25"/>
      <c r="H528" s="25"/>
      <c r="I528" s="25"/>
      <c r="J528" s="25"/>
      <c r="K528" s="26"/>
      <c r="L528" s="26"/>
      <c r="M528" s="26"/>
      <c r="N528" s="26"/>
      <c r="O528" s="26"/>
      <c r="P528" s="26"/>
      <c r="Q528" s="26"/>
      <c r="R528" s="26"/>
      <c r="S528" s="21"/>
      <c r="T528" s="21"/>
      <c r="U528" s="21"/>
      <c r="V528" s="21"/>
      <c r="W528" s="21"/>
    </row>
    <row r="529" ht="16.5" spans="1:23">
      <c r="A529" s="25"/>
      <c r="B529" s="25"/>
      <c r="C529" s="25"/>
      <c r="D529" s="25"/>
      <c r="E529" s="25"/>
      <c r="F529" s="25"/>
      <c r="G529" s="25"/>
      <c r="H529" s="25"/>
      <c r="I529" s="25"/>
      <c r="J529" s="25"/>
      <c r="K529" s="26"/>
      <c r="L529" s="26"/>
      <c r="M529" s="26"/>
      <c r="N529" s="26"/>
      <c r="O529" s="26"/>
      <c r="P529" s="26"/>
      <c r="Q529" s="26"/>
      <c r="R529" s="26"/>
      <c r="S529" s="21"/>
      <c r="T529" s="21"/>
      <c r="U529" s="21"/>
      <c r="V529" s="21"/>
      <c r="W529" s="21"/>
    </row>
    <row r="530" ht="16.5" spans="1:23">
      <c r="A530" s="25"/>
      <c r="B530" s="25"/>
      <c r="C530" s="25"/>
      <c r="D530" s="25"/>
      <c r="E530" s="25"/>
      <c r="F530" s="25"/>
      <c r="G530" s="25"/>
      <c r="H530" s="25"/>
      <c r="I530" s="25"/>
      <c r="J530" s="25"/>
      <c r="K530" s="26"/>
      <c r="L530" s="26"/>
      <c r="M530" s="26"/>
      <c r="N530" s="26"/>
      <c r="O530" s="26"/>
      <c r="P530" s="26"/>
      <c r="Q530" s="26"/>
      <c r="R530" s="26"/>
      <c r="S530" s="21"/>
      <c r="T530" s="21"/>
      <c r="U530" s="21"/>
      <c r="V530" s="21"/>
      <c r="W530" s="21"/>
    </row>
    <row r="531" ht="16.5" spans="1:23">
      <c r="A531" s="25"/>
      <c r="B531" s="25"/>
      <c r="C531" s="25"/>
      <c r="D531" s="25"/>
      <c r="E531" s="25"/>
      <c r="F531" s="25"/>
      <c r="G531" s="25"/>
      <c r="H531" s="25"/>
      <c r="I531" s="25"/>
      <c r="J531" s="25"/>
      <c r="K531" s="26"/>
      <c r="L531" s="26"/>
      <c r="M531" s="26"/>
      <c r="N531" s="26"/>
      <c r="O531" s="26"/>
      <c r="P531" s="26"/>
      <c r="Q531" s="26"/>
      <c r="R531" s="26"/>
      <c r="S531" s="21"/>
      <c r="T531" s="21"/>
      <c r="U531" s="21"/>
      <c r="V531" s="21"/>
      <c r="W531" s="21"/>
    </row>
    <row r="532" ht="16.5" spans="1:23">
      <c r="A532" s="25"/>
      <c r="B532" s="25"/>
      <c r="C532" s="25"/>
      <c r="D532" s="25"/>
      <c r="E532" s="25"/>
      <c r="F532" s="25"/>
      <c r="G532" s="25"/>
      <c r="H532" s="25"/>
      <c r="I532" s="25"/>
      <c r="J532" s="25"/>
      <c r="K532" s="26"/>
      <c r="L532" s="26"/>
      <c r="M532" s="26"/>
      <c r="N532" s="26"/>
      <c r="O532" s="26"/>
      <c r="P532" s="26"/>
      <c r="Q532" s="26"/>
      <c r="R532" s="26"/>
      <c r="S532" s="21"/>
      <c r="T532" s="21"/>
      <c r="U532" s="21"/>
      <c r="V532" s="21"/>
      <c r="W532" s="21"/>
    </row>
    <row r="533" ht="16.5" spans="1:23">
      <c r="A533" s="25"/>
      <c r="B533" s="25"/>
      <c r="C533" s="25"/>
      <c r="D533" s="25"/>
      <c r="E533" s="25"/>
      <c r="F533" s="25"/>
      <c r="G533" s="25"/>
      <c r="H533" s="25"/>
      <c r="I533" s="25"/>
      <c r="J533" s="25"/>
      <c r="K533" s="26"/>
      <c r="L533" s="26"/>
      <c r="M533" s="26"/>
      <c r="N533" s="26"/>
      <c r="O533" s="26"/>
      <c r="P533" s="26"/>
      <c r="Q533" s="26"/>
      <c r="R533" s="26"/>
      <c r="S533" s="21"/>
      <c r="T533" s="21"/>
      <c r="U533" s="21"/>
      <c r="V533" s="21"/>
      <c r="W533" s="21"/>
    </row>
    <row r="534" ht="16.5" spans="1:23">
      <c r="A534" s="25"/>
      <c r="B534" s="25"/>
      <c r="C534" s="25"/>
      <c r="D534" s="25"/>
      <c r="E534" s="25"/>
      <c r="F534" s="25"/>
      <c r="G534" s="25"/>
      <c r="H534" s="25"/>
      <c r="I534" s="25"/>
      <c r="J534" s="25"/>
      <c r="K534" s="26"/>
      <c r="L534" s="26"/>
      <c r="M534" s="26"/>
      <c r="N534" s="26"/>
      <c r="O534" s="26"/>
      <c r="P534" s="26"/>
      <c r="Q534" s="26"/>
      <c r="R534" s="26"/>
      <c r="S534" s="21"/>
      <c r="T534" s="21"/>
      <c r="U534" s="21"/>
      <c r="V534" s="21"/>
      <c r="W534" s="21"/>
    </row>
    <row r="535" ht="16.5" spans="1:23">
      <c r="A535" s="25"/>
      <c r="B535" s="25"/>
      <c r="C535" s="25"/>
      <c r="D535" s="25"/>
      <c r="E535" s="25"/>
      <c r="F535" s="25"/>
      <c r="G535" s="25"/>
      <c r="H535" s="25"/>
      <c r="I535" s="25"/>
      <c r="J535" s="25"/>
      <c r="K535" s="26"/>
      <c r="L535" s="26"/>
      <c r="M535" s="26"/>
      <c r="N535" s="26"/>
      <c r="O535" s="26"/>
      <c r="P535" s="26"/>
      <c r="Q535" s="26"/>
      <c r="R535" s="26"/>
      <c r="S535" s="21"/>
      <c r="T535" s="21"/>
      <c r="U535" s="21"/>
      <c r="V535" s="21"/>
      <c r="W535" s="21"/>
    </row>
    <row r="536" ht="16.5" spans="1:23">
      <c r="A536" s="25"/>
      <c r="B536" s="25"/>
      <c r="C536" s="25"/>
      <c r="D536" s="25"/>
      <c r="E536" s="25"/>
      <c r="F536" s="25"/>
      <c r="G536" s="25"/>
      <c r="H536" s="25"/>
      <c r="I536" s="25"/>
      <c r="J536" s="25"/>
      <c r="K536" s="26"/>
      <c r="L536" s="26"/>
      <c r="M536" s="26"/>
      <c r="N536" s="26"/>
      <c r="O536" s="26"/>
      <c r="P536" s="26"/>
      <c r="Q536" s="26"/>
      <c r="R536" s="26"/>
      <c r="S536" s="21"/>
      <c r="T536" s="21"/>
      <c r="U536" s="21"/>
      <c r="V536" s="21"/>
      <c r="W536" s="21"/>
    </row>
    <row r="537" ht="16.5" spans="1:23">
      <c r="A537" s="25"/>
      <c r="B537" s="25"/>
      <c r="C537" s="25"/>
      <c r="D537" s="25"/>
      <c r="E537" s="25"/>
      <c r="F537" s="25"/>
      <c r="G537" s="25"/>
      <c r="H537" s="25"/>
      <c r="I537" s="25"/>
      <c r="J537" s="25"/>
      <c r="K537" s="26"/>
      <c r="L537" s="26"/>
      <c r="M537" s="26"/>
      <c r="N537" s="26"/>
      <c r="O537" s="26"/>
      <c r="P537" s="26"/>
      <c r="Q537" s="26"/>
      <c r="R537" s="26"/>
      <c r="S537" s="21"/>
      <c r="T537" s="21"/>
      <c r="U537" s="21"/>
      <c r="V537" s="21"/>
      <c r="W537" s="21"/>
    </row>
    <row r="538" ht="16.5" spans="1:23">
      <c r="A538" s="25"/>
      <c r="B538" s="25"/>
      <c r="C538" s="25"/>
      <c r="D538" s="25"/>
      <c r="E538" s="25"/>
      <c r="F538" s="25"/>
      <c r="G538" s="25"/>
      <c r="H538" s="25"/>
      <c r="I538" s="25"/>
      <c r="J538" s="25"/>
      <c r="K538" s="26"/>
      <c r="L538" s="26"/>
      <c r="M538" s="26"/>
      <c r="N538" s="26"/>
      <c r="O538" s="26"/>
      <c r="P538" s="26"/>
      <c r="Q538" s="26"/>
      <c r="R538" s="26"/>
      <c r="S538" s="21"/>
      <c r="T538" s="21"/>
      <c r="U538" s="21"/>
      <c r="V538" s="21"/>
      <c r="W538" s="21"/>
    </row>
    <row r="539" ht="16.5" spans="1:23">
      <c r="A539" s="25"/>
      <c r="B539" s="25"/>
      <c r="C539" s="25"/>
      <c r="D539" s="25"/>
      <c r="E539" s="25"/>
      <c r="F539" s="25"/>
      <c r="G539" s="25"/>
      <c r="H539" s="25"/>
      <c r="I539" s="25"/>
      <c r="J539" s="25"/>
      <c r="K539" s="26"/>
      <c r="L539" s="26"/>
      <c r="M539" s="26"/>
      <c r="N539" s="26"/>
      <c r="O539" s="26"/>
      <c r="P539" s="26"/>
      <c r="Q539" s="26"/>
      <c r="R539" s="26"/>
      <c r="S539" s="21"/>
      <c r="T539" s="21"/>
      <c r="U539" s="21"/>
      <c r="V539" s="21"/>
      <c r="W539" s="21"/>
    </row>
    <row r="540" ht="16.5" spans="1:23">
      <c r="A540" s="25"/>
      <c r="B540" s="25"/>
      <c r="C540" s="25"/>
      <c r="D540" s="25"/>
      <c r="E540" s="25"/>
      <c r="F540" s="25"/>
      <c r="G540" s="25"/>
      <c r="H540" s="25"/>
      <c r="I540" s="25"/>
      <c r="J540" s="25"/>
      <c r="K540" s="26"/>
      <c r="L540" s="26"/>
      <c r="M540" s="26"/>
      <c r="N540" s="26"/>
      <c r="O540" s="26"/>
      <c r="P540" s="26"/>
      <c r="Q540" s="26"/>
      <c r="R540" s="26"/>
      <c r="S540" s="21"/>
      <c r="T540" s="21"/>
      <c r="U540" s="21"/>
      <c r="V540" s="21"/>
      <c r="W540" s="21"/>
    </row>
    <row r="541" ht="16.5" spans="1:23">
      <c r="A541" s="25"/>
      <c r="B541" s="25"/>
      <c r="C541" s="25"/>
      <c r="D541" s="25"/>
      <c r="E541" s="25"/>
      <c r="F541" s="25"/>
      <c r="G541" s="25"/>
      <c r="H541" s="25"/>
      <c r="I541" s="25"/>
      <c r="J541" s="25"/>
      <c r="K541" s="26"/>
      <c r="L541" s="26"/>
      <c r="M541" s="26"/>
      <c r="N541" s="26"/>
      <c r="O541" s="26"/>
      <c r="P541" s="26"/>
      <c r="Q541" s="26"/>
      <c r="R541" s="26"/>
      <c r="S541" s="21"/>
      <c r="T541" s="21"/>
      <c r="U541" s="21"/>
      <c r="V541" s="21"/>
      <c r="W541" s="21"/>
    </row>
    <row r="542" ht="16.5" spans="1:23">
      <c r="A542" s="25"/>
      <c r="B542" s="25"/>
      <c r="C542" s="25"/>
      <c r="D542" s="25"/>
      <c r="E542" s="25"/>
      <c r="F542" s="25"/>
      <c r="G542" s="25"/>
      <c r="H542" s="25"/>
      <c r="I542" s="25"/>
      <c r="J542" s="25"/>
      <c r="K542" s="26"/>
      <c r="L542" s="26"/>
      <c r="M542" s="26"/>
      <c r="N542" s="26"/>
      <c r="O542" s="26"/>
      <c r="P542" s="26"/>
      <c r="Q542" s="26"/>
      <c r="R542" s="26"/>
      <c r="S542" s="21"/>
      <c r="T542" s="21"/>
      <c r="U542" s="21"/>
      <c r="V542" s="21"/>
      <c r="W542" s="21"/>
    </row>
    <row r="543" ht="16.5" spans="1:23">
      <c r="A543" s="25"/>
      <c r="B543" s="25"/>
      <c r="C543" s="25"/>
      <c r="D543" s="25"/>
      <c r="E543" s="25"/>
      <c r="F543" s="25"/>
      <c r="G543" s="25"/>
      <c r="H543" s="25"/>
      <c r="I543" s="25"/>
      <c r="J543" s="25"/>
      <c r="K543" s="26"/>
      <c r="L543" s="26"/>
      <c r="M543" s="26"/>
      <c r="N543" s="26"/>
      <c r="O543" s="26"/>
      <c r="P543" s="26"/>
      <c r="Q543" s="26"/>
      <c r="R543" s="26"/>
      <c r="S543" s="21"/>
      <c r="T543" s="21"/>
      <c r="U543" s="21"/>
      <c r="V543" s="21"/>
      <c r="W543" s="21"/>
    </row>
    <row r="544" ht="16.5" spans="1:23">
      <c r="A544" s="25"/>
      <c r="B544" s="25"/>
      <c r="C544" s="25"/>
      <c r="D544" s="25"/>
      <c r="E544" s="25"/>
      <c r="F544" s="25"/>
      <c r="G544" s="25"/>
      <c r="H544" s="25"/>
      <c r="I544" s="25"/>
      <c r="J544" s="25"/>
      <c r="K544" s="26"/>
      <c r="L544" s="26"/>
      <c r="M544" s="26"/>
      <c r="N544" s="26"/>
      <c r="O544" s="26"/>
      <c r="P544" s="26"/>
      <c r="Q544" s="26"/>
      <c r="R544" s="26"/>
      <c r="S544" s="21"/>
      <c r="T544" s="21"/>
      <c r="U544" s="21"/>
      <c r="V544" s="21"/>
      <c r="W544" s="21"/>
    </row>
    <row r="545" ht="16.5" spans="1:23">
      <c r="A545" s="25"/>
      <c r="B545" s="25"/>
      <c r="C545" s="25"/>
      <c r="D545" s="25"/>
      <c r="E545" s="25"/>
      <c r="F545" s="25"/>
      <c r="G545" s="25"/>
      <c r="H545" s="25"/>
      <c r="I545" s="25"/>
      <c r="J545" s="25"/>
      <c r="K545" s="26"/>
      <c r="L545" s="26"/>
      <c r="M545" s="26"/>
      <c r="N545" s="26"/>
      <c r="O545" s="26"/>
      <c r="P545" s="26"/>
      <c r="Q545" s="26"/>
      <c r="R545" s="26"/>
      <c r="S545" s="21"/>
      <c r="T545" s="21"/>
      <c r="U545" s="21"/>
      <c r="V545" s="21"/>
      <c r="W545" s="21"/>
    </row>
    <row r="546" ht="16.5" spans="1:23">
      <c r="A546" s="25"/>
      <c r="B546" s="25"/>
      <c r="C546" s="25"/>
      <c r="D546" s="25"/>
      <c r="E546" s="25"/>
      <c r="F546" s="25"/>
      <c r="G546" s="25"/>
      <c r="H546" s="25"/>
      <c r="I546" s="25"/>
      <c r="J546" s="25"/>
      <c r="K546" s="26"/>
      <c r="L546" s="26"/>
      <c r="M546" s="26"/>
      <c r="N546" s="26"/>
      <c r="O546" s="26"/>
      <c r="P546" s="26"/>
      <c r="Q546" s="26"/>
      <c r="R546" s="26"/>
      <c r="S546" s="21"/>
      <c r="T546" s="21"/>
      <c r="U546" s="21"/>
      <c r="V546" s="21"/>
      <c r="W546" s="21"/>
    </row>
    <row r="547" ht="16.5" spans="1:23">
      <c r="A547" s="25"/>
      <c r="B547" s="25"/>
      <c r="C547" s="25"/>
      <c r="D547" s="25"/>
      <c r="E547" s="25"/>
      <c r="F547" s="25"/>
      <c r="G547" s="25"/>
      <c r="H547" s="25"/>
      <c r="I547" s="25"/>
      <c r="J547" s="25"/>
      <c r="K547" s="26"/>
      <c r="L547" s="26"/>
      <c r="M547" s="26"/>
      <c r="N547" s="26"/>
      <c r="O547" s="26"/>
      <c r="P547" s="26"/>
      <c r="Q547" s="26"/>
      <c r="R547" s="26"/>
      <c r="S547" s="21"/>
      <c r="T547" s="21"/>
      <c r="U547" s="21"/>
      <c r="V547" s="21"/>
      <c r="W547" s="21"/>
    </row>
    <row r="548" ht="16.5" spans="1:23">
      <c r="A548" s="25"/>
      <c r="B548" s="25"/>
      <c r="C548" s="25"/>
      <c r="D548" s="25"/>
      <c r="E548" s="25"/>
      <c r="F548" s="25"/>
      <c r="G548" s="25"/>
      <c r="H548" s="25"/>
      <c r="I548" s="25"/>
      <c r="J548" s="25"/>
      <c r="K548" s="26"/>
      <c r="L548" s="26"/>
      <c r="M548" s="26"/>
      <c r="N548" s="26"/>
      <c r="O548" s="26"/>
      <c r="P548" s="26"/>
      <c r="Q548" s="26"/>
      <c r="R548" s="26"/>
      <c r="S548" s="21"/>
      <c r="T548" s="21"/>
      <c r="U548" s="21"/>
      <c r="V548" s="21"/>
      <c r="W548" s="21"/>
    </row>
    <row r="549" ht="16.5" spans="1:23">
      <c r="A549" s="25"/>
      <c r="B549" s="25"/>
      <c r="C549" s="25"/>
      <c r="D549" s="25"/>
      <c r="E549" s="25"/>
      <c r="F549" s="25"/>
      <c r="G549" s="25"/>
      <c r="H549" s="25"/>
      <c r="I549" s="25"/>
      <c r="J549" s="25"/>
      <c r="K549" s="26"/>
      <c r="L549" s="26"/>
      <c r="M549" s="26"/>
      <c r="N549" s="26"/>
      <c r="O549" s="26"/>
      <c r="P549" s="26"/>
      <c r="Q549" s="26"/>
      <c r="R549" s="26"/>
      <c r="S549" s="21"/>
      <c r="T549" s="21"/>
      <c r="U549" s="21"/>
      <c r="V549" s="21"/>
      <c r="W549" s="21"/>
    </row>
    <row r="550" ht="16.5" spans="1:23">
      <c r="A550" s="25"/>
      <c r="B550" s="25"/>
      <c r="C550" s="25"/>
      <c r="D550" s="25"/>
      <c r="E550" s="25"/>
      <c r="F550" s="25"/>
      <c r="G550" s="25"/>
      <c r="H550" s="25"/>
      <c r="I550" s="25"/>
      <c r="J550" s="25"/>
      <c r="K550" s="26"/>
      <c r="L550" s="26"/>
      <c r="M550" s="26"/>
      <c r="N550" s="26"/>
      <c r="O550" s="26"/>
      <c r="P550" s="26"/>
      <c r="Q550" s="26"/>
      <c r="R550" s="26"/>
      <c r="S550" s="21"/>
      <c r="T550" s="21"/>
      <c r="U550" s="21"/>
      <c r="V550" s="21"/>
      <c r="W550" s="21"/>
    </row>
    <row r="551" ht="16.5" spans="1:23">
      <c r="A551" s="25"/>
      <c r="B551" s="25"/>
      <c r="C551" s="25"/>
      <c r="D551" s="25"/>
      <c r="E551" s="25"/>
      <c r="F551" s="25"/>
      <c r="G551" s="25"/>
      <c r="H551" s="25"/>
      <c r="I551" s="25"/>
      <c r="J551" s="25"/>
      <c r="K551" s="26"/>
      <c r="L551" s="26"/>
      <c r="M551" s="26"/>
      <c r="N551" s="26"/>
      <c r="O551" s="26"/>
      <c r="P551" s="26"/>
      <c r="Q551" s="26"/>
      <c r="R551" s="26"/>
      <c r="S551" s="21"/>
      <c r="T551" s="21"/>
      <c r="U551" s="21"/>
      <c r="V551" s="21"/>
      <c r="W551" s="21"/>
    </row>
    <row r="552" ht="16.5" spans="1:23">
      <c r="A552" s="25"/>
      <c r="B552" s="25"/>
      <c r="C552" s="25"/>
      <c r="D552" s="25"/>
      <c r="E552" s="25"/>
      <c r="F552" s="25"/>
      <c r="G552" s="25"/>
      <c r="H552" s="25"/>
      <c r="I552" s="25"/>
      <c r="J552" s="25"/>
      <c r="K552" s="26"/>
      <c r="L552" s="26"/>
      <c r="M552" s="26"/>
      <c r="N552" s="26"/>
      <c r="O552" s="26"/>
      <c r="P552" s="26"/>
      <c r="Q552" s="26"/>
      <c r="R552" s="26"/>
      <c r="S552" s="21"/>
      <c r="T552" s="21"/>
      <c r="U552" s="21"/>
      <c r="V552" s="21"/>
      <c r="W552" s="21"/>
    </row>
    <row r="553" ht="16.5" spans="1:23">
      <c r="A553" s="25"/>
      <c r="B553" s="25"/>
      <c r="C553" s="25"/>
      <c r="D553" s="25"/>
      <c r="E553" s="25"/>
      <c r="F553" s="25"/>
      <c r="G553" s="25"/>
      <c r="H553" s="25"/>
      <c r="I553" s="25"/>
      <c r="J553" s="25"/>
      <c r="K553" s="26"/>
      <c r="L553" s="26"/>
      <c r="M553" s="26"/>
      <c r="N553" s="26"/>
      <c r="O553" s="26"/>
      <c r="P553" s="26"/>
      <c r="Q553" s="26"/>
      <c r="R553" s="26"/>
      <c r="S553" s="21"/>
      <c r="T553" s="21"/>
      <c r="U553" s="21"/>
      <c r="V553" s="21"/>
      <c r="W553" s="21"/>
    </row>
    <row r="554" ht="16.5" spans="1:23">
      <c r="A554" s="25"/>
      <c r="B554" s="25"/>
      <c r="C554" s="25"/>
      <c r="D554" s="25"/>
      <c r="E554" s="25"/>
      <c r="F554" s="25"/>
      <c r="G554" s="25"/>
      <c r="H554" s="25"/>
      <c r="I554" s="25"/>
      <c r="J554" s="25"/>
      <c r="K554" s="26"/>
      <c r="L554" s="26"/>
      <c r="M554" s="26"/>
      <c r="N554" s="26"/>
      <c r="O554" s="26"/>
      <c r="P554" s="26"/>
      <c r="Q554" s="26"/>
      <c r="R554" s="26"/>
      <c r="S554" s="21"/>
      <c r="T554" s="21"/>
      <c r="U554" s="21"/>
      <c r="V554" s="21"/>
      <c r="W554" s="21"/>
    </row>
    <row r="555" ht="16.5" spans="1:23">
      <c r="A555" s="25"/>
      <c r="B555" s="25"/>
      <c r="C555" s="25"/>
      <c r="D555" s="25"/>
      <c r="E555" s="25"/>
      <c r="F555" s="25"/>
      <c r="G555" s="25"/>
      <c r="H555" s="25"/>
      <c r="I555" s="25"/>
      <c r="J555" s="25"/>
      <c r="K555" s="26"/>
      <c r="L555" s="26"/>
      <c r="M555" s="26"/>
      <c r="N555" s="26"/>
      <c r="O555" s="26"/>
      <c r="P555" s="26"/>
      <c r="Q555" s="26"/>
      <c r="R555" s="26"/>
      <c r="S555" s="21"/>
      <c r="T555" s="21"/>
      <c r="U555" s="21"/>
      <c r="V555" s="21"/>
      <c r="W555" s="21"/>
    </row>
    <row r="556" ht="16.5" spans="1:23">
      <c r="A556" s="25"/>
      <c r="B556" s="25"/>
      <c r="C556" s="25"/>
      <c r="D556" s="25"/>
      <c r="E556" s="25"/>
      <c r="F556" s="25"/>
      <c r="G556" s="25"/>
      <c r="H556" s="25"/>
      <c r="I556" s="25"/>
      <c r="J556" s="25"/>
      <c r="K556" s="26"/>
      <c r="L556" s="26"/>
      <c r="M556" s="26"/>
      <c r="N556" s="26"/>
      <c r="O556" s="26"/>
      <c r="P556" s="26"/>
      <c r="Q556" s="26"/>
      <c r="R556" s="26"/>
      <c r="S556" s="21"/>
      <c r="T556" s="21"/>
      <c r="U556" s="21"/>
      <c r="V556" s="21"/>
      <c r="W556" s="21"/>
    </row>
    <row r="557" ht="16.5" spans="1:23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6"/>
      <c r="L557" s="26"/>
      <c r="M557" s="26"/>
      <c r="N557" s="26"/>
      <c r="O557" s="26"/>
      <c r="P557" s="26"/>
      <c r="Q557" s="26"/>
      <c r="R557" s="26"/>
      <c r="S557" s="21"/>
      <c r="T557" s="21"/>
      <c r="U557" s="21"/>
      <c r="V557" s="21"/>
      <c r="W557" s="21"/>
    </row>
    <row r="558" ht="16.5" spans="1:23">
      <c r="A558" s="27"/>
      <c r="B558" s="27"/>
      <c r="C558" s="27"/>
      <c r="D558" s="27"/>
      <c r="E558" s="27"/>
      <c r="F558" s="27"/>
      <c r="G558" s="27"/>
      <c r="H558" s="27"/>
      <c r="I558" s="27"/>
      <c r="J558" s="27"/>
      <c r="K558" s="26"/>
      <c r="L558" s="26"/>
      <c r="M558" s="26"/>
      <c r="N558" s="26"/>
      <c r="O558" s="26"/>
      <c r="P558" s="26"/>
      <c r="Q558" s="26"/>
      <c r="R558" s="26"/>
      <c r="S558" s="21"/>
      <c r="T558" s="21"/>
      <c r="U558" s="21"/>
      <c r="V558" s="21"/>
      <c r="W558" s="21"/>
    </row>
    <row r="559" ht="16.5" spans="1:23">
      <c r="A559" s="25"/>
      <c r="B559" s="25"/>
      <c r="C559" s="25"/>
      <c r="D559" s="25"/>
      <c r="E559" s="25"/>
      <c r="F559" s="25"/>
      <c r="G559" s="25"/>
      <c r="H559" s="25"/>
      <c r="I559" s="25"/>
      <c r="J559" s="25"/>
      <c r="K559" s="26"/>
      <c r="L559" s="26"/>
      <c r="M559" s="26"/>
      <c r="N559" s="26"/>
      <c r="O559" s="26"/>
      <c r="P559" s="26"/>
      <c r="Q559" s="26"/>
      <c r="R559" s="26"/>
      <c r="S559" s="21"/>
      <c r="T559" s="21"/>
      <c r="U559" s="21"/>
      <c r="V559" s="21"/>
      <c r="W559" s="21"/>
    </row>
    <row r="560" ht="16.5" spans="1:23">
      <c r="A560" s="27"/>
      <c r="B560" s="27"/>
      <c r="C560" s="27"/>
      <c r="D560" s="27"/>
      <c r="E560" s="27"/>
      <c r="F560" s="27"/>
      <c r="G560" s="27"/>
      <c r="H560" s="27"/>
      <c r="I560" s="27"/>
      <c r="J560" s="27"/>
      <c r="K560" s="26"/>
      <c r="L560" s="26"/>
      <c r="M560" s="26"/>
      <c r="N560" s="26"/>
      <c r="O560" s="26"/>
      <c r="P560" s="26"/>
      <c r="Q560" s="26"/>
      <c r="R560" s="26"/>
      <c r="S560" s="21"/>
      <c r="T560" s="21"/>
      <c r="U560" s="21"/>
      <c r="V560" s="21"/>
      <c r="W560" s="21"/>
    </row>
    <row r="561" ht="16.5" spans="1:23">
      <c r="A561" s="27"/>
      <c r="B561" s="27"/>
      <c r="C561" s="27"/>
      <c r="D561" s="27"/>
      <c r="E561" s="27"/>
      <c r="F561" s="27"/>
      <c r="G561" s="27"/>
      <c r="H561" s="27"/>
      <c r="I561" s="27"/>
      <c r="J561" s="27"/>
      <c r="K561" s="26"/>
      <c r="L561" s="26"/>
      <c r="M561" s="26"/>
      <c r="N561" s="26"/>
      <c r="O561" s="26"/>
      <c r="P561" s="26"/>
      <c r="Q561" s="26"/>
      <c r="R561" s="26"/>
      <c r="S561" s="21"/>
      <c r="T561" s="21"/>
      <c r="U561" s="21"/>
      <c r="V561" s="21"/>
      <c r="W561" s="21"/>
    </row>
    <row r="562" ht="16.5" spans="1:23">
      <c r="A562" s="25"/>
      <c r="B562" s="25"/>
      <c r="C562" s="25"/>
      <c r="D562" s="25"/>
      <c r="E562" s="25"/>
      <c r="F562" s="25"/>
      <c r="G562" s="25"/>
      <c r="H562" s="25"/>
      <c r="I562" s="25"/>
      <c r="J562" s="25"/>
      <c r="K562" s="26"/>
      <c r="L562" s="26"/>
      <c r="M562" s="26"/>
      <c r="N562" s="26"/>
      <c r="O562" s="26"/>
      <c r="P562" s="26"/>
      <c r="Q562" s="26"/>
      <c r="R562" s="26"/>
      <c r="S562" s="21"/>
      <c r="T562" s="21"/>
      <c r="U562" s="21"/>
      <c r="V562" s="21"/>
      <c r="W562" s="21"/>
    </row>
    <row r="563" ht="16.5" spans="1:23">
      <c r="A563" s="27"/>
      <c r="B563" s="27"/>
      <c r="C563" s="27"/>
      <c r="D563" s="27"/>
      <c r="E563" s="27"/>
      <c r="F563" s="27"/>
      <c r="G563" s="27"/>
      <c r="H563" s="27"/>
      <c r="I563" s="27"/>
      <c r="J563" s="27"/>
      <c r="K563" s="26"/>
      <c r="L563" s="26"/>
      <c r="M563" s="26"/>
      <c r="N563" s="26"/>
      <c r="O563" s="26"/>
      <c r="P563" s="26"/>
      <c r="Q563" s="26"/>
      <c r="R563" s="26"/>
      <c r="S563" s="21"/>
      <c r="T563" s="21"/>
      <c r="U563" s="21"/>
      <c r="V563" s="21"/>
      <c r="W563" s="21"/>
    </row>
    <row r="564" ht="16.5" spans="1:23">
      <c r="A564" s="25"/>
      <c r="B564" s="25"/>
      <c r="C564" s="25"/>
      <c r="D564" s="25"/>
      <c r="E564" s="25"/>
      <c r="F564" s="25"/>
      <c r="G564" s="25"/>
      <c r="H564" s="25"/>
      <c r="I564" s="25"/>
      <c r="J564" s="25"/>
      <c r="K564" s="26"/>
      <c r="L564" s="26"/>
      <c r="M564" s="26"/>
      <c r="N564" s="26"/>
      <c r="O564" s="26"/>
      <c r="P564" s="26"/>
      <c r="Q564" s="26"/>
      <c r="R564" s="26"/>
      <c r="S564" s="21"/>
      <c r="T564" s="21"/>
      <c r="U564" s="21"/>
      <c r="V564" s="21"/>
      <c r="W564" s="21"/>
    </row>
    <row r="565" ht="16.5" spans="1:23">
      <c r="A565" s="25"/>
      <c r="B565" s="25"/>
      <c r="C565" s="25"/>
      <c r="D565" s="25"/>
      <c r="E565" s="25"/>
      <c r="F565" s="25"/>
      <c r="G565" s="25"/>
      <c r="H565" s="25"/>
      <c r="I565" s="25"/>
      <c r="J565" s="25"/>
      <c r="K565" s="26"/>
      <c r="L565" s="26"/>
      <c r="M565" s="26"/>
      <c r="N565" s="26"/>
      <c r="O565" s="26"/>
      <c r="P565" s="26"/>
      <c r="Q565" s="26"/>
      <c r="R565" s="26"/>
      <c r="S565" s="21"/>
      <c r="T565" s="21"/>
      <c r="U565" s="21"/>
      <c r="V565" s="21"/>
      <c r="W565" s="21"/>
    </row>
    <row r="566" ht="16.5" spans="1:23">
      <c r="A566" s="25"/>
      <c r="B566" s="25"/>
      <c r="C566" s="25"/>
      <c r="D566" s="25"/>
      <c r="E566" s="25"/>
      <c r="F566" s="25"/>
      <c r="G566" s="25"/>
      <c r="H566" s="25"/>
      <c r="I566" s="25"/>
      <c r="J566" s="25"/>
      <c r="K566" s="26"/>
      <c r="L566" s="26"/>
      <c r="M566" s="26"/>
      <c r="N566" s="26"/>
      <c r="O566" s="26"/>
      <c r="P566" s="26"/>
      <c r="Q566" s="26"/>
      <c r="R566" s="26"/>
      <c r="S566" s="21"/>
      <c r="T566" s="21"/>
      <c r="U566" s="21"/>
      <c r="V566" s="21"/>
      <c r="W566" s="21"/>
    </row>
    <row r="567" ht="16.5" spans="1:23">
      <c r="A567" s="25"/>
      <c r="B567" s="25"/>
      <c r="C567" s="25"/>
      <c r="D567" s="25"/>
      <c r="E567" s="25"/>
      <c r="F567" s="25"/>
      <c r="G567" s="25"/>
      <c r="H567" s="25"/>
      <c r="I567" s="25"/>
      <c r="J567" s="25"/>
      <c r="K567" s="26"/>
      <c r="L567" s="26"/>
      <c r="M567" s="26"/>
      <c r="N567" s="26"/>
      <c r="O567" s="26"/>
      <c r="P567" s="26"/>
      <c r="Q567" s="26"/>
      <c r="R567" s="26"/>
      <c r="S567" s="21"/>
      <c r="T567" s="21"/>
      <c r="U567" s="21"/>
      <c r="V567" s="21"/>
      <c r="W567" s="21"/>
    </row>
    <row r="568" ht="16.5" spans="1:23">
      <c r="A568" s="25"/>
      <c r="B568" s="25"/>
      <c r="C568" s="25"/>
      <c r="D568" s="25"/>
      <c r="E568" s="25"/>
      <c r="F568" s="25"/>
      <c r="G568" s="25"/>
      <c r="H568" s="25"/>
      <c r="I568" s="25"/>
      <c r="J568" s="25"/>
      <c r="K568" s="26"/>
      <c r="L568" s="26"/>
      <c r="M568" s="26"/>
      <c r="N568" s="26"/>
      <c r="O568" s="26"/>
      <c r="P568" s="26"/>
      <c r="Q568" s="26"/>
      <c r="R568" s="26"/>
      <c r="S568" s="21"/>
      <c r="T568" s="21"/>
      <c r="U568" s="21"/>
      <c r="V568" s="21"/>
      <c r="W568" s="21"/>
    </row>
    <row r="569" ht="16.5" spans="1:23">
      <c r="A569" s="25"/>
      <c r="B569" s="25"/>
      <c r="C569" s="25"/>
      <c r="D569" s="25"/>
      <c r="E569" s="25"/>
      <c r="F569" s="25"/>
      <c r="G569" s="25"/>
      <c r="H569" s="25"/>
      <c r="I569" s="25"/>
      <c r="J569" s="25"/>
      <c r="K569" s="26"/>
      <c r="L569" s="26"/>
      <c r="M569" s="26"/>
      <c r="N569" s="26"/>
      <c r="O569" s="26"/>
      <c r="P569" s="26"/>
      <c r="Q569" s="26"/>
      <c r="R569" s="26"/>
      <c r="S569" s="21"/>
      <c r="T569" s="21"/>
      <c r="U569" s="21"/>
      <c r="V569" s="21"/>
      <c r="W569" s="21"/>
    </row>
    <row r="570" ht="16.5" spans="1:23">
      <c r="A570" s="25"/>
      <c r="B570" s="25"/>
      <c r="C570" s="25"/>
      <c r="D570" s="25"/>
      <c r="E570" s="25"/>
      <c r="F570" s="25"/>
      <c r="G570" s="25"/>
      <c r="H570" s="25"/>
      <c r="I570" s="25"/>
      <c r="J570" s="25"/>
      <c r="K570" s="26"/>
      <c r="L570" s="26"/>
      <c r="M570" s="26"/>
      <c r="N570" s="26"/>
      <c r="O570" s="26"/>
      <c r="P570" s="26"/>
      <c r="Q570" s="26"/>
      <c r="R570" s="26"/>
      <c r="S570" s="21"/>
      <c r="T570" s="21"/>
      <c r="U570" s="21"/>
      <c r="V570" s="21"/>
      <c r="W570" s="21"/>
    </row>
    <row r="571" ht="16.5" spans="1:23">
      <c r="A571" s="25"/>
      <c r="B571" s="25"/>
      <c r="C571" s="25"/>
      <c r="D571" s="25"/>
      <c r="E571" s="25"/>
      <c r="F571" s="25"/>
      <c r="G571" s="25"/>
      <c r="H571" s="25"/>
      <c r="I571" s="25"/>
      <c r="J571" s="25"/>
      <c r="K571" s="26"/>
      <c r="L571" s="26"/>
      <c r="M571" s="26"/>
      <c r="N571" s="26"/>
      <c r="O571" s="26"/>
      <c r="P571" s="26"/>
      <c r="Q571" s="26"/>
      <c r="R571" s="26"/>
      <c r="S571" s="21"/>
      <c r="T571" s="21"/>
      <c r="U571" s="21"/>
      <c r="V571" s="21"/>
      <c r="W571" s="21"/>
    </row>
    <row r="572" ht="16.5" spans="1:23">
      <c r="A572" s="25"/>
      <c r="B572" s="25"/>
      <c r="C572" s="25"/>
      <c r="D572" s="25"/>
      <c r="E572" s="25"/>
      <c r="F572" s="25"/>
      <c r="G572" s="25"/>
      <c r="H572" s="25"/>
      <c r="I572" s="25"/>
      <c r="J572" s="25"/>
      <c r="K572" s="26"/>
      <c r="L572" s="26"/>
      <c r="M572" s="26"/>
      <c r="N572" s="26"/>
      <c r="O572" s="26"/>
      <c r="P572" s="26"/>
      <c r="Q572" s="26"/>
      <c r="R572" s="26"/>
      <c r="S572" s="21"/>
      <c r="T572" s="21"/>
      <c r="U572" s="21"/>
      <c r="V572" s="21"/>
      <c r="W572" s="21"/>
    </row>
    <row r="573" ht="16.5" spans="1:23">
      <c r="A573" s="25"/>
      <c r="B573" s="25"/>
      <c r="C573" s="25"/>
      <c r="D573" s="25"/>
      <c r="E573" s="25"/>
      <c r="F573" s="25"/>
      <c r="G573" s="25"/>
      <c r="H573" s="25"/>
      <c r="I573" s="25"/>
      <c r="J573" s="25"/>
      <c r="K573" s="26"/>
      <c r="L573" s="26"/>
      <c r="M573" s="26"/>
      <c r="N573" s="26"/>
      <c r="O573" s="26"/>
      <c r="P573" s="26"/>
      <c r="Q573" s="26"/>
      <c r="R573" s="26"/>
      <c r="S573" s="21"/>
      <c r="T573" s="21"/>
      <c r="U573" s="21"/>
      <c r="V573" s="21"/>
      <c r="W573" s="21"/>
    </row>
    <row r="574" ht="16.5" spans="1:23">
      <c r="A574" s="25"/>
      <c r="B574" s="25"/>
      <c r="C574" s="25"/>
      <c r="D574" s="25"/>
      <c r="E574" s="25"/>
      <c r="F574" s="25"/>
      <c r="G574" s="25"/>
      <c r="H574" s="25"/>
      <c r="I574" s="25"/>
      <c r="J574" s="25"/>
      <c r="K574" s="26"/>
      <c r="L574" s="26"/>
      <c r="M574" s="26"/>
      <c r="N574" s="26"/>
      <c r="O574" s="26"/>
      <c r="P574" s="26"/>
      <c r="Q574" s="26"/>
      <c r="R574" s="26"/>
      <c r="S574" s="21"/>
      <c r="T574" s="21"/>
      <c r="U574" s="21"/>
      <c r="V574" s="21"/>
      <c r="W574" s="21"/>
    </row>
    <row r="575" ht="16.5" spans="1:23">
      <c r="A575" s="25"/>
      <c r="B575" s="25"/>
      <c r="C575" s="25"/>
      <c r="D575" s="25"/>
      <c r="E575" s="25"/>
      <c r="F575" s="25"/>
      <c r="G575" s="25"/>
      <c r="H575" s="25"/>
      <c r="I575" s="25"/>
      <c r="J575" s="25"/>
      <c r="K575" s="26"/>
      <c r="L575" s="26"/>
      <c r="M575" s="26"/>
      <c r="N575" s="26"/>
      <c r="O575" s="26"/>
      <c r="P575" s="26"/>
      <c r="Q575" s="26"/>
      <c r="R575" s="26"/>
      <c r="S575" s="21"/>
      <c r="T575" s="21"/>
      <c r="U575" s="21"/>
      <c r="V575" s="21"/>
      <c r="W575" s="21"/>
    </row>
    <row r="576" ht="16.5" spans="1:23">
      <c r="A576" s="25"/>
      <c r="B576" s="25"/>
      <c r="C576" s="25"/>
      <c r="D576" s="25"/>
      <c r="E576" s="25"/>
      <c r="F576" s="25"/>
      <c r="G576" s="25"/>
      <c r="H576" s="25"/>
      <c r="I576" s="25"/>
      <c r="J576" s="25"/>
      <c r="K576" s="26"/>
      <c r="L576" s="26"/>
      <c r="M576" s="26"/>
      <c r="N576" s="26"/>
      <c r="O576" s="26"/>
      <c r="P576" s="26"/>
      <c r="Q576" s="26"/>
      <c r="R576" s="26"/>
      <c r="S576" s="21"/>
      <c r="T576" s="21"/>
      <c r="U576" s="21"/>
      <c r="V576" s="21"/>
      <c r="W576" s="21"/>
    </row>
    <row r="577" ht="16.5" spans="1:23">
      <c r="A577" s="25"/>
      <c r="B577" s="25"/>
      <c r="C577" s="25"/>
      <c r="D577" s="25"/>
      <c r="E577" s="25"/>
      <c r="F577" s="25"/>
      <c r="G577" s="25"/>
      <c r="H577" s="25"/>
      <c r="I577" s="25"/>
      <c r="J577" s="25"/>
      <c r="K577" s="26"/>
      <c r="L577" s="26"/>
      <c r="M577" s="26"/>
      <c r="N577" s="26"/>
      <c r="O577" s="26"/>
      <c r="P577" s="26"/>
      <c r="Q577" s="26"/>
      <c r="R577" s="26"/>
      <c r="S577" s="21"/>
      <c r="T577" s="21"/>
      <c r="U577" s="21"/>
      <c r="V577" s="21"/>
      <c r="W577" s="21"/>
    </row>
    <row r="578" ht="16.5" spans="1:23">
      <c r="A578" s="25"/>
      <c r="B578" s="25"/>
      <c r="C578" s="25"/>
      <c r="D578" s="25"/>
      <c r="E578" s="25"/>
      <c r="F578" s="25"/>
      <c r="G578" s="25"/>
      <c r="H578" s="25"/>
      <c r="I578" s="25"/>
      <c r="J578" s="25"/>
      <c r="K578" s="26"/>
      <c r="L578" s="26"/>
      <c r="M578" s="26"/>
      <c r="N578" s="26"/>
      <c r="O578" s="26"/>
      <c r="P578" s="26"/>
      <c r="Q578" s="26"/>
      <c r="R578" s="26"/>
      <c r="S578" s="21"/>
      <c r="T578" s="21"/>
      <c r="U578" s="21"/>
      <c r="V578" s="21"/>
      <c r="W578" s="21"/>
    </row>
    <row r="579" ht="16.5" spans="1:23">
      <c r="A579" s="25"/>
      <c r="B579" s="25"/>
      <c r="C579" s="25"/>
      <c r="D579" s="25"/>
      <c r="E579" s="25"/>
      <c r="F579" s="25"/>
      <c r="G579" s="25"/>
      <c r="H579" s="25"/>
      <c r="I579" s="25"/>
      <c r="J579" s="25"/>
      <c r="K579" s="26"/>
      <c r="L579" s="26"/>
      <c r="M579" s="26"/>
      <c r="N579" s="26"/>
      <c r="O579" s="26"/>
      <c r="P579" s="26"/>
      <c r="Q579" s="26"/>
      <c r="R579" s="26"/>
      <c r="S579" s="21"/>
      <c r="T579" s="21"/>
      <c r="U579" s="21"/>
      <c r="V579" s="21"/>
      <c r="W579" s="21"/>
    </row>
    <row r="580" ht="16.5" spans="1:23">
      <c r="A580" s="25"/>
      <c r="B580" s="25"/>
      <c r="C580" s="25"/>
      <c r="D580" s="25"/>
      <c r="E580" s="25"/>
      <c r="F580" s="25"/>
      <c r="G580" s="25"/>
      <c r="H580" s="25"/>
      <c r="I580" s="25"/>
      <c r="J580" s="25"/>
      <c r="K580" s="26"/>
      <c r="L580" s="26"/>
      <c r="M580" s="26"/>
      <c r="N580" s="26"/>
      <c r="O580" s="26"/>
      <c r="P580" s="26"/>
      <c r="Q580" s="26"/>
      <c r="R580" s="26"/>
      <c r="S580" s="21"/>
      <c r="T580" s="21"/>
      <c r="U580" s="21"/>
      <c r="V580" s="21"/>
      <c r="W580" s="21"/>
    </row>
    <row r="581" ht="16.5" spans="1:23">
      <c r="A581" s="25"/>
      <c r="B581" s="25"/>
      <c r="C581" s="25"/>
      <c r="D581" s="25"/>
      <c r="E581" s="25"/>
      <c r="F581" s="25"/>
      <c r="G581" s="25"/>
      <c r="H581" s="25"/>
      <c r="I581" s="25"/>
      <c r="J581" s="25"/>
      <c r="K581" s="26"/>
      <c r="L581" s="26"/>
      <c r="M581" s="26"/>
      <c r="N581" s="26"/>
      <c r="O581" s="26"/>
      <c r="P581" s="26"/>
      <c r="Q581" s="26"/>
      <c r="R581" s="26"/>
      <c r="S581" s="21"/>
      <c r="T581" s="21"/>
      <c r="U581" s="21"/>
      <c r="V581" s="21"/>
      <c r="W581" s="21"/>
    </row>
    <row r="582" ht="16.5" spans="1:23">
      <c r="A582" s="25"/>
      <c r="B582" s="25"/>
      <c r="C582" s="25"/>
      <c r="D582" s="25"/>
      <c r="E582" s="25"/>
      <c r="F582" s="25"/>
      <c r="G582" s="25"/>
      <c r="H582" s="25"/>
      <c r="I582" s="25"/>
      <c r="J582" s="25"/>
      <c r="K582" s="26"/>
      <c r="L582" s="26"/>
      <c r="M582" s="26"/>
      <c r="N582" s="26"/>
      <c r="O582" s="26"/>
      <c r="P582" s="26"/>
      <c r="Q582" s="26"/>
      <c r="R582" s="26"/>
      <c r="S582" s="21"/>
      <c r="T582" s="21"/>
      <c r="U582" s="21"/>
      <c r="V582" s="21"/>
      <c r="W582" s="21"/>
    </row>
    <row r="583" ht="16.5" spans="1:23">
      <c r="A583" s="25"/>
      <c r="B583" s="25"/>
      <c r="C583" s="25"/>
      <c r="D583" s="25"/>
      <c r="E583" s="25"/>
      <c r="F583" s="25"/>
      <c r="G583" s="25"/>
      <c r="H583" s="25"/>
      <c r="I583" s="25"/>
      <c r="J583" s="25"/>
      <c r="K583" s="26"/>
      <c r="L583" s="26"/>
      <c r="M583" s="26"/>
      <c r="N583" s="26"/>
      <c r="O583" s="26"/>
      <c r="P583" s="26"/>
      <c r="Q583" s="26"/>
      <c r="R583" s="26"/>
      <c r="S583" s="21"/>
      <c r="T583" s="21"/>
      <c r="U583" s="21"/>
      <c r="V583" s="21"/>
      <c r="W583" s="21"/>
    </row>
    <row r="584" ht="16.5" spans="1:23">
      <c r="A584" s="25"/>
      <c r="B584" s="25"/>
      <c r="C584" s="25"/>
      <c r="D584" s="25"/>
      <c r="E584" s="25"/>
      <c r="F584" s="25"/>
      <c r="G584" s="25"/>
      <c r="H584" s="25"/>
      <c r="I584" s="25"/>
      <c r="J584" s="25"/>
      <c r="K584" s="26"/>
      <c r="L584" s="26"/>
      <c r="M584" s="26"/>
      <c r="N584" s="26"/>
      <c r="O584" s="26"/>
      <c r="P584" s="26"/>
      <c r="Q584" s="26"/>
      <c r="R584" s="26"/>
      <c r="S584" s="21"/>
      <c r="T584" s="21"/>
      <c r="U584" s="21"/>
      <c r="V584" s="21"/>
      <c r="W584" s="21"/>
    </row>
    <row r="585" ht="16.5" spans="1:23">
      <c r="A585" s="25"/>
      <c r="B585" s="25"/>
      <c r="C585" s="25"/>
      <c r="D585" s="25"/>
      <c r="E585" s="25"/>
      <c r="F585" s="25"/>
      <c r="G585" s="25"/>
      <c r="H585" s="25"/>
      <c r="I585" s="25"/>
      <c r="J585" s="25"/>
      <c r="K585" s="26"/>
      <c r="L585" s="26"/>
      <c r="M585" s="26"/>
      <c r="N585" s="26"/>
      <c r="O585" s="26"/>
      <c r="P585" s="26"/>
      <c r="Q585" s="26"/>
      <c r="R585" s="26"/>
      <c r="S585" s="21"/>
      <c r="T585" s="21"/>
      <c r="U585" s="21"/>
      <c r="V585" s="21"/>
      <c r="W585" s="21"/>
    </row>
    <row r="586" ht="16.5" spans="1:23">
      <c r="A586" s="25"/>
      <c r="B586" s="25"/>
      <c r="C586" s="25"/>
      <c r="D586" s="25"/>
      <c r="E586" s="25"/>
      <c r="F586" s="25"/>
      <c r="G586" s="25"/>
      <c r="H586" s="25"/>
      <c r="I586" s="25"/>
      <c r="J586" s="25"/>
      <c r="K586" s="26"/>
      <c r="L586" s="26"/>
      <c r="M586" s="26"/>
      <c r="N586" s="26"/>
      <c r="O586" s="26"/>
      <c r="P586" s="26"/>
      <c r="Q586" s="26"/>
      <c r="R586" s="26"/>
      <c r="S586" s="21"/>
      <c r="T586" s="21"/>
      <c r="U586" s="21"/>
      <c r="V586" s="21"/>
      <c r="W586" s="21"/>
    </row>
    <row r="587" ht="16.5" spans="1:23">
      <c r="A587" s="25"/>
      <c r="B587" s="25"/>
      <c r="C587" s="25"/>
      <c r="D587" s="25"/>
      <c r="E587" s="25"/>
      <c r="F587" s="25"/>
      <c r="G587" s="25"/>
      <c r="H587" s="25"/>
      <c r="I587" s="25"/>
      <c r="J587" s="25"/>
      <c r="K587" s="26"/>
      <c r="L587" s="26"/>
      <c r="M587" s="26"/>
      <c r="N587" s="26"/>
      <c r="O587" s="26"/>
      <c r="P587" s="26"/>
      <c r="Q587" s="26"/>
      <c r="R587" s="26"/>
      <c r="S587" s="21"/>
      <c r="T587" s="21"/>
      <c r="U587" s="21"/>
      <c r="V587" s="21"/>
      <c r="W587" s="21"/>
    </row>
    <row r="588" ht="16.5" spans="1:23">
      <c r="A588" s="25"/>
      <c r="B588" s="25"/>
      <c r="C588" s="25"/>
      <c r="D588" s="25"/>
      <c r="E588" s="25"/>
      <c r="F588" s="25"/>
      <c r="G588" s="25"/>
      <c r="H588" s="25"/>
      <c r="I588" s="25"/>
      <c r="J588" s="25"/>
      <c r="K588" s="26"/>
      <c r="L588" s="26"/>
      <c r="M588" s="26"/>
      <c r="N588" s="26"/>
      <c r="O588" s="26"/>
      <c r="P588" s="26"/>
      <c r="Q588" s="26"/>
      <c r="R588" s="26"/>
      <c r="S588" s="21"/>
      <c r="T588" s="21"/>
      <c r="U588" s="21"/>
      <c r="V588" s="21"/>
      <c r="W588" s="21"/>
    </row>
    <row r="589" ht="16.5" spans="1:23">
      <c r="A589" s="25"/>
      <c r="B589" s="25"/>
      <c r="C589" s="25"/>
      <c r="D589" s="25"/>
      <c r="E589" s="25"/>
      <c r="F589" s="25"/>
      <c r="G589" s="25"/>
      <c r="H589" s="25"/>
      <c r="I589" s="25"/>
      <c r="J589" s="25"/>
      <c r="K589" s="26"/>
      <c r="L589" s="26"/>
      <c r="M589" s="26"/>
      <c r="N589" s="26"/>
      <c r="O589" s="26"/>
      <c r="P589" s="26"/>
      <c r="Q589" s="26"/>
      <c r="R589" s="26"/>
      <c r="S589" s="21"/>
      <c r="T589" s="21"/>
      <c r="U589" s="21"/>
      <c r="V589" s="21"/>
      <c r="W589" s="21"/>
    </row>
    <row r="590" ht="16.5" spans="1:23">
      <c r="A590" s="25"/>
      <c r="B590" s="25"/>
      <c r="C590" s="25"/>
      <c r="D590" s="25"/>
      <c r="E590" s="25"/>
      <c r="F590" s="25"/>
      <c r="G590" s="25"/>
      <c r="H590" s="25"/>
      <c r="I590" s="25"/>
      <c r="J590" s="25"/>
      <c r="K590" s="26"/>
      <c r="L590" s="26"/>
      <c r="M590" s="26"/>
      <c r="N590" s="26"/>
      <c r="O590" s="26"/>
      <c r="P590" s="26"/>
      <c r="Q590" s="26"/>
      <c r="R590" s="26"/>
      <c r="S590" s="21"/>
      <c r="T590" s="21"/>
      <c r="U590" s="21"/>
      <c r="V590" s="21"/>
      <c r="W590" s="21"/>
    </row>
    <row r="591" ht="16.5" spans="1:23">
      <c r="A591" s="25"/>
      <c r="B591" s="25"/>
      <c r="C591" s="25"/>
      <c r="D591" s="25"/>
      <c r="E591" s="25"/>
      <c r="F591" s="25"/>
      <c r="G591" s="25"/>
      <c r="H591" s="25"/>
      <c r="I591" s="25"/>
      <c r="J591" s="25"/>
      <c r="K591" s="26"/>
      <c r="L591" s="26"/>
      <c r="M591" s="26"/>
      <c r="N591" s="26"/>
      <c r="O591" s="26"/>
      <c r="P591" s="26"/>
      <c r="Q591" s="26"/>
      <c r="R591" s="26"/>
      <c r="S591" s="21"/>
      <c r="T591" s="21"/>
      <c r="U591" s="21"/>
      <c r="V591" s="21"/>
      <c r="W591" s="21"/>
    </row>
    <row r="592" ht="16.5" spans="1:23">
      <c r="A592" s="25"/>
      <c r="B592" s="25"/>
      <c r="C592" s="25"/>
      <c r="D592" s="25"/>
      <c r="E592" s="25"/>
      <c r="F592" s="25"/>
      <c r="G592" s="25"/>
      <c r="H592" s="25"/>
      <c r="I592" s="25"/>
      <c r="J592" s="25"/>
      <c r="K592" s="26"/>
      <c r="L592" s="26"/>
      <c r="M592" s="26"/>
      <c r="N592" s="26"/>
      <c r="O592" s="26"/>
      <c r="P592" s="26"/>
      <c r="Q592" s="26"/>
      <c r="R592" s="26"/>
      <c r="S592" s="21"/>
      <c r="T592" s="21"/>
      <c r="U592" s="21"/>
      <c r="V592" s="21"/>
      <c r="W592" s="21"/>
    </row>
    <row r="593" ht="16.5" spans="1:23">
      <c r="A593" s="25"/>
      <c r="B593" s="25"/>
      <c r="C593" s="25"/>
      <c r="D593" s="25"/>
      <c r="E593" s="25"/>
      <c r="F593" s="25"/>
      <c r="G593" s="25"/>
      <c r="H593" s="25"/>
      <c r="I593" s="25"/>
      <c r="J593" s="25"/>
      <c r="K593" s="26"/>
      <c r="L593" s="26"/>
      <c r="M593" s="26"/>
      <c r="N593" s="26"/>
      <c r="O593" s="26"/>
      <c r="P593" s="26"/>
      <c r="Q593" s="26"/>
      <c r="R593" s="26"/>
      <c r="S593" s="21"/>
      <c r="T593" s="21"/>
      <c r="U593" s="21"/>
      <c r="V593" s="21"/>
      <c r="W593" s="21"/>
    </row>
    <row r="594" ht="16.5" spans="1:23">
      <c r="A594" s="25"/>
      <c r="B594" s="25"/>
      <c r="C594" s="25"/>
      <c r="D594" s="25"/>
      <c r="E594" s="25"/>
      <c r="F594" s="25"/>
      <c r="G594" s="25"/>
      <c r="H594" s="25"/>
      <c r="I594" s="25"/>
      <c r="J594" s="25"/>
      <c r="K594" s="26"/>
      <c r="L594" s="26"/>
      <c r="M594" s="26"/>
      <c r="N594" s="26"/>
      <c r="O594" s="26"/>
      <c r="P594" s="26"/>
      <c r="Q594" s="26"/>
      <c r="R594" s="26"/>
      <c r="S594" s="21"/>
      <c r="T594" s="21"/>
      <c r="U594" s="21"/>
      <c r="V594" s="21"/>
      <c r="W594" s="21"/>
    </row>
    <row r="595" ht="16.5" spans="1:23">
      <c r="A595" s="25"/>
      <c r="B595" s="25"/>
      <c r="C595" s="25"/>
      <c r="D595" s="25"/>
      <c r="E595" s="25"/>
      <c r="F595" s="25"/>
      <c r="G595" s="25"/>
      <c r="H595" s="25"/>
      <c r="I595" s="25"/>
      <c r="J595" s="25"/>
      <c r="K595" s="26"/>
      <c r="L595" s="26"/>
      <c r="M595" s="26"/>
      <c r="N595" s="26"/>
      <c r="O595" s="26"/>
      <c r="P595" s="26"/>
      <c r="Q595" s="26"/>
      <c r="R595" s="26"/>
      <c r="S595" s="21"/>
      <c r="T595" s="21"/>
      <c r="U595" s="21"/>
      <c r="V595" s="21"/>
      <c r="W595" s="21"/>
    </row>
    <row r="596" ht="16.5" spans="1:23">
      <c r="A596" s="25"/>
      <c r="B596" s="25"/>
      <c r="C596" s="25"/>
      <c r="D596" s="25"/>
      <c r="E596" s="25"/>
      <c r="F596" s="25"/>
      <c r="G596" s="25"/>
      <c r="H596" s="25"/>
      <c r="I596" s="25"/>
      <c r="J596" s="25"/>
      <c r="K596" s="26"/>
      <c r="L596" s="26"/>
      <c r="M596" s="26"/>
      <c r="N596" s="26"/>
      <c r="O596" s="26"/>
      <c r="P596" s="26"/>
      <c r="Q596" s="26"/>
      <c r="R596" s="26"/>
      <c r="S596" s="21"/>
      <c r="T596" s="21"/>
      <c r="U596" s="21"/>
      <c r="V596" s="21"/>
      <c r="W596" s="21"/>
    </row>
    <row r="597" ht="16.5" spans="1:23">
      <c r="A597" s="25"/>
      <c r="B597" s="25"/>
      <c r="C597" s="25"/>
      <c r="D597" s="25"/>
      <c r="E597" s="25"/>
      <c r="F597" s="25"/>
      <c r="G597" s="25"/>
      <c r="H597" s="25"/>
      <c r="I597" s="25"/>
      <c r="J597" s="25"/>
      <c r="K597" s="26"/>
      <c r="L597" s="26"/>
      <c r="M597" s="26"/>
      <c r="N597" s="26"/>
      <c r="O597" s="26"/>
      <c r="P597" s="26"/>
      <c r="Q597" s="26"/>
      <c r="R597" s="26"/>
      <c r="S597" s="21"/>
      <c r="T597" s="21"/>
      <c r="U597" s="21"/>
      <c r="V597" s="21"/>
      <c r="W597" s="21"/>
    </row>
    <row r="598" ht="16.5" spans="1:23">
      <c r="A598" s="25"/>
      <c r="B598" s="25"/>
      <c r="C598" s="25"/>
      <c r="D598" s="25"/>
      <c r="E598" s="25"/>
      <c r="F598" s="25"/>
      <c r="G598" s="25"/>
      <c r="H598" s="25"/>
      <c r="I598" s="25"/>
      <c r="J598" s="25"/>
      <c r="K598" s="26"/>
      <c r="L598" s="26"/>
      <c r="M598" s="26"/>
      <c r="N598" s="26"/>
      <c r="O598" s="26"/>
      <c r="P598" s="26"/>
      <c r="Q598" s="26"/>
      <c r="R598" s="26"/>
      <c r="S598" s="21"/>
      <c r="T598" s="21"/>
      <c r="U598" s="21"/>
      <c r="V598" s="21"/>
      <c r="W598" s="21"/>
    </row>
    <row r="599" ht="16.5" spans="1:23">
      <c r="A599" s="25"/>
      <c r="B599" s="25"/>
      <c r="C599" s="25"/>
      <c r="D599" s="25"/>
      <c r="E599" s="25"/>
      <c r="F599" s="25"/>
      <c r="G599" s="25"/>
      <c r="H599" s="25"/>
      <c r="I599" s="25"/>
      <c r="J599" s="25"/>
      <c r="K599" s="26"/>
      <c r="L599" s="26"/>
      <c r="M599" s="26"/>
      <c r="N599" s="26"/>
      <c r="O599" s="26"/>
      <c r="P599" s="26"/>
      <c r="Q599" s="26"/>
      <c r="R599" s="26"/>
      <c r="S599" s="21"/>
      <c r="T599" s="21"/>
      <c r="U599" s="21"/>
      <c r="V599" s="21"/>
      <c r="W599" s="21"/>
    </row>
    <row r="600" ht="16.5" spans="1:23">
      <c r="A600" s="25"/>
      <c r="B600" s="25"/>
      <c r="C600" s="25"/>
      <c r="D600" s="25"/>
      <c r="E600" s="25"/>
      <c r="F600" s="25"/>
      <c r="G600" s="25"/>
      <c r="H600" s="25"/>
      <c r="I600" s="25"/>
      <c r="J600" s="25"/>
      <c r="K600" s="26"/>
      <c r="L600" s="26"/>
      <c r="M600" s="26"/>
      <c r="N600" s="26"/>
      <c r="O600" s="26"/>
      <c r="P600" s="26"/>
      <c r="Q600" s="26"/>
      <c r="R600" s="26"/>
      <c r="S600" s="21"/>
      <c r="T600" s="21"/>
      <c r="U600" s="21"/>
      <c r="V600" s="21"/>
      <c r="W600" s="21"/>
    </row>
    <row r="601" ht="16.5" spans="1:23">
      <c r="A601" s="25"/>
      <c r="B601" s="25"/>
      <c r="C601" s="25"/>
      <c r="D601" s="25"/>
      <c r="E601" s="25"/>
      <c r="F601" s="25"/>
      <c r="G601" s="25"/>
      <c r="H601" s="25"/>
      <c r="I601" s="25"/>
      <c r="J601" s="25"/>
      <c r="K601" s="26"/>
      <c r="L601" s="26"/>
      <c r="M601" s="26"/>
      <c r="N601" s="26"/>
      <c r="O601" s="26"/>
      <c r="P601" s="26"/>
      <c r="Q601" s="26"/>
      <c r="R601" s="26"/>
      <c r="S601" s="21"/>
      <c r="T601" s="21"/>
      <c r="U601" s="21"/>
      <c r="V601" s="21"/>
      <c r="W601" s="21"/>
    </row>
    <row r="602" ht="16.5" spans="1:23">
      <c r="A602" s="25"/>
      <c r="B602" s="25"/>
      <c r="C602" s="25"/>
      <c r="D602" s="25"/>
      <c r="E602" s="25"/>
      <c r="F602" s="25"/>
      <c r="G602" s="25"/>
      <c r="H602" s="25"/>
      <c r="I602" s="25"/>
      <c r="J602" s="25"/>
      <c r="K602" s="26"/>
      <c r="L602" s="26"/>
      <c r="M602" s="26"/>
      <c r="N602" s="26"/>
      <c r="O602" s="26"/>
      <c r="P602" s="26"/>
      <c r="Q602" s="26"/>
      <c r="R602" s="26"/>
      <c r="S602" s="21"/>
      <c r="T602" s="21"/>
      <c r="U602" s="21"/>
      <c r="V602" s="21"/>
      <c r="W602" s="21"/>
    </row>
    <row r="603" ht="16.5" spans="1:23">
      <c r="A603" s="25"/>
      <c r="B603" s="25"/>
      <c r="C603" s="25"/>
      <c r="D603" s="25"/>
      <c r="E603" s="25"/>
      <c r="F603" s="25"/>
      <c r="G603" s="25"/>
      <c r="H603" s="25"/>
      <c r="I603" s="27"/>
      <c r="J603" s="27"/>
      <c r="K603" s="26"/>
      <c r="L603" s="26"/>
      <c r="M603" s="26"/>
      <c r="N603" s="26"/>
      <c r="O603" s="26"/>
      <c r="P603" s="26"/>
      <c r="Q603" s="26"/>
      <c r="R603" s="26"/>
      <c r="S603" s="21"/>
      <c r="T603" s="21"/>
      <c r="U603" s="21"/>
      <c r="V603" s="21"/>
      <c r="W603" s="21"/>
    </row>
    <row r="604" ht="16.5" spans="1:23">
      <c r="A604" s="25"/>
      <c r="B604" s="25"/>
      <c r="C604" s="25"/>
      <c r="D604" s="25"/>
      <c r="E604" s="25"/>
      <c r="F604" s="25"/>
      <c r="G604" s="25"/>
      <c r="H604" s="25"/>
      <c r="I604" s="27"/>
      <c r="J604" s="27"/>
      <c r="K604" s="26"/>
      <c r="L604" s="26"/>
      <c r="M604" s="26"/>
      <c r="N604" s="26"/>
      <c r="O604" s="26"/>
      <c r="P604" s="26"/>
      <c r="Q604" s="26"/>
      <c r="R604" s="26"/>
      <c r="S604" s="21"/>
      <c r="T604" s="21"/>
      <c r="U604" s="21"/>
      <c r="V604" s="21"/>
      <c r="W604" s="21"/>
    </row>
    <row r="605" ht="16.5" spans="1:23">
      <c r="A605" s="25"/>
      <c r="B605" s="25"/>
      <c r="C605" s="25"/>
      <c r="D605" s="25"/>
      <c r="E605" s="25"/>
      <c r="F605" s="25"/>
      <c r="G605" s="25"/>
      <c r="H605" s="25"/>
      <c r="I605" s="25"/>
      <c r="J605" s="25"/>
      <c r="K605" s="26"/>
      <c r="L605" s="26"/>
      <c r="M605" s="26"/>
      <c r="N605" s="26"/>
      <c r="O605" s="26"/>
      <c r="P605" s="26"/>
      <c r="Q605" s="26"/>
      <c r="R605" s="26"/>
      <c r="S605" s="21"/>
      <c r="T605" s="21"/>
      <c r="U605" s="21"/>
      <c r="V605" s="21"/>
      <c r="W605" s="21"/>
    </row>
    <row r="606" ht="16.5" spans="1:23">
      <c r="A606" s="25"/>
      <c r="B606" s="25"/>
      <c r="C606" s="25"/>
      <c r="D606" s="25"/>
      <c r="E606" s="25"/>
      <c r="F606" s="25"/>
      <c r="G606" s="25"/>
      <c r="H606" s="25"/>
      <c r="I606" s="25"/>
      <c r="J606" s="25"/>
      <c r="K606" s="26"/>
      <c r="L606" s="26"/>
      <c r="M606" s="26"/>
      <c r="N606" s="26"/>
      <c r="O606" s="26"/>
      <c r="P606" s="26"/>
      <c r="Q606" s="26"/>
      <c r="R606" s="26"/>
      <c r="S606" s="21"/>
      <c r="T606" s="21"/>
      <c r="U606" s="21"/>
      <c r="V606" s="21"/>
      <c r="W606" s="21"/>
    </row>
    <row r="607" ht="16.5" spans="1:23">
      <c r="A607" s="25"/>
      <c r="B607" s="25"/>
      <c r="C607" s="25"/>
      <c r="D607" s="25"/>
      <c r="E607" s="25"/>
      <c r="F607" s="25"/>
      <c r="G607" s="25"/>
      <c r="H607" s="25"/>
      <c r="I607" s="25"/>
      <c r="J607" s="25"/>
      <c r="K607" s="26"/>
      <c r="L607" s="26"/>
      <c r="M607" s="26"/>
      <c r="N607" s="26"/>
      <c r="O607" s="26"/>
      <c r="P607" s="26"/>
      <c r="Q607" s="26"/>
      <c r="R607" s="26"/>
      <c r="S607" s="21"/>
      <c r="T607" s="21"/>
      <c r="U607" s="21"/>
      <c r="V607" s="21"/>
      <c r="W607" s="21"/>
    </row>
    <row r="608" ht="16.5" spans="1:23">
      <c r="A608" s="25"/>
      <c r="B608" s="25"/>
      <c r="C608" s="25"/>
      <c r="D608" s="25"/>
      <c r="E608" s="25"/>
      <c r="F608" s="25"/>
      <c r="G608" s="25"/>
      <c r="H608" s="25"/>
      <c r="I608" s="27"/>
      <c r="J608" s="27"/>
      <c r="K608" s="26"/>
      <c r="L608" s="26"/>
      <c r="M608" s="26"/>
      <c r="N608" s="26"/>
      <c r="O608" s="26"/>
      <c r="P608" s="26"/>
      <c r="Q608" s="26"/>
      <c r="R608" s="26"/>
      <c r="S608" s="21"/>
      <c r="T608" s="21"/>
      <c r="U608" s="21"/>
      <c r="V608" s="21"/>
      <c r="W608" s="21"/>
    </row>
    <row r="609" ht="16.5" spans="1:23">
      <c r="A609" s="25"/>
      <c r="B609" s="25"/>
      <c r="C609" s="25"/>
      <c r="D609" s="25"/>
      <c r="E609" s="25"/>
      <c r="F609" s="25"/>
      <c r="G609" s="25"/>
      <c r="H609" s="25"/>
      <c r="I609" s="27"/>
      <c r="J609" s="27"/>
      <c r="K609" s="26"/>
      <c r="L609" s="26"/>
      <c r="M609" s="26"/>
      <c r="N609" s="26"/>
      <c r="O609" s="26"/>
      <c r="P609" s="26"/>
      <c r="Q609" s="26"/>
      <c r="R609" s="26"/>
      <c r="S609" s="21"/>
      <c r="T609" s="21"/>
      <c r="U609" s="21"/>
      <c r="V609" s="21"/>
      <c r="W609" s="21"/>
    </row>
    <row r="610" ht="16.5" spans="1:23">
      <c r="A610" s="25"/>
      <c r="B610" s="25"/>
      <c r="C610" s="25"/>
      <c r="D610" s="25"/>
      <c r="E610" s="25"/>
      <c r="F610" s="25"/>
      <c r="G610" s="25"/>
      <c r="H610" s="25"/>
      <c r="I610" s="25"/>
      <c r="J610" s="25"/>
      <c r="K610" s="26"/>
      <c r="L610" s="26"/>
      <c r="M610" s="26"/>
      <c r="N610" s="26"/>
      <c r="O610" s="26"/>
      <c r="P610" s="26"/>
      <c r="Q610" s="26"/>
      <c r="R610" s="26"/>
      <c r="S610" s="21"/>
      <c r="T610" s="21"/>
      <c r="U610" s="21"/>
      <c r="V610" s="21"/>
      <c r="W610" s="21"/>
    </row>
    <row r="611" ht="16.5" spans="1:23">
      <c r="A611" s="25"/>
      <c r="B611" s="25"/>
      <c r="C611" s="25"/>
      <c r="D611" s="25"/>
      <c r="E611" s="25"/>
      <c r="F611" s="25"/>
      <c r="G611" s="25"/>
      <c r="H611" s="25"/>
      <c r="I611" s="25"/>
      <c r="J611" s="25"/>
      <c r="K611" s="26"/>
      <c r="L611" s="26"/>
      <c r="M611" s="26"/>
      <c r="N611" s="26"/>
      <c r="O611" s="26"/>
      <c r="P611" s="26"/>
      <c r="Q611" s="26"/>
      <c r="R611" s="26"/>
      <c r="S611" s="21"/>
      <c r="T611" s="21"/>
      <c r="U611" s="21"/>
      <c r="V611" s="21"/>
      <c r="W611" s="21"/>
    </row>
    <row r="612" ht="16.5" spans="1:23">
      <c r="A612" s="25"/>
      <c r="B612" s="25"/>
      <c r="C612" s="25"/>
      <c r="D612" s="25"/>
      <c r="E612" s="25"/>
      <c r="F612" s="25"/>
      <c r="G612" s="25"/>
      <c r="H612" s="25"/>
      <c r="I612" s="25"/>
      <c r="J612" s="25"/>
      <c r="K612" s="26"/>
      <c r="L612" s="26"/>
      <c r="M612" s="26"/>
      <c r="N612" s="26"/>
      <c r="O612" s="26"/>
      <c r="P612" s="26"/>
      <c r="Q612" s="26"/>
      <c r="R612" s="26"/>
      <c r="S612" s="21"/>
      <c r="T612" s="21"/>
      <c r="U612" s="21"/>
      <c r="V612" s="21"/>
      <c r="W612" s="21"/>
    </row>
    <row r="613" ht="16.5" spans="1:23">
      <c r="A613" s="25"/>
      <c r="B613" s="25"/>
      <c r="C613" s="25"/>
      <c r="D613" s="25"/>
      <c r="E613" s="25"/>
      <c r="F613" s="25"/>
      <c r="G613" s="25"/>
      <c r="H613" s="25"/>
      <c r="I613" s="25"/>
      <c r="J613" s="25"/>
      <c r="K613" s="26"/>
      <c r="L613" s="26"/>
      <c r="M613" s="26"/>
      <c r="N613" s="26"/>
      <c r="O613" s="26"/>
      <c r="P613" s="26"/>
      <c r="Q613" s="26"/>
      <c r="R613" s="26"/>
      <c r="S613" s="21"/>
      <c r="T613" s="21"/>
      <c r="U613" s="21"/>
      <c r="V613" s="21"/>
      <c r="W613" s="21"/>
    </row>
    <row r="614" ht="16.5" spans="1:23">
      <c r="A614" s="25"/>
      <c r="B614" s="25"/>
      <c r="C614" s="25"/>
      <c r="D614" s="25"/>
      <c r="E614" s="25"/>
      <c r="F614" s="25"/>
      <c r="G614" s="25"/>
      <c r="H614" s="25"/>
      <c r="I614" s="25"/>
      <c r="J614" s="25"/>
      <c r="K614" s="26"/>
      <c r="L614" s="26"/>
      <c r="M614" s="26"/>
      <c r="N614" s="26"/>
      <c r="O614" s="26"/>
      <c r="P614" s="26"/>
      <c r="Q614" s="26"/>
      <c r="R614" s="26"/>
      <c r="S614" s="21"/>
      <c r="T614" s="21"/>
      <c r="U614" s="21"/>
      <c r="V614" s="21"/>
      <c r="W614" s="21"/>
    </row>
    <row r="615" ht="16.5" spans="1:23">
      <c r="A615" s="25"/>
      <c r="B615" s="25"/>
      <c r="C615" s="25"/>
      <c r="D615" s="25"/>
      <c r="E615" s="25"/>
      <c r="F615" s="25"/>
      <c r="G615" s="25"/>
      <c r="H615" s="25"/>
      <c r="I615" s="25"/>
      <c r="J615" s="25"/>
      <c r="K615" s="26"/>
      <c r="L615" s="26"/>
      <c r="M615" s="26"/>
      <c r="N615" s="26"/>
      <c r="O615" s="26"/>
      <c r="P615" s="26"/>
      <c r="Q615" s="26"/>
      <c r="R615" s="26"/>
      <c r="S615" s="21"/>
      <c r="T615" s="21"/>
      <c r="U615" s="21"/>
      <c r="V615" s="21"/>
      <c r="W615" s="21"/>
    </row>
    <row r="616" ht="16.5" spans="1:23">
      <c r="A616" s="25"/>
      <c r="B616" s="25"/>
      <c r="C616" s="25"/>
      <c r="D616" s="25"/>
      <c r="E616" s="25"/>
      <c r="F616" s="25"/>
      <c r="G616" s="25"/>
      <c r="H616" s="25"/>
      <c r="I616" s="25"/>
      <c r="J616" s="25"/>
      <c r="K616" s="26"/>
      <c r="L616" s="26"/>
      <c r="M616" s="26"/>
      <c r="N616" s="26"/>
      <c r="O616" s="26"/>
      <c r="P616" s="26"/>
      <c r="Q616" s="26"/>
      <c r="R616" s="26"/>
      <c r="S616" s="21"/>
      <c r="T616" s="21"/>
      <c r="U616" s="21"/>
      <c r="V616" s="21"/>
      <c r="W616" s="21"/>
    </row>
    <row r="617" ht="16.5" spans="1:23">
      <c r="A617" s="25"/>
      <c r="B617" s="25"/>
      <c r="C617" s="25"/>
      <c r="D617" s="25"/>
      <c r="E617" s="25"/>
      <c r="F617" s="25"/>
      <c r="G617" s="25"/>
      <c r="H617" s="25"/>
      <c r="I617" s="25"/>
      <c r="J617" s="25"/>
      <c r="K617" s="26"/>
      <c r="L617" s="26"/>
      <c r="M617" s="26"/>
      <c r="N617" s="26"/>
      <c r="O617" s="26"/>
      <c r="P617" s="26"/>
      <c r="Q617" s="26"/>
      <c r="R617" s="26"/>
      <c r="S617" s="21"/>
      <c r="T617" s="21"/>
      <c r="U617" s="21"/>
      <c r="V617" s="21"/>
      <c r="W617" s="21"/>
    </row>
    <row r="618" ht="16.5" spans="1:23">
      <c r="A618" s="25"/>
      <c r="B618" s="25"/>
      <c r="C618" s="25"/>
      <c r="D618" s="25"/>
      <c r="E618" s="25"/>
      <c r="F618" s="25"/>
      <c r="G618" s="25"/>
      <c r="H618" s="25"/>
      <c r="I618" s="25"/>
      <c r="J618" s="25"/>
      <c r="K618" s="26"/>
      <c r="L618" s="26"/>
      <c r="M618" s="26"/>
      <c r="N618" s="26"/>
      <c r="O618" s="26"/>
      <c r="P618" s="26"/>
      <c r="Q618" s="26"/>
      <c r="R618" s="26"/>
      <c r="S618" s="21"/>
      <c r="T618" s="21"/>
      <c r="U618" s="21"/>
      <c r="V618" s="21"/>
      <c r="W618" s="21"/>
    </row>
    <row r="619" ht="16.5" spans="1:23">
      <c r="A619" s="25"/>
      <c r="B619" s="25"/>
      <c r="C619" s="25"/>
      <c r="D619" s="25"/>
      <c r="E619" s="25"/>
      <c r="F619" s="25"/>
      <c r="G619" s="25"/>
      <c r="H619" s="25"/>
      <c r="I619" s="25"/>
      <c r="J619" s="25"/>
      <c r="K619" s="26"/>
      <c r="L619" s="26"/>
      <c r="M619" s="26"/>
      <c r="N619" s="26"/>
      <c r="O619" s="26"/>
      <c r="P619" s="26"/>
      <c r="Q619" s="26"/>
      <c r="R619" s="26"/>
      <c r="S619" s="21"/>
      <c r="T619" s="21"/>
      <c r="U619" s="21"/>
      <c r="V619" s="21"/>
      <c r="W619" s="21"/>
    </row>
    <row r="620" ht="16.5" spans="1:23">
      <c r="A620" s="25"/>
      <c r="B620" s="25"/>
      <c r="C620" s="25"/>
      <c r="D620" s="25"/>
      <c r="E620" s="25"/>
      <c r="F620" s="25"/>
      <c r="G620" s="25"/>
      <c r="H620" s="25"/>
      <c r="I620" s="25"/>
      <c r="J620" s="25"/>
      <c r="K620" s="26"/>
      <c r="L620" s="26"/>
      <c r="M620" s="26"/>
      <c r="N620" s="26"/>
      <c r="O620" s="26"/>
      <c r="P620" s="26"/>
      <c r="Q620" s="26"/>
      <c r="R620" s="26"/>
      <c r="S620" s="21"/>
      <c r="T620" s="21"/>
      <c r="U620" s="21"/>
      <c r="V620" s="21"/>
      <c r="W620" s="21"/>
    </row>
    <row r="621" ht="16.5" spans="1:23">
      <c r="A621" s="25"/>
      <c r="B621" s="25"/>
      <c r="C621" s="25"/>
      <c r="D621" s="25"/>
      <c r="E621" s="25"/>
      <c r="F621" s="25"/>
      <c r="G621" s="25"/>
      <c r="H621" s="25"/>
      <c r="I621" s="25"/>
      <c r="J621" s="25"/>
      <c r="K621" s="26"/>
      <c r="L621" s="26"/>
      <c r="M621" s="26"/>
      <c r="N621" s="26"/>
      <c r="O621" s="26"/>
      <c r="P621" s="26"/>
      <c r="Q621" s="26"/>
      <c r="R621" s="26"/>
      <c r="S621" s="21"/>
      <c r="T621" s="21"/>
      <c r="U621" s="21"/>
      <c r="V621" s="21"/>
      <c r="W621" s="21"/>
    </row>
    <row r="622" ht="16.5" spans="1:23">
      <c r="A622" s="25"/>
      <c r="B622" s="25"/>
      <c r="C622" s="25"/>
      <c r="D622" s="25"/>
      <c r="E622" s="25"/>
      <c r="F622" s="25"/>
      <c r="G622" s="25"/>
      <c r="H622" s="25"/>
      <c r="I622" s="25"/>
      <c r="J622" s="25"/>
      <c r="K622" s="26"/>
      <c r="L622" s="26"/>
      <c r="M622" s="26"/>
      <c r="N622" s="26"/>
      <c r="O622" s="26"/>
      <c r="P622" s="26"/>
      <c r="Q622" s="26"/>
      <c r="R622" s="26"/>
      <c r="S622" s="21"/>
      <c r="T622" s="21"/>
      <c r="U622" s="21"/>
      <c r="V622" s="21"/>
      <c r="W622" s="21"/>
    </row>
    <row r="623" ht="16.5" spans="1:23">
      <c r="A623" s="25"/>
      <c r="B623" s="25"/>
      <c r="C623" s="25"/>
      <c r="D623" s="25"/>
      <c r="E623" s="25"/>
      <c r="F623" s="25"/>
      <c r="G623" s="25"/>
      <c r="H623" s="25"/>
      <c r="I623" s="25"/>
      <c r="J623" s="25"/>
      <c r="K623" s="26"/>
      <c r="L623" s="26"/>
      <c r="M623" s="26"/>
      <c r="N623" s="26"/>
      <c r="O623" s="26"/>
      <c r="P623" s="26"/>
      <c r="Q623" s="26"/>
      <c r="R623" s="26"/>
      <c r="S623" s="21"/>
      <c r="T623" s="21"/>
      <c r="U623" s="21"/>
      <c r="V623" s="21"/>
      <c r="W623" s="21"/>
    </row>
    <row r="624" ht="16.5" spans="1:23">
      <c r="A624" s="25"/>
      <c r="B624" s="25"/>
      <c r="C624" s="25"/>
      <c r="D624" s="25"/>
      <c r="E624" s="25"/>
      <c r="F624" s="25"/>
      <c r="G624" s="25"/>
      <c r="H624" s="25"/>
      <c r="I624" s="25"/>
      <c r="J624" s="25"/>
      <c r="K624" s="26"/>
      <c r="L624" s="26"/>
      <c r="M624" s="26"/>
      <c r="N624" s="26"/>
      <c r="O624" s="26"/>
      <c r="P624" s="26"/>
      <c r="Q624" s="26"/>
      <c r="R624" s="26"/>
      <c r="S624" s="21"/>
      <c r="T624" s="21"/>
      <c r="U624" s="21"/>
      <c r="V624" s="21"/>
      <c r="W624" s="21"/>
    </row>
    <row r="625" ht="16.5" spans="1:23">
      <c r="A625" s="25"/>
      <c r="B625" s="25"/>
      <c r="C625" s="25"/>
      <c r="D625" s="25"/>
      <c r="E625" s="25"/>
      <c r="F625" s="25"/>
      <c r="G625" s="25"/>
      <c r="H625" s="25"/>
      <c r="I625" s="25"/>
      <c r="J625" s="25"/>
      <c r="K625" s="26"/>
      <c r="L625" s="26"/>
      <c r="M625" s="26"/>
      <c r="N625" s="26"/>
      <c r="O625" s="26"/>
      <c r="P625" s="26"/>
      <c r="Q625" s="26"/>
      <c r="R625" s="26"/>
      <c r="S625" s="21"/>
      <c r="T625" s="21"/>
      <c r="U625" s="21"/>
      <c r="V625" s="21"/>
      <c r="W625" s="21"/>
    </row>
    <row r="626" ht="16.5" spans="1:23">
      <c r="A626" s="25"/>
      <c r="B626" s="25"/>
      <c r="C626" s="25"/>
      <c r="D626" s="25"/>
      <c r="E626" s="25"/>
      <c r="F626" s="25"/>
      <c r="G626" s="25"/>
      <c r="H626" s="25"/>
      <c r="I626" s="25"/>
      <c r="J626" s="25"/>
      <c r="K626" s="26"/>
      <c r="L626" s="26"/>
      <c r="M626" s="26"/>
      <c r="N626" s="26"/>
      <c r="O626" s="26"/>
      <c r="P626" s="26"/>
      <c r="Q626" s="26"/>
      <c r="R626" s="26"/>
      <c r="S626" s="21"/>
      <c r="T626" s="21"/>
      <c r="U626" s="21"/>
      <c r="V626" s="21"/>
      <c r="W626" s="21"/>
    </row>
    <row r="627" ht="16.5" spans="1:23">
      <c r="A627" s="25"/>
      <c r="B627" s="25"/>
      <c r="C627" s="25"/>
      <c r="D627" s="25"/>
      <c r="E627" s="25"/>
      <c r="F627" s="25"/>
      <c r="G627" s="25"/>
      <c r="H627" s="25"/>
      <c r="I627" s="25"/>
      <c r="J627" s="25"/>
      <c r="K627" s="26"/>
      <c r="L627" s="26"/>
      <c r="M627" s="26"/>
      <c r="N627" s="26"/>
      <c r="O627" s="26"/>
      <c r="P627" s="26"/>
      <c r="Q627" s="26"/>
      <c r="R627" s="26"/>
      <c r="S627" s="21"/>
      <c r="T627" s="21"/>
      <c r="U627" s="21"/>
      <c r="V627" s="21"/>
      <c r="W627" s="21"/>
    </row>
    <row r="628" ht="16.5" spans="1:23">
      <c r="A628" s="25"/>
      <c r="B628" s="25"/>
      <c r="C628" s="25"/>
      <c r="D628" s="25"/>
      <c r="E628" s="25"/>
      <c r="F628" s="25"/>
      <c r="G628" s="25"/>
      <c r="H628" s="25"/>
      <c r="I628" s="25"/>
      <c r="J628" s="25"/>
      <c r="K628" s="26"/>
      <c r="L628" s="26"/>
      <c r="M628" s="26"/>
      <c r="N628" s="26"/>
      <c r="O628" s="26"/>
      <c r="P628" s="26"/>
      <c r="Q628" s="26"/>
      <c r="R628" s="26"/>
      <c r="S628" s="21"/>
      <c r="T628" s="21"/>
      <c r="U628" s="21"/>
      <c r="V628" s="21"/>
      <c r="W628" s="21"/>
    </row>
    <row r="629" ht="16.5" spans="1:23">
      <c r="A629" s="25"/>
      <c r="B629" s="25"/>
      <c r="C629" s="25"/>
      <c r="D629" s="25"/>
      <c r="E629" s="25"/>
      <c r="F629" s="25"/>
      <c r="G629" s="25"/>
      <c r="H629" s="25"/>
      <c r="I629" s="25"/>
      <c r="J629" s="25"/>
      <c r="K629" s="26"/>
      <c r="L629" s="26"/>
      <c r="M629" s="26"/>
      <c r="N629" s="26"/>
      <c r="O629" s="26"/>
      <c r="P629" s="26"/>
      <c r="Q629" s="26"/>
      <c r="R629" s="26"/>
      <c r="S629" s="21"/>
      <c r="T629" s="21"/>
      <c r="U629" s="21"/>
      <c r="V629" s="21"/>
      <c r="W629" s="21"/>
    </row>
    <row r="630" ht="16.5" spans="1:23">
      <c r="A630" s="25"/>
      <c r="B630" s="25"/>
      <c r="C630" s="25"/>
      <c r="D630" s="25"/>
      <c r="E630" s="25"/>
      <c r="F630" s="25"/>
      <c r="G630" s="25"/>
      <c r="H630" s="25"/>
      <c r="I630" s="25"/>
      <c r="J630" s="25"/>
      <c r="K630" s="26"/>
      <c r="L630" s="26"/>
      <c r="M630" s="26"/>
      <c r="N630" s="26"/>
      <c r="O630" s="26"/>
      <c r="P630" s="26"/>
      <c r="Q630" s="26"/>
      <c r="R630" s="26"/>
      <c r="S630" s="21"/>
      <c r="T630" s="21"/>
      <c r="U630" s="21"/>
      <c r="V630" s="21"/>
      <c r="W630" s="21"/>
    </row>
    <row r="631" ht="16.5" spans="1:23">
      <c r="A631" s="25"/>
      <c r="B631" s="25"/>
      <c r="C631" s="25"/>
      <c r="D631" s="25"/>
      <c r="E631" s="25"/>
      <c r="F631" s="25"/>
      <c r="G631" s="25"/>
      <c r="H631" s="25"/>
      <c r="I631" s="25"/>
      <c r="J631" s="25"/>
      <c r="K631" s="26"/>
      <c r="L631" s="26"/>
      <c r="M631" s="26"/>
      <c r="N631" s="26"/>
      <c r="O631" s="26"/>
      <c r="P631" s="26"/>
      <c r="Q631" s="26"/>
      <c r="R631" s="26"/>
      <c r="S631" s="21"/>
      <c r="T631" s="21"/>
      <c r="U631" s="21"/>
      <c r="V631" s="21"/>
      <c r="W631" s="21"/>
    </row>
    <row r="632" ht="16.5" spans="1:23">
      <c r="A632" s="25"/>
      <c r="B632" s="25"/>
      <c r="C632" s="25"/>
      <c r="D632" s="25"/>
      <c r="E632" s="25"/>
      <c r="F632" s="25"/>
      <c r="G632" s="25"/>
      <c r="H632" s="25"/>
      <c r="I632" s="25"/>
      <c r="J632" s="25"/>
      <c r="K632" s="26"/>
      <c r="L632" s="26"/>
      <c r="M632" s="26"/>
      <c r="N632" s="26"/>
      <c r="O632" s="26"/>
      <c r="P632" s="26"/>
      <c r="Q632" s="26"/>
      <c r="R632" s="26"/>
      <c r="S632" s="21"/>
      <c r="T632" s="21"/>
      <c r="U632" s="21"/>
      <c r="V632" s="21"/>
      <c r="W632" s="21"/>
    </row>
    <row r="633" ht="16.5" spans="1:23">
      <c r="A633" s="25"/>
      <c r="B633" s="25"/>
      <c r="C633" s="25"/>
      <c r="D633" s="25"/>
      <c r="E633" s="25"/>
      <c r="F633" s="25"/>
      <c r="G633" s="25"/>
      <c r="H633" s="25"/>
      <c r="I633" s="25"/>
      <c r="J633" s="25"/>
      <c r="K633" s="26"/>
      <c r="L633" s="26"/>
      <c r="M633" s="26"/>
      <c r="N633" s="26"/>
      <c r="O633" s="26"/>
      <c r="P633" s="26"/>
      <c r="Q633" s="26"/>
      <c r="R633" s="26"/>
      <c r="S633" s="21"/>
      <c r="T633" s="21"/>
      <c r="U633" s="21"/>
      <c r="V633" s="21"/>
      <c r="W633" s="21"/>
    </row>
    <row r="634" ht="16.5" spans="1:23">
      <c r="A634" s="25"/>
      <c r="B634" s="25"/>
      <c r="C634" s="25"/>
      <c r="D634" s="25"/>
      <c r="E634" s="25"/>
      <c r="F634" s="25"/>
      <c r="G634" s="25"/>
      <c r="H634" s="25"/>
      <c r="I634" s="25"/>
      <c r="J634" s="25"/>
      <c r="K634" s="26"/>
      <c r="L634" s="26"/>
      <c r="M634" s="26"/>
      <c r="N634" s="26"/>
      <c r="O634" s="26"/>
      <c r="P634" s="26"/>
      <c r="Q634" s="26"/>
      <c r="R634" s="26"/>
      <c r="S634" s="21"/>
      <c r="T634" s="21"/>
      <c r="U634" s="21"/>
      <c r="V634" s="21"/>
      <c r="W634" s="21"/>
    </row>
    <row r="635" ht="16.5" spans="1:23">
      <c r="A635" s="25"/>
      <c r="B635" s="25"/>
      <c r="C635" s="25"/>
      <c r="D635" s="25"/>
      <c r="E635" s="25"/>
      <c r="F635" s="25"/>
      <c r="G635" s="25"/>
      <c r="H635" s="25"/>
      <c r="I635" s="25"/>
      <c r="J635" s="25"/>
      <c r="K635" s="26"/>
      <c r="L635" s="26"/>
      <c r="M635" s="26"/>
      <c r="N635" s="26"/>
      <c r="O635" s="26"/>
      <c r="P635" s="26"/>
      <c r="Q635" s="26"/>
      <c r="R635" s="26"/>
      <c r="S635" s="21"/>
      <c r="T635" s="21"/>
      <c r="U635" s="21"/>
      <c r="V635" s="21"/>
      <c r="W635" s="21"/>
    </row>
    <row r="636" ht="16.5" spans="1:23">
      <c r="A636" s="25"/>
      <c r="B636" s="25"/>
      <c r="C636" s="25"/>
      <c r="D636" s="25"/>
      <c r="E636" s="25"/>
      <c r="F636" s="25"/>
      <c r="G636" s="25"/>
      <c r="H636" s="25"/>
      <c r="I636" s="25"/>
      <c r="J636" s="25"/>
      <c r="K636" s="26"/>
      <c r="L636" s="26"/>
      <c r="M636" s="26"/>
      <c r="N636" s="26"/>
      <c r="O636" s="26"/>
      <c r="P636" s="26"/>
      <c r="Q636" s="26"/>
      <c r="R636" s="26"/>
      <c r="S636" s="21"/>
      <c r="T636" s="21"/>
      <c r="U636" s="21"/>
      <c r="V636" s="21"/>
      <c r="W636" s="21"/>
    </row>
    <row r="637" ht="16.5" spans="1:23">
      <c r="A637" s="25"/>
      <c r="B637" s="25"/>
      <c r="C637" s="25"/>
      <c r="D637" s="25"/>
      <c r="E637" s="25"/>
      <c r="F637" s="25"/>
      <c r="G637" s="25"/>
      <c r="H637" s="25"/>
      <c r="I637" s="25"/>
      <c r="J637" s="25"/>
      <c r="K637" s="26"/>
      <c r="L637" s="26"/>
      <c r="M637" s="26"/>
      <c r="N637" s="26"/>
      <c r="O637" s="26"/>
      <c r="P637" s="26"/>
      <c r="Q637" s="26"/>
      <c r="R637" s="26"/>
      <c r="S637" s="21"/>
      <c r="T637" s="21"/>
      <c r="U637" s="21"/>
      <c r="V637" s="21"/>
      <c r="W637" s="21"/>
    </row>
    <row r="638" ht="16.5" spans="1:23">
      <c r="A638" s="25"/>
      <c r="B638" s="25"/>
      <c r="C638" s="25"/>
      <c r="D638" s="25"/>
      <c r="E638" s="25"/>
      <c r="F638" s="25"/>
      <c r="G638" s="25"/>
      <c r="H638" s="25"/>
      <c r="I638" s="25"/>
      <c r="J638" s="25"/>
      <c r="K638" s="26"/>
      <c r="L638" s="26"/>
      <c r="M638" s="26"/>
      <c r="N638" s="26"/>
      <c r="O638" s="26"/>
      <c r="P638" s="26"/>
      <c r="Q638" s="26"/>
      <c r="R638" s="26"/>
      <c r="S638" s="21"/>
      <c r="T638" s="21"/>
      <c r="U638" s="21"/>
      <c r="V638" s="21"/>
      <c r="W638" s="21"/>
    </row>
    <row r="639" ht="16.5" spans="1:23">
      <c r="A639" s="25"/>
      <c r="B639" s="25"/>
      <c r="C639" s="25"/>
      <c r="D639" s="25"/>
      <c r="E639" s="25"/>
      <c r="F639" s="25"/>
      <c r="G639" s="25"/>
      <c r="H639" s="25"/>
      <c r="I639" s="25"/>
      <c r="J639" s="25"/>
      <c r="K639" s="26"/>
      <c r="L639" s="26"/>
      <c r="M639" s="26"/>
      <c r="N639" s="26"/>
      <c r="O639" s="26"/>
      <c r="P639" s="26"/>
      <c r="Q639" s="26"/>
      <c r="R639" s="26"/>
      <c r="S639" s="21"/>
      <c r="T639" s="21"/>
      <c r="U639" s="21"/>
      <c r="V639" s="21"/>
      <c r="W639" s="21"/>
    </row>
    <row r="640" ht="16.5" spans="1:23">
      <c r="A640" s="25"/>
      <c r="B640" s="25"/>
      <c r="C640" s="25"/>
      <c r="D640" s="25"/>
      <c r="E640" s="25"/>
      <c r="F640" s="25"/>
      <c r="G640" s="25"/>
      <c r="H640" s="25"/>
      <c r="I640" s="25"/>
      <c r="J640" s="25"/>
      <c r="K640" s="26"/>
      <c r="L640" s="26"/>
      <c r="M640" s="26"/>
      <c r="N640" s="26"/>
      <c r="O640" s="26"/>
      <c r="P640" s="26"/>
      <c r="Q640" s="26"/>
      <c r="R640" s="26"/>
      <c r="S640" s="21"/>
      <c r="T640" s="21"/>
      <c r="U640" s="21"/>
      <c r="V640" s="21"/>
      <c r="W640" s="21"/>
    </row>
    <row r="641" ht="16.5" spans="1:23">
      <c r="A641" s="25"/>
      <c r="B641" s="25"/>
      <c r="C641" s="25"/>
      <c r="D641" s="25"/>
      <c r="E641" s="25"/>
      <c r="F641" s="25"/>
      <c r="G641" s="25"/>
      <c r="H641" s="25"/>
      <c r="I641" s="25"/>
      <c r="J641" s="25"/>
      <c r="K641" s="26"/>
      <c r="L641" s="26"/>
      <c r="M641" s="26"/>
      <c r="N641" s="26"/>
      <c r="O641" s="26"/>
      <c r="P641" s="26"/>
      <c r="Q641" s="26"/>
      <c r="R641" s="26"/>
      <c r="S641" s="21"/>
      <c r="T641" s="21"/>
      <c r="U641" s="21"/>
      <c r="V641" s="21"/>
      <c r="W641" s="21"/>
    </row>
    <row r="642" ht="16.5" spans="1:23">
      <c r="A642" s="25"/>
      <c r="B642" s="25"/>
      <c r="C642" s="25"/>
      <c r="D642" s="25"/>
      <c r="E642" s="25"/>
      <c r="F642" s="25"/>
      <c r="G642" s="25"/>
      <c r="H642" s="25"/>
      <c r="I642" s="25"/>
      <c r="J642" s="25"/>
      <c r="K642" s="26"/>
      <c r="L642" s="26"/>
      <c r="M642" s="26"/>
      <c r="N642" s="26"/>
      <c r="O642" s="26"/>
      <c r="P642" s="26"/>
      <c r="Q642" s="26"/>
      <c r="R642" s="26"/>
      <c r="S642" s="21"/>
      <c r="T642" s="21"/>
      <c r="U642" s="21"/>
      <c r="V642" s="21"/>
      <c r="W642" s="21"/>
    </row>
    <row r="643" ht="16.5" spans="1:23">
      <c r="A643" s="25"/>
      <c r="B643" s="25"/>
      <c r="C643" s="25"/>
      <c r="D643" s="25"/>
      <c r="E643" s="25"/>
      <c r="F643" s="25"/>
      <c r="G643" s="25"/>
      <c r="H643" s="25"/>
      <c r="I643" s="25"/>
      <c r="J643" s="25"/>
      <c r="K643" s="26"/>
      <c r="L643" s="26"/>
      <c r="M643" s="26"/>
      <c r="N643" s="26"/>
      <c r="O643" s="26"/>
      <c r="P643" s="26"/>
      <c r="Q643" s="26"/>
      <c r="R643" s="26"/>
      <c r="S643" s="21"/>
      <c r="T643" s="21"/>
      <c r="U643" s="21"/>
      <c r="V643" s="21"/>
      <c r="W643" s="21"/>
    </row>
    <row r="644" ht="16.5" spans="1:23">
      <c r="A644" s="25"/>
      <c r="B644" s="25"/>
      <c r="C644" s="25"/>
      <c r="D644" s="25"/>
      <c r="E644" s="25"/>
      <c r="F644" s="25"/>
      <c r="G644" s="25"/>
      <c r="H644" s="25"/>
      <c r="I644" s="25"/>
      <c r="J644" s="25"/>
      <c r="K644" s="26"/>
      <c r="L644" s="26"/>
      <c r="M644" s="26"/>
      <c r="N644" s="26"/>
      <c r="O644" s="26"/>
      <c r="P644" s="26"/>
      <c r="Q644" s="26"/>
      <c r="R644" s="26"/>
      <c r="S644" s="21"/>
      <c r="T644" s="21"/>
      <c r="U644" s="21"/>
      <c r="V644" s="21"/>
      <c r="W644" s="21"/>
    </row>
    <row r="645" ht="16.5" spans="1:23">
      <c r="A645" s="25"/>
      <c r="B645" s="25"/>
      <c r="C645" s="25"/>
      <c r="D645" s="25"/>
      <c r="E645" s="25"/>
      <c r="F645" s="25"/>
      <c r="G645" s="25"/>
      <c r="H645" s="25"/>
      <c r="I645" s="25"/>
      <c r="J645" s="25"/>
      <c r="K645" s="26"/>
      <c r="L645" s="26"/>
      <c r="M645" s="26"/>
      <c r="N645" s="26"/>
      <c r="O645" s="26"/>
      <c r="P645" s="26"/>
      <c r="Q645" s="26"/>
      <c r="R645" s="26"/>
      <c r="S645" s="21"/>
      <c r="T645" s="21"/>
      <c r="U645" s="21"/>
      <c r="V645" s="21"/>
      <c r="W645" s="21"/>
    </row>
    <row r="646" ht="16.5" spans="1:23">
      <c r="A646" s="25"/>
      <c r="B646" s="25"/>
      <c r="C646" s="25"/>
      <c r="D646" s="25"/>
      <c r="E646" s="25"/>
      <c r="F646" s="25"/>
      <c r="G646" s="25"/>
      <c r="H646" s="25"/>
      <c r="I646" s="25"/>
      <c r="J646" s="25"/>
      <c r="K646" s="26"/>
      <c r="L646" s="26"/>
      <c r="M646" s="26"/>
      <c r="N646" s="26"/>
      <c r="O646" s="26"/>
      <c r="P646" s="26"/>
      <c r="Q646" s="26"/>
      <c r="R646" s="26"/>
      <c r="S646" s="21"/>
      <c r="T646" s="21"/>
      <c r="U646" s="21"/>
      <c r="V646" s="21"/>
      <c r="W646" s="21"/>
    </row>
    <row r="647" ht="16.5" spans="1:23">
      <c r="A647" s="25"/>
      <c r="B647" s="25"/>
      <c r="C647" s="25"/>
      <c r="D647" s="25"/>
      <c r="E647" s="25"/>
      <c r="F647" s="25"/>
      <c r="G647" s="25"/>
      <c r="H647" s="25"/>
      <c r="I647" s="25"/>
      <c r="J647" s="25"/>
      <c r="K647" s="26"/>
      <c r="L647" s="26"/>
      <c r="M647" s="26"/>
      <c r="N647" s="26"/>
      <c r="O647" s="26"/>
      <c r="P647" s="26"/>
      <c r="Q647" s="26"/>
      <c r="R647" s="26"/>
      <c r="S647" s="21"/>
      <c r="T647" s="21"/>
      <c r="U647" s="21"/>
      <c r="V647" s="21"/>
      <c r="W647" s="21"/>
    </row>
    <row r="648" ht="16.5" spans="1:23">
      <c r="A648" s="25"/>
      <c r="B648" s="25"/>
      <c r="C648" s="25"/>
      <c r="D648" s="25"/>
      <c r="E648" s="25"/>
      <c r="F648" s="25"/>
      <c r="G648" s="25"/>
      <c r="H648" s="25"/>
      <c r="I648" s="25"/>
      <c r="J648" s="25"/>
      <c r="K648" s="26"/>
      <c r="L648" s="26"/>
      <c r="M648" s="26"/>
      <c r="N648" s="26"/>
      <c r="O648" s="26"/>
      <c r="P648" s="26"/>
      <c r="Q648" s="26"/>
      <c r="R648" s="26"/>
      <c r="S648" s="21"/>
      <c r="T648" s="21"/>
      <c r="U648" s="21"/>
      <c r="V648" s="21"/>
      <c r="W648" s="21"/>
    </row>
    <row r="649" ht="16.5" spans="1:23">
      <c r="A649" s="25"/>
      <c r="B649" s="25"/>
      <c r="C649" s="25"/>
      <c r="D649" s="25"/>
      <c r="E649" s="25"/>
      <c r="F649" s="25"/>
      <c r="G649" s="25"/>
      <c r="H649" s="25"/>
      <c r="I649" s="25"/>
      <c r="J649" s="25"/>
      <c r="K649" s="26"/>
      <c r="L649" s="26"/>
      <c r="M649" s="26"/>
      <c r="N649" s="26"/>
      <c r="O649" s="26"/>
      <c r="P649" s="26"/>
      <c r="Q649" s="26"/>
      <c r="R649" s="26"/>
      <c r="S649" s="21"/>
      <c r="T649" s="21"/>
      <c r="U649" s="21"/>
      <c r="V649" s="21"/>
      <c r="W649" s="21"/>
    </row>
    <row r="650" ht="16.5" spans="1:23">
      <c r="A650" s="25"/>
      <c r="B650" s="25"/>
      <c r="C650" s="25"/>
      <c r="D650" s="25"/>
      <c r="E650" s="25"/>
      <c r="F650" s="25"/>
      <c r="G650" s="25"/>
      <c r="H650" s="25"/>
      <c r="I650" s="25"/>
      <c r="J650" s="25"/>
      <c r="K650" s="26"/>
      <c r="L650" s="26"/>
      <c r="M650" s="26"/>
      <c r="N650" s="26"/>
      <c r="O650" s="26"/>
      <c r="P650" s="26"/>
      <c r="Q650" s="26"/>
      <c r="R650" s="26"/>
      <c r="S650" s="21"/>
      <c r="T650" s="21"/>
      <c r="U650" s="21"/>
      <c r="V650" s="21"/>
      <c r="W650" s="21"/>
    </row>
    <row r="651" ht="16.5" spans="1:23">
      <c r="A651" s="25"/>
      <c r="B651" s="25"/>
      <c r="C651" s="25"/>
      <c r="D651" s="25"/>
      <c r="E651" s="25"/>
      <c r="F651" s="25"/>
      <c r="G651" s="25"/>
      <c r="H651" s="25"/>
      <c r="I651" s="25"/>
      <c r="J651" s="25"/>
      <c r="K651" s="26"/>
      <c r="L651" s="26"/>
      <c r="M651" s="26"/>
      <c r="N651" s="26"/>
      <c r="O651" s="26"/>
      <c r="P651" s="26"/>
      <c r="Q651" s="26"/>
      <c r="R651" s="26"/>
      <c r="S651" s="21"/>
      <c r="T651" s="21"/>
      <c r="U651" s="21"/>
      <c r="V651" s="21"/>
      <c r="W651" s="21"/>
    </row>
    <row r="652" ht="20.25" spans="1:23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28"/>
      <c r="B1032" s="28"/>
      <c r="C1032" s="28"/>
      <c r="D1032" s="28"/>
      <c r="E1032" s="28"/>
      <c r="F1032" s="28"/>
      <c r="G1032" s="28"/>
      <c r="H1032" s="28"/>
      <c r="I1032" s="28"/>
      <c r="J1032" s="28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28"/>
      <c r="B1033" s="28"/>
      <c r="C1033" s="28"/>
      <c r="D1033" s="28"/>
      <c r="E1033" s="28"/>
      <c r="F1033" s="28"/>
      <c r="G1033" s="28"/>
      <c r="H1033" s="28"/>
      <c r="I1033" s="28"/>
      <c r="J1033" s="28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28"/>
      <c r="B1034" s="28"/>
      <c r="C1034" s="28"/>
      <c r="D1034" s="28"/>
      <c r="E1034" s="28"/>
      <c r="F1034" s="28"/>
      <c r="G1034" s="28"/>
      <c r="H1034" s="28"/>
      <c r="I1034" s="28"/>
      <c r="J1034" s="28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28"/>
      <c r="B1035" s="28"/>
      <c r="C1035" s="28"/>
      <c r="D1035" s="28"/>
      <c r="E1035" s="28"/>
      <c r="F1035" s="28"/>
      <c r="G1035" s="28"/>
      <c r="H1035" s="28"/>
      <c r="I1035" s="28"/>
      <c r="J1035" s="28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28"/>
      <c r="B1036" s="28"/>
      <c r="C1036" s="28"/>
      <c r="D1036" s="28"/>
      <c r="E1036" s="28"/>
      <c r="F1036" s="28"/>
      <c r="G1036" s="28"/>
      <c r="H1036" s="28"/>
      <c r="I1036" s="28"/>
      <c r="J1036" s="28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28"/>
      <c r="B1037" s="28"/>
      <c r="C1037" s="28"/>
      <c r="D1037" s="28"/>
      <c r="E1037" s="28"/>
      <c r="F1037" s="28"/>
      <c r="G1037" s="28"/>
      <c r="H1037" s="28"/>
      <c r="I1037" s="28"/>
      <c r="J1037" s="28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28"/>
      <c r="B1038" s="28"/>
      <c r="C1038" s="28"/>
      <c r="D1038" s="28"/>
      <c r="E1038" s="28"/>
      <c r="F1038" s="28"/>
      <c r="G1038" s="28"/>
      <c r="H1038" s="28"/>
      <c r="I1038" s="28"/>
      <c r="J1038" s="28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28"/>
      <c r="B1039" s="28"/>
      <c r="C1039" s="28"/>
      <c r="D1039" s="28"/>
      <c r="E1039" s="28"/>
      <c r="F1039" s="28"/>
      <c r="G1039" s="28"/>
      <c r="H1039" s="28"/>
      <c r="I1039" s="28"/>
      <c r="J1039" s="28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28"/>
      <c r="B1040" s="28"/>
      <c r="C1040" s="28"/>
      <c r="D1040" s="28"/>
      <c r="E1040" s="28"/>
      <c r="F1040" s="28"/>
      <c r="G1040" s="28"/>
      <c r="H1040" s="28"/>
      <c r="I1040" s="28"/>
      <c r="J1040" s="28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28"/>
      <c r="B1041" s="28"/>
      <c r="C1041" s="28"/>
      <c r="D1041" s="28"/>
      <c r="E1041" s="28"/>
      <c r="F1041" s="28"/>
      <c r="G1041" s="28"/>
      <c r="H1041" s="28"/>
      <c r="I1041" s="28"/>
      <c r="J1041" s="28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28"/>
      <c r="B1042" s="28"/>
      <c r="C1042" s="28"/>
      <c r="D1042" s="28"/>
      <c r="E1042" s="28"/>
      <c r="F1042" s="28"/>
      <c r="G1042" s="28"/>
      <c r="H1042" s="28"/>
      <c r="I1042" s="28"/>
      <c r="J1042" s="28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28"/>
      <c r="B1043" s="28"/>
      <c r="C1043" s="28"/>
      <c r="D1043" s="28"/>
      <c r="E1043" s="28"/>
      <c r="F1043" s="28"/>
      <c r="G1043" s="28"/>
      <c r="H1043" s="28"/>
      <c r="I1043" s="28"/>
      <c r="J1043" s="28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28"/>
      <c r="B1044" s="28"/>
      <c r="C1044" s="28"/>
      <c r="D1044" s="28"/>
      <c r="E1044" s="28"/>
      <c r="F1044" s="28"/>
      <c r="G1044" s="28"/>
      <c r="H1044" s="28"/>
      <c r="I1044" s="28"/>
      <c r="J1044" s="28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28"/>
      <c r="B1045" s="28"/>
      <c r="C1045" s="28"/>
      <c r="D1045" s="28"/>
      <c r="E1045" s="28"/>
      <c r="F1045" s="28"/>
      <c r="G1045" s="28"/>
      <c r="H1045" s="28"/>
      <c r="I1045" s="28"/>
      <c r="J1045" s="28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28"/>
      <c r="B1046" s="28"/>
      <c r="C1046" s="28"/>
      <c r="D1046" s="28"/>
      <c r="E1046" s="28"/>
      <c r="F1046" s="28"/>
      <c r="G1046" s="28"/>
      <c r="H1046" s="28"/>
      <c r="I1046" s="28"/>
      <c r="J1046" s="28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28"/>
      <c r="B1047" s="28"/>
      <c r="C1047" s="28"/>
      <c r="D1047" s="28"/>
      <c r="E1047" s="28"/>
      <c r="F1047" s="28"/>
      <c r="G1047" s="28"/>
      <c r="H1047" s="28"/>
      <c r="I1047" s="28"/>
      <c r="J1047" s="28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28"/>
      <c r="B1048" s="28"/>
      <c r="C1048" s="28"/>
      <c r="D1048" s="28"/>
      <c r="E1048" s="28"/>
      <c r="F1048" s="28"/>
      <c r="G1048" s="28"/>
      <c r="H1048" s="28"/>
      <c r="I1048" s="28"/>
      <c r="J1048" s="28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28"/>
      <c r="B1049" s="28"/>
      <c r="C1049" s="28"/>
      <c r="D1049" s="28"/>
      <c r="E1049" s="28"/>
      <c r="F1049" s="28"/>
      <c r="G1049" s="28"/>
      <c r="H1049" s="28"/>
      <c r="I1049" s="28"/>
      <c r="J1049" s="28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28"/>
      <c r="B1050" s="28"/>
      <c r="C1050" s="28"/>
      <c r="D1050" s="28"/>
      <c r="E1050" s="28"/>
      <c r="F1050" s="28"/>
      <c r="G1050" s="28"/>
      <c r="H1050" s="28"/>
      <c r="I1050" s="28"/>
      <c r="J1050" s="28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28"/>
      <c r="B1051" s="28"/>
      <c r="C1051" s="28"/>
      <c r="D1051" s="28"/>
      <c r="E1051" s="28"/>
      <c r="F1051" s="28"/>
      <c r="G1051" s="28"/>
      <c r="H1051" s="28"/>
      <c r="I1051" s="28"/>
      <c r="J1051" s="28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28"/>
      <c r="B1052" s="28"/>
      <c r="C1052" s="28"/>
      <c r="D1052" s="28"/>
      <c r="E1052" s="28"/>
      <c r="F1052" s="28"/>
      <c r="G1052" s="28"/>
      <c r="H1052" s="28"/>
      <c r="I1052" s="28"/>
      <c r="J1052" s="28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28"/>
      <c r="B1053" s="28"/>
      <c r="C1053" s="28"/>
      <c r="D1053" s="28"/>
      <c r="E1053" s="28"/>
      <c r="F1053" s="28"/>
      <c r="G1053" s="28"/>
      <c r="H1053" s="28"/>
      <c r="I1053" s="28"/>
      <c r="J1053" s="28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28"/>
      <c r="B1054" s="28"/>
      <c r="C1054" s="28"/>
      <c r="D1054" s="28"/>
      <c r="E1054" s="28"/>
      <c r="F1054" s="28"/>
      <c r="G1054" s="28"/>
      <c r="H1054" s="28"/>
      <c r="I1054" s="28"/>
      <c r="J1054" s="28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28"/>
      <c r="B1055" s="28"/>
      <c r="C1055" s="28"/>
      <c r="D1055" s="28"/>
      <c r="E1055" s="28"/>
      <c r="F1055" s="28"/>
      <c r="G1055" s="28"/>
      <c r="H1055" s="28"/>
      <c r="I1055" s="28"/>
      <c r="J1055" s="28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28"/>
      <c r="B1056" s="28"/>
      <c r="C1056" s="28"/>
      <c r="D1056" s="28"/>
      <c r="E1056" s="28"/>
      <c r="F1056" s="28"/>
      <c r="G1056" s="28"/>
      <c r="H1056" s="28"/>
      <c r="I1056" s="28"/>
      <c r="J1056" s="28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28"/>
      <c r="B1057" s="28"/>
      <c r="C1057" s="28"/>
      <c r="D1057" s="28"/>
      <c r="E1057" s="28"/>
      <c r="F1057" s="28"/>
      <c r="G1057" s="28"/>
      <c r="H1057" s="28"/>
      <c r="I1057" s="28"/>
      <c r="J1057" s="28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28"/>
      <c r="B1058" s="28"/>
      <c r="C1058" s="28"/>
      <c r="D1058" s="28"/>
      <c r="E1058" s="28"/>
      <c r="F1058" s="28"/>
      <c r="G1058" s="28"/>
      <c r="H1058" s="28"/>
      <c r="I1058" s="28"/>
      <c r="J1058" s="28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28"/>
      <c r="B1059" s="28"/>
      <c r="C1059" s="28"/>
      <c r="D1059" s="28"/>
      <c r="E1059" s="28"/>
      <c r="F1059" s="28"/>
      <c r="G1059" s="28"/>
      <c r="H1059" s="28"/>
      <c r="I1059" s="28"/>
      <c r="J1059" s="28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28"/>
      <c r="B1060" s="28"/>
      <c r="C1060" s="28"/>
      <c r="D1060" s="28"/>
      <c r="E1060" s="28"/>
      <c r="F1060" s="28"/>
      <c r="G1060" s="28"/>
      <c r="H1060" s="28"/>
      <c r="I1060" s="28"/>
      <c r="J1060" s="28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28"/>
      <c r="B1061" s="28"/>
      <c r="C1061" s="28"/>
      <c r="D1061" s="28"/>
      <c r="E1061" s="28"/>
      <c r="F1061" s="28"/>
      <c r="G1061" s="28"/>
      <c r="H1061" s="28"/>
      <c r="I1061" s="28"/>
      <c r="J1061" s="28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28"/>
      <c r="B1062" s="28"/>
      <c r="C1062" s="28"/>
      <c r="D1062" s="28"/>
      <c r="E1062" s="28"/>
      <c r="F1062" s="28"/>
      <c r="G1062" s="28"/>
      <c r="H1062" s="28"/>
      <c r="I1062" s="28"/>
      <c r="J1062" s="28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28"/>
      <c r="B1063" s="28"/>
      <c r="C1063" s="28"/>
      <c r="D1063" s="28"/>
      <c r="E1063" s="28"/>
      <c r="F1063" s="28"/>
      <c r="G1063" s="28"/>
      <c r="H1063" s="28"/>
      <c r="I1063" s="28"/>
      <c r="J1063" s="28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28"/>
      <c r="B1064" s="28"/>
      <c r="C1064" s="28"/>
      <c r="D1064" s="28"/>
      <c r="E1064" s="28"/>
      <c r="F1064" s="28"/>
      <c r="G1064" s="28"/>
      <c r="H1064" s="28"/>
      <c r="I1064" s="28"/>
      <c r="J1064" s="28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28"/>
      <c r="B1065" s="28"/>
      <c r="C1065" s="28"/>
      <c r="D1065" s="28"/>
      <c r="E1065" s="28"/>
      <c r="F1065" s="28"/>
      <c r="G1065" s="28"/>
      <c r="H1065" s="28"/>
      <c r="I1065" s="28"/>
      <c r="J1065" s="28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28"/>
      <c r="B1066" s="28"/>
      <c r="C1066" s="28"/>
      <c r="D1066" s="28"/>
      <c r="E1066" s="28"/>
      <c r="F1066" s="28"/>
      <c r="G1066" s="28"/>
      <c r="H1066" s="28"/>
      <c r="I1066" s="28"/>
      <c r="J1066" s="28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28"/>
      <c r="B1067" s="28"/>
      <c r="C1067" s="28"/>
      <c r="D1067" s="28"/>
      <c r="E1067" s="28"/>
      <c r="F1067" s="28"/>
      <c r="G1067" s="28"/>
      <c r="H1067" s="28"/>
      <c r="I1067" s="28"/>
      <c r="J1067" s="28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28"/>
      <c r="B1068" s="28"/>
      <c r="C1068" s="28"/>
      <c r="D1068" s="28"/>
      <c r="E1068" s="28"/>
      <c r="F1068" s="28"/>
      <c r="G1068" s="28"/>
      <c r="H1068" s="28"/>
      <c r="I1068" s="28"/>
      <c r="J1068" s="28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28"/>
      <c r="B1069" s="28"/>
      <c r="C1069" s="28"/>
      <c r="D1069" s="28"/>
      <c r="E1069" s="28"/>
      <c r="F1069" s="28"/>
      <c r="G1069" s="28"/>
      <c r="H1069" s="28"/>
      <c r="I1069" s="28"/>
      <c r="J1069" s="28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28"/>
      <c r="B1070" s="28"/>
      <c r="C1070" s="28"/>
      <c r="D1070" s="28"/>
      <c r="E1070" s="28"/>
      <c r="F1070" s="28"/>
      <c r="G1070" s="28"/>
      <c r="H1070" s="28"/>
      <c r="I1070" s="28"/>
      <c r="J1070" s="28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28"/>
      <c r="B1071" s="28"/>
      <c r="C1071" s="28"/>
      <c r="D1071" s="28"/>
      <c r="E1071" s="28"/>
      <c r="F1071" s="28"/>
      <c r="G1071" s="28"/>
      <c r="H1071" s="28"/>
      <c r="I1071" s="28"/>
      <c r="J1071" s="28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28"/>
      <c r="B1072" s="28"/>
      <c r="C1072" s="28"/>
      <c r="D1072" s="28"/>
      <c r="E1072" s="28"/>
      <c r="F1072" s="28"/>
      <c r="G1072" s="28"/>
      <c r="H1072" s="28"/>
      <c r="I1072" s="28"/>
      <c r="J1072" s="28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28"/>
      <c r="B1073" s="28"/>
      <c r="C1073" s="28"/>
      <c r="D1073" s="28"/>
      <c r="E1073" s="28"/>
      <c r="F1073" s="28"/>
      <c r="G1073" s="28"/>
      <c r="H1073" s="28"/>
      <c r="I1073" s="28"/>
      <c r="J1073" s="28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28"/>
      <c r="B1074" s="28"/>
      <c r="C1074" s="28"/>
      <c r="D1074" s="28"/>
      <c r="E1074" s="28"/>
      <c r="F1074" s="28"/>
      <c r="G1074" s="28"/>
      <c r="H1074" s="28"/>
      <c r="I1074" s="28"/>
      <c r="J1074" s="28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28"/>
      <c r="B1075" s="28"/>
      <c r="C1075" s="28"/>
      <c r="D1075" s="28"/>
      <c r="E1075" s="28"/>
      <c r="F1075" s="28"/>
      <c r="G1075" s="28"/>
      <c r="H1075" s="28"/>
      <c r="I1075" s="28"/>
      <c r="J1075" s="28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28"/>
      <c r="B1076" s="28"/>
      <c r="C1076" s="28"/>
      <c r="D1076" s="28"/>
      <c r="E1076" s="28"/>
      <c r="F1076" s="28"/>
      <c r="G1076" s="28"/>
      <c r="H1076" s="28"/>
      <c r="I1076" s="28"/>
      <c r="J1076" s="28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28"/>
      <c r="B1077" s="28"/>
      <c r="C1077" s="28"/>
      <c r="D1077" s="28"/>
      <c r="E1077" s="28"/>
      <c r="F1077" s="28"/>
      <c r="G1077" s="28"/>
      <c r="H1077" s="28"/>
      <c r="I1077" s="28"/>
      <c r="J1077" s="28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28"/>
      <c r="B1078" s="28"/>
      <c r="C1078" s="28"/>
      <c r="D1078" s="28"/>
      <c r="E1078" s="28"/>
      <c r="F1078" s="28"/>
      <c r="G1078" s="28"/>
      <c r="H1078" s="28"/>
      <c r="I1078" s="28"/>
      <c r="J1078" s="28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28"/>
      <c r="B1079" s="28"/>
      <c r="C1079" s="28"/>
      <c r="D1079" s="28"/>
      <c r="E1079" s="28"/>
      <c r="F1079" s="28"/>
      <c r="G1079" s="28"/>
      <c r="H1079" s="28"/>
      <c r="I1079" s="28"/>
      <c r="J1079" s="28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28"/>
      <c r="B1080" s="28"/>
      <c r="C1080" s="28"/>
      <c r="D1080" s="28"/>
      <c r="E1080" s="28"/>
      <c r="F1080" s="28"/>
      <c r="G1080" s="28"/>
      <c r="H1080" s="28"/>
      <c r="I1080" s="28"/>
      <c r="J1080" s="28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28"/>
      <c r="B1081" s="28"/>
      <c r="C1081" s="28"/>
      <c r="D1081" s="28"/>
      <c r="E1081" s="28"/>
      <c r="F1081" s="28"/>
      <c r="G1081" s="28"/>
      <c r="H1081" s="28"/>
      <c r="I1081" s="28"/>
      <c r="J1081" s="28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28"/>
      <c r="B1082" s="28"/>
      <c r="C1082" s="28"/>
      <c r="D1082" s="28"/>
      <c r="E1082" s="28"/>
      <c r="F1082" s="28"/>
      <c r="G1082" s="28"/>
      <c r="H1082" s="28"/>
      <c r="I1082" s="28"/>
      <c r="J1082" s="28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28"/>
      <c r="B1083" s="28"/>
      <c r="C1083" s="28"/>
      <c r="D1083" s="28"/>
      <c r="E1083" s="28"/>
      <c r="F1083" s="28"/>
      <c r="G1083" s="28"/>
      <c r="H1083" s="28"/>
      <c r="I1083" s="28"/>
      <c r="J1083" s="28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28"/>
      <c r="B1084" s="28"/>
      <c r="C1084" s="28"/>
      <c r="D1084" s="28"/>
      <c r="E1084" s="28"/>
      <c r="F1084" s="28"/>
      <c r="G1084" s="28"/>
      <c r="H1084" s="28"/>
      <c r="I1084" s="28"/>
      <c r="J1084" s="28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28"/>
      <c r="B1085" s="28"/>
      <c r="C1085" s="28"/>
      <c r="D1085" s="28"/>
      <c r="E1085" s="28"/>
      <c r="F1085" s="28"/>
      <c r="G1085" s="28"/>
      <c r="H1085" s="28"/>
      <c r="I1085" s="28"/>
      <c r="J1085" s="28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28"/>
      <c r="B1086" s="28"/>
      <c r="C1086" s="28"/>
      <c r="D1086" s="28"/>
      <c r="E1086" s="28"/>
      <c r="F1086" s="28"/>
      <c r="G1086" s="28"/>
      <c r="H1086" s="28"/>
      <c r="I1086" s="28"/>
      <c r="J1086" s="28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28"/>
      <c r="B1087" s="28"/>
      <c r="C1087" s="28"/>
      <c r="D1087" s="28"/>
      <c r="E1087" s="28"/>
      <c r="F1087" s="28"/>
      <c r="G1087" s="28"/>
      <c r="H1087" s="28"/>
      <c r="I1087" s="28"/>
      <c r="J1087" s="28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28"/>
      <c r="B1088" s="28"/>
      <c r="C1088" s="28"/>
      <c r="D1088" s="28"/>
      <c r="E1088" s="28"/>
      <c r="F1088" s="28"/>
      <c r="G1088" s="28"/>
      <c r="H1088" s="28"/>
      <c r="I1088" s="28"/>
      <c r="J1088" s="28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28"/>
      <c r="B1089" s="28"/>
      <c r="C1089" s="28"/>
      <c r="D1089" s="28"/>
      <c r="E1089" s="28"/>
      <c r="F1089" s="28"/>
      <c r="G1089" s="28"/>
      <c r="H1089" s="28"/>
      <c r="I1089" s="28"/>
      <c r="J1089" s="28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28"/>
      <c r="B1090" s="28"/>
      <c r="C1090" s="28"/>
      <c r="D1090" s="28"/>
      <c r="E1090" s="28"/>
      <c r="F1090" s="28"/>
      <c r="G1090" s="28"/>
      <c r="H1090" s="28"/>
      <c r="I1090" s="28"/>
      <c r="J1090" s="28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28"/>
      <c r="B1091" s="28"/>
      <c r="C1091" s="28"/>
      <c r="D1091" s="28"/>
      <c r="E1091" s="28"/>
      <c r="F1091" s="28"/>
      <c r="G1091" s="28"/>
      <c r="H1091" s="28"/>
      <c r="I1091" s="28"/>
      <c r="J1091" s="28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28"/>
      <c r="B1092" s="28"/>
      <c r="C1092" s="28"/>
      <c r="D1092" s="28"/>
      <c r="E1092" s="28"/>
      <c r="F1092" s="28"/>
      <c r="G1092" s="28"/>
      <c r="H1092" s="28"/>
      <c r="I1092" s="28"/>
      <c r="J1092" s="28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28"/>
      <c r="B1093" s="28"/>
      <c r="C1093" s="28"/>
      <c r="D1093" s="28"/>
      <c r="E1093" s="28"/>
      <c r="F1093" s="28"/>
      <c r="G1093" s="28"/>
      <c r="H1093" s="28"/>
      <c r="I1093" s="28"/>
      <c r="J1093" s="28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28"/>
      <c r="B1094" s="28"/>
      <c r="C1094" s="28"/>
      <c r="D1094" s="28"/>
      <c r="E1094" s="28"/>
      <c r="F1094" s="28"/>
      <c r="G1094" s="28"/>
      <c r="H1094" s="28"/>
      <c r="I1094" s="28"/>
      <c r="J1094" s="28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28"/>
      <c r="B1095" s="28"/>
      <c r="C1095" s="28"/>
      <c r="D1095" s="28"/>
      <c r="E1095" s="28"/>
      <c r="F1095" s="28"/>
      <c r="G1095" s="28"/>
      <c r="H1095" s="28"/>
      <c r="I1095" s="28"/>
      <c r="J1095" s="28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28"/>
      <c r="B1096" s="28"/>
      <c r="C1096" s="28"/>
      <c r="D1096" s="28"/>
      <c r="E1096" s="28"/>
      <c r="F1096" s="28"/>
      <c r="G1096" s="28"/>
      <c r="H1096" s="28"/>
      <c r="I1096" s="28"/>
      <c r="J1096" s="28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28"/>
      <c r="B1097" s="28"/>
      <c r="C1097" s="28"/>
      <c r="D1097" s="28"/>
      <c r="E1097" s="28"/>
      <c r="F1097" s="28"/>
      <c r="G1097" s="28"/>
      <c r="H1097" s="28"/>
      <c r="I1097" s="28"/>
      <c r="J1097" s="28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28"/>
      <c r="B1098" s="28"/>
      <c r="C1098" s="28"/>
      <c r="D1098" s="28"/>
      <c r="E1098" s="28"/>
      <c r="F1098" s="28"/>
      <c r="G1098" s="28"/>
      <c r="H1098" s="28"/>
      <c r="I1098" s="28"/>
      <c r="J1098" s="28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28"/>
      <c r="B1099" s="28"/>
      <c r="C1099" s="28"/>
      <c r="D1099" s="28"/>
      <c r="E1099" s="28"/>
      <c r="F1099" s="28"/>
      <c r="G1099" s="28"/>
      <c r="H1099" s="28"/>
      <c r="I1099" s="28"/>
      <c r="J1099" s="28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28"/>
      <c r="B1100" s="28"/>
      <c r="C1100" s="28"/>
      <c r="D1100" s="28"/>
      <c r="E1100" s="28"/>
      <c r="F1100" s="28"/>
      <c r="G1100" s="28"/>
      <c r="H1100" s="28"/>
      <c r="I1100" s="28"/>
      <c r="J1100" s="28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28"/>
      <c r="B1101" s="28"/>
      <c r="C1101" s="28"/>
      <c r="D1101" s="28"/>
      <c r="E1101" s="28"/>
      <c r="F1101" s="28"/>
      <c r="G1101" s="28"/>
      <c r="H1101" s="28"/>
      <c r="I1101" s="28"/>
      <c r="J1101" s="28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28"/>
      <c r="B1102" s="28"/>
      <c r="C1102" s="28"/>
      <c r="D1102" s="28"/>
      <c r="E1102" s="28"/>
      <c r="F1102" s="28"/>
      <c r="G1102" s="28"/>
      <c r="H1102" s="28"/>
      <c r="I1102" s="28"/>
      <c r="J1102" s="28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28"/>
      <c r="B1103" s="28"/>
      <c r="C1103" s="28"/>
      <c r="D1103" s="28"/>
      <c r="E1103" s="28"/>
      <c r="F1103" s="28"/>
      <c r="G1103" s="28"/>
      <c r="H1103" s="28"/>
      <c r="I1103" s="28"/>
      <c r="J1103" s="28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28"/>
      <c r="B1104" s="28"/>
      <c r="C1104" s="28"/>
      <c r="D1104" s="28"/>
      <c r="E1104" s="28"/>
      <c r="F1104" s="28"/>
      <c r="G1104" s="28"/>
      <c r="H1104" s="28"/>
      <c r="I1104" s="28"/>
      <c r="J1104" s="28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28"/>
      <c r="B1105" s="28"/>
      <c r="C1105" s="28"/>
      <c r="D1105" s="28"/>
      <c r="E1105" s="28"/>
      <c r="F1105" s="28"/>
      <c r="G1105" s="28"/>
      <c r="H1105" s="28"/>
      <c r="I1105" s="28"/>
      <c r="J1105" s="28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28"/>
      <c r="B1106" s="28"/>
      <c r="C1106" s="28"/>
      <c r="D1106" s="28"/>
      <c r="E1106" s="28"/>
      <c r="F1106" s="28"/>
      <c r="G1106" s="28"/>
      <c r="H1106" s="28"/>
      <c r="I1106" s="28"/>
      <c r="J1106" s="28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28"/>
      <c r="B1107" s="28"/>
      <c r="C1107" s="28"/>
      <c r="D1107" s="28"/>
      <c r="E1107" s="28"/>
      <c r="F1107" s="28"/>
      <c r="G1107" s="28"/>
      <c r="H1107" s="28"/>
      <c r="I1107" s="28"/>
      <c r="J1107" s="28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28"/>
      <c r="B1108" s="28"/>
      <c r="C1108" s="28"/>
      <c r="D1108" s="28"/>
      <c r="E1108" s="28"/>
      <c r="F1108" s="28"/>
      <c r="G1108" s="28"/>
      <c r="H1108" s="28"/>
      <c r="I1108" s="28"/>
      <c r="J1108" s="28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28"/>
      <c r="B1109" s="28"/>
      <c r="C1109" s="28"/>
      <c r="D1109" s="28"/>
      <c r="E1109" s="28"/>
      <c r="F1109" s="28"/>
      <c r="G1109" s="28"/>
      <c r="H1109" s="28"/>
      <c r="I1109" s="28"/>
      <c r="J1109" s="28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28"/>
      <c r="B1110" s="28"/>
      <c r="C1110" s="28"/>
      <c r="D1110" s="28"/>
      <c r="E1110" s="28"/>
      <c r="F1110" s="28"/>
      <c r="G1110" s="28"/>
      <c r="H1110" s="28"/>
      <c r="I1110" s="28"/>
      <c r="J1110" s="28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28"/>
      <c r="B1111" s="28"/>
      <c r="C1111" s="28"/>
      <c r="D1111" s="28"/>
      <c r="E1111" s="28"/>
      <c r="F1111" s="28"/>
      <c r="G1111" s="28"/>
      <c r="H1111" s="28"/>
      <c r="I1111" s="28"/>
      <c r="J1111" s="28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28"/>
      <c r="B1112" s="28"/>
      <c r="C1112" s="28"/>
      <c r="D1112" s="28"/>
      <c r="E1112" s="28"/>
      <c r="F1112" s="28"/>
      <c r="G1112" s="28"/>
      <c r="H1112" s="28"/>
      <c r="I1112" s="28"/>
      <c r="J1112" s="28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28"/>
      <c r="B1113" s="28"/>
      <c r="C1113" s="28"/>
      <c r="D1113" s="28"/>
      <c r="E1113" s="28"/>
      <c r="F1113" s="28"/>
      <c r="G1113" s="28"/>
      <c r="H1113" s="28"/>
      <c r="I1113" s="28"/>
      <c r="J1113" s="28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28"/>
      <c r="B1114" s="28"/>
      <c r="C1114" s="28"/>
      <c r="D1114" s="28"/>
      <c r="E1114" s="28"/>
      <c r="F1114" s="28"/>
      <c r="G1114" s="28"/>
      <c r="H1114" s="28"/>
      <c r="I1114" s="28"/>
      <c r="J1114" s="28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28"/>
      <c r="B1115" s="28"/>
      <c r="C1115" s="28"/>
      <c r="D1115" s="28"/>
      <c r="E1115" s="28"/>
      <c r="F1115" s="28"/>
      <c r="G1115" s="28"/>
      <c r="H1115" s="28"/>
      <c r="I1115" s="28"/>
      <c r="J1115" s="28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28"/>
      <c r="B1116" s="28"/>
      <c r="C1116" s="28"/>
      <c r="D1116" s="28"/>
      <c r="E1116" s="28"/>
      <c r="F1116" s="28"/>
      <c r="G1116" s="28"/>
      <c r="H1116" s="28"/>
      <c r="I1116" s="28"/>
      <c r="J1116" s="28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28"/>
      <c r="B1117" s="28"/>
      <c r="C1117" s="28"/>
      <c r="D1117" s="28"/>
      <c r="E1117" s="28"/>
      <c r="F1117" s="28"/>
      <c r="G1117" s="28"/>
      <c r="H1117" s="28"/>
      <c r="I1117" s="28"/>
      <c r="J1117" s="28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28"/>
      <c r="B1118" s="28"/>
      <c r="C1118" s="28"/>
      <c r="D1118" s="28"/>
      <c r="E1118" s="28"/>
      <c r="F1118" s="28"/>
      <c r="G1118" s="28"/>
      <c r="H1118" s="28"/>
      <c r="I1118" s="28"/>
      <c r="J1118" s="28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28"/>
      <c r="B1119" s="28"/>
      <c r="C1119" s="28"/>
      <c r="D1119" s="28"/>
      <c r="E1119" s="28"/>
      <c r="F1119" s="28"/>
      <c r="G1119" s="28"/>
      <c r="H1119" s="28"/>
      <c r="I1119" s="28"/>
      <c r="J1119" s="28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28"/>
      <c r="B1120" s="28"/>
      <c r="C1120" s="28"/>
      <c r="D1120" s="28"/>
      <c r="E1120" s="28"/>
      <c r="F1120" s="28"/>
      <c r="G1120" s="28"/>
      <c r="H1120" s="28"/>
      <c r="I1120" s="28"/>
      <c r="J1120" s="28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28"/>
      <c r="B1121" s="28"/>
      <c r="C1121" s="28"/>
      <c r="D1121" s="28"/>
      <c r="E1121" s="28"/>
      <c r="F1121" s="28"/>
      <c r="G1121" s="28"/>
      <c r="H1121" s="28"/>
      <c r="I1121" s="28"/>
      <c r="J1121" s="28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28"/>
      <c r="B1122" s="28"/>
      <c r="C1122" s="28"/>
      <c r="D1122" s="28"/>
      <c r="E1122" s="28"/>
      <c r="F1122" s="28"/>
      <c r="G1122" s="28"/>
      <c r="H1122" s="28"/>
      <c r="I1122" s="28"/>
      <c r="J1122" s="28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28"/>
      <c r="B1123" s="28"/>
      <c r="C1123" s="28"/>
      <c r="D1123" s="28"/>
      <c r="E1123" s="28"/>
      <c r="F1123" s="28"/>
      <c r="G1123" s="28"/>
      <c r="H1123" s="28"/>
      <c r="I1123" s="28"/>
      <c r="J1123" s="28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28"/>
      <c r="B1124" s="28"/>
      <c r="C1124" s="28"/>
      <c r="D1124" s="28"/>
      <c r="E1124" s="28"/>
      <c r="F1124" s="28"/>
      <c r="G1124" s="28"/>
      <c r="H1124" s="28"/>
      <c r="I1124" s="28"/>
      <c r="J1124" s="28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28"/>
      <c r="B1125" s="28"/>
      <c r="C1125" s="28"/>
      <c r="D1125" s="28"/>
      <c r="E1125" s="28"/>
      <c r="F1125" s="28"/>
      <c r="G1125" s="28"/>
      <c r="H1125" s="28"/>
      <c r="I1125" s="28"/>
      <c r="J1125" s="28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28"/>
      <c r="B1126" s="28"/>
      <c r="C1126" s="28"/>
      <c r="D1126" s="28"/>
      <c r="E1126" s="28"/>
      <c r="F1126" s="28"/>
      <c r="G1126" s="28"/>
      <c r="H1126" s="28"/>
      <c r="I1126" s="28"/>
      <c r="J1126" s="28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28"/>
      <c r="B1127" s="28"/>
      <c r="C1127" s="28"/>
      <c r="D1127" s="28"/>
      <c r="E1127" s="28"/>
      <c r="F1127" s="28"/>
      <c r="G1127" s="28"/>
      <c r="H1127" s="28"/>
      <c r="I1127" s="28"/>
      <c r="J1127" s="28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28"/>
      <c r="B1128" s="28"/>
      <c r="C1128" s="28"/>
      <c r="D1128" s="28"/>
      <c r="E1128" s="28"/>
      <c r="F1128" s="28"/>
      <c r="G1128" s="28"/>
      <c r="H1128" s="28"/>
      <c r="I1128" s="28"/>
      <c r="J1128" s="28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28"/>
      <c r="B1129" s="28"/>
      <c r="C1129" s="28"/>
      <c r="D1129" s="28"/>
      <c r="E1129" s="28"/>
      <c r="F1129" s="28"/>
      <c r="G1129" s="28"/>
      <c r="H1129" s="28"/>
      <c r="I1129" s="28"/>
      <c r="J1129" s="28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28"/>
      <c r="B1130" s="28"/>
      <c r="C1130" s="28"/>
      <c r="D1130" s="28"/>
      <c r="E1130" s="28"/>
      <c r="F1130" s="28"/>
      <c r="G1130" s="28"/>
      <c r="H1130" s="28"/>
      <c r="I1130" s="28"/>
      <c r="J1130" s="28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28"/>
      <c r="B1131" s="28"/>
      <c r="C1131" s="28"/>
      <c r="D1131" s="28"/>
      <c r="E1131" s="28"/>
      <c r="F1131" s="28"/>
      <c r="G1131" s="28"/>
      <c r="H1131" s="28"/>
      <c r="I1131" s="28"/>
      <c r="J1131" s="28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28"/>
      <c r="B1132" s="28"/>
      <c r="C1132" s="28"/>
      <c r="D1132" s="28"/>
      <c r="E1132" s="28"/>
      <c r="F1132" s="28"/>
      <c r="G1132" s="28"/>
      <c r="H1132" s="28"/>
      <c r="I1132" s="28"/>
      <c r="J1132" s="28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28"/>
      <c r="B1133" s="28"/>
      <c r="C1133" s="28"/>
      <c r="D1133" s="28"/>
      <c r="E1133" s="28"/>
      <c r="F1133" s="28"/>
      <c r="G1133" s="28"/>
      <c r="H1133" s="28"/>
      <c r="I1133" s="28"/>
      <c r="J1133" s="28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28"/>
      <c r="B1134" s="28"/>
      <c r="C1134" s="28"/>
      <c r="D1134" s="28"/>
      <c r="E1134" s="28"/>
      <c r="F1134" s="28"/>
      <c r="G1134" s="28"/>
      <c r="H1134" s="28"/>
      <c r="I1134" s="28"/>
      <c r="J1134" s="28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28"/>
      <c r="B1135" s="28"/>
      <c r="C1135" s="28"/>
      <c r="D1135" s="28"/>
      <c r="E1135" s="28"/>
      <c r="F1135" s="28"/>
      <c r="G1135" s="28"/>
      <c r="H1135" s="28"/>
      <c r="I1135" s="28"/>
      <c r="J1135" s="28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28"/>
      <c r="B1136" s="28"/>
      <c r="C1136" s="28"/>
      <c r="D1136" s="28"/>
      <c r="E1136" s="28"/>
      <c r="F1136" s="28"/>
      <c r="G1136" s="28"/>
      <c r="H1136" s="28"/>
      <c r="I1136" s="28"/>
      <c r="J1136" s="28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28"/>
      <c r="B1137" s="28"/>
      <c r="C1137" s="28"/>
      <c r="D1137" s="28"/>
      <c r="E1137" s="28"/>
      <c r="F1137" s="28"/>
      <c r="G1137" s="28"/>
      <c r="H1137" s="28"/>
      <c r="I1137" s="28"/>
      <c r="J1137" s="28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28"/>
      <c r="B1138" s="28"/>
      <c r="C1138" s="28"/>
      <c r="D1138" s="28"/>
      <c r="E1138" s="28"/>
      <c r="F1138" s="28"/>
      <c r="G1138" s="28"/>
      <c r="H1138" s="28"/>
      <c r="I1138" s="28"/>
      <c r="J1138" s="28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28"/>
      <c r="B1139" s="28"/>
      <c r="C1139" s="28"/>
      <c r="D1139" s="28"/>
      <c r="E1139" s="28"/>
      <c r="F1139" s="28"/>
      <c r="G1139" s="28"/>
      <c r="H1139" s="28"/>
      <c r="I1139" s="28"/>
      <c r="J1139" s="28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28"/>
      <c r="B1140" s="28"/>
      <c r="C1140" s="28"/>
      <c r="D1140" s="28"/>
      <c r="E1140" s="28"/>
      <c r="F1140" s="28"/>
      <c r="G1140" s="28"/>
      <c r="H1140" s="28"/>
      <c r="I1140" s="28"/>
      <c r="J1140" s="28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28"/>
      <c r="B1141" s="28"/>
      <c r="C1141" s="28"/>
      <c r="D1141" s="28"/>
      <c r="E1141" s="28"/>
      <c r="F1141" s="28"/>
      <c r="G1141" s="28"/>
      <c r="H1141" s="28"/>
      <c r="I1141" s="28"/>
      <c r="J1141" s="28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28"/>
      <c r="B1142" s="28"/>
      <c r="C1142" s="28"/>
      <c r="D1142" s="28"/>
      <c r="E1142" s="28"/>
      <c r="F1142" s="28"/>
      <c r="G1142" s="28"/>
      <c r="H1142" s="28"/>
      <c r="I1142" s="28"/>
      <c r="J1142" s="28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28"/>
      <c r="B1143" s="28"/>
      <c r="C1143" s="28"/>
      <c r="D1143" s="28"/>
      <c r="E1143" s="28"/>
      <c r="F1143" s="28"/>
      <c r="G1143" s="28"/>
      <c r="H1143" s="28"/>
      <c r="I1143" s="28"/>
      <c r="J1143" s="28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28"/>
      <c r="B1144" s="28"/>
      <c r="C1144" s="28"/>
      <c r="D1144" s="28"/>
      <c r="E1144" s="28"/>
      <c r="F1144" s="28"/>
      <c r="G1144" s="28"/>
      <c r="H1144" s="28"/>
      <c r="I1144" s="28"/>
      <c r="J1144" s="28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28"/>
      <c r="B1145" s="28"/>
      <c r="C1145" s="28"/>
      <c r="D1145" s="28"/>
      <c r="E1145" s="28"/>
      <c r="F1145" s="28"/>
      <c r="G1145" s="28"/>
      <c r="H1145" s="28"/>
      <c r="I1145" s="28"/>
      <c r="J1145" s="28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28"/>
      <c r="B1146" s="28"/>
      <c r="C1146" s="28"/>
      <c r="D1146" s="28"/>
      <c r="E1146" s="28"/>
      <c r="F1146" s="28"/>
      <c r="G1146" s="28"/>
      <c r="H1146" s="28"/>
      <c r="I1146" s="28"/>
      <c r="J1146" s="28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28"/>
      <c r="B1147" s="28"/>
      <c r="C1147" s="28"/>
      <c r="D1147" s="28"/>
      <c r="E1147" s="28"/>
      <c r="F1147" s="28"/>
      <c r="G1147" s="28"/>
      <c r="H1147" s="28"/>
      <c r="I1147" s="28"/>
      <c r="J1147" s="28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28"/>
      <c r="B1148" s="28"/>
      <c r="C1148" s="28"/>
      <c r="D1148" s="28"/>
      <c r="E1148" s="28"/>
      <c r="F1148" s="28"/>
      <c r="G1148" s="28"/>
      <c r="H1148" s="28"/>
      <c r="I1148" s="28"/>
      <c r="J1148" s="28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28"/>
      <c r="B1149" s="28"/>
      <c r="C1149" s="28"/>
      <c r="D1149" s="28"/>
      <c r="E1149" s="28"/>
      <c r="F1149" s="28"/>
      <c r="G1149" s="28"/>
      <c r="H1149" s="28"/>
      <c r="I1149" s="28"/>
      <c r="J1149" s="28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28"/>
      <c r="B1150" s="28"/>
      <c r="C1150" s="28"/>
      <c r="D1150" s="28"/>
      <c r="E1150" s="28"/>
      <c r="F1150" s="28"/>
      <c r="G1150" s="28"/>
      <c r="H1150" s="28"/>
      <c r="I1150" s="28"/>
      <c r="J1150" s="28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28"/>
      <c r="B1151" s="28"/>
      <c r="C1151" s="28"/>
      <c r="D1151" s="28"/>
      <c r="E1151" s="28"/>
      <c r="F1151" s="28"/>
      <c r="G1151" s="28"/>
      <c r="H1151" s="28"/>
      <c r="I1151" s="28"/>
      <c r="J1151" s="28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28"/>
      <c r="B1152" s="28"/>
      <c r="C1152" s="28"/>
      <c r="D1152" s="28"/>
      <c r="E1152" s="28"/>
      <c r="F1152" s="28"/>
      <c r="G1152" s="28"/>
      <c r="H1152" s="28"/>
      <c r="I1152" s="28"/>
      <c r="J1152" s="28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28"/>
      <c r="B1153" s="28"/>
      <c r="C1153" s="28"/>
      <c r="D1153" s="28"/>
      <c r="E1153" s="28"/>
      <c r="F1153" s="28"/>
      <c r="G1153" s="28"/>
      <c r="H1153" s="28"/>
      <c r="I1153" s="28"/>
      <c r="J1153" s="28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28"/>
      <c r="B1154" s="28"/>
      <c r="C1154" s="28"/>
      <c r="D1154" s="28"/>
      <c r="E1154" s="28"/>
      <c r="F1154" s="28"/>
      <c r="G1154" s="28"/>
      <c r="H1154" s="28"/>
      <c r="I1154" s="28"/>
      <c r="J1154" s="28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28"/>
      <c r="B1155" s="28"/>
      <c r="C1155" s="28"/>
      <c r="D1155" s="28"/>
      <c r="E1155" s="28"/>
      <c r="F1155" s="28"/>
      <c r="G1155" s="28"/>
      <c r="H1155" s="28"/>
      <c r="I1155" s="28"/>
      <c r="J1155" s="28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28"/>
      <c r="B1156" s="28"/>
      <c r="C1156" s="28"/>
      <c r="D1156" s="28"/>
      <c r="E1156" s="28"/>
      <c r="F1156" s="28"/>
      <c r="G1156" s="28"/>
      <c r="H1156" s="28"/>
      <c r="I1156" s="28"/>
      <c r="J1156" s="28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28"/>
      <c r="B1157" s="28"/>
      <c r="C1157" s="28"/>
      <c r="D1157" s="28"/>
      <c r="E1157" s="28"/>
      <c r="F1157" s="28"/>
      <c r="G1157" s="28"/>
      <c r="H1157" s="28"/>
      <c r="I1157" s="28"/>
      <c r="J1157" s="28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28"/>
      <c r="B1158" s="28"/>
      <c r="C1158" s="28"/>
      <c r="D1158" s="28"/>
      <c r="E1158" s="28"/>
      <c r="F1158" s="28"/>
      <c r="G1158" s="28"/>
      <c r="H1158" s="28"/>
      <c r="I1158" s="28"/>
      <c r="J1158" s="28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28"/>
      <c r="B1159" s="28"/>
      <c r="C1159" s="28"/>
      <c r="D1159" s="28"/>
      <c r="E1159" s="28"/>
      <c r="F1159" s="28"/>
      <c r="G1159" s="28"/>
      <c r="H1159" s="28"/>
      <c r="I1159" s="28"/>
      <c r="J1159" s="28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28"/>
      <c r="B1160" s="28"/>
      <c r="C1160" s="28"/>
      <c r="D1160" s="28"/>
      <c r="E1160" s="28"/>
      <c r="F1160" s="28"/>
      <c r="G1160" s="28"/>
      <c r="H1160" s="28"/>
      <c r="I1160" s="28"/>
      <c r="J1160" s="28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28"/>
      <c r="B1161" s="28"/>
      <c r="C1161" s="28"/>
      <c r="D1161" s="28"/>
      <c r="E1161" s="28"/>
      <c r="F1161" s="28"/>
      <c r="G1161" s="28"/>
      <c r="H1161" s="28"/>
      <c r="I1161" s="28"/>
      <c r="J1161" s="28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28"/>
      <c r="B1162" s="28"/>
      <c r="C1162" s="28"/>
      <c r="D1162" s="28"/>
      <c r="E1162" s="28"/>
      <c r="F1162" s="28"/>
      <c r="G1162" s="28"/>
      <c r="H1162" s="28"/>
      <c r="I1162" s="28"/>
      <c r="J1162" s="28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28"/>
      <c r="B1163" s="28"/>
      <c r="C1163" s="28"/>
      <c r="D1163" s="28"/>
      <c r="E1163" s="28"/>
      <c r="F1163" s="28"/>
      <c r="G1163" s="28"/>
      <c r="H1163" s="28"/>
      <c r="I1163" s="28"/>
      <c r="J1163" s="28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28"/>
      <c r="B1164" s="28"/>
      <c r="C1164" s="28"/>
      <c r="D1164" s="28"/>
      <c r="E1164" s="28"/>
      <c r="F1164" s="28"/>
      <c r="G1164" s="28"/>
      <c r="H1164" s="28"/>
      <c r="I1164" s="28"/>
      <c r="J1164" s="28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28"/>
      <c r="B1165" s="28"/>
      <c r="C1165" s="28"/>
      <c r="D1165" s="28"/>
      <c r="E1165" s="28"/>
      <c r="F1165" s="28"/>
      <c r="G1165" s="28"/>
      <c r="H1165" s="28"/>
      <c r="I1165" s="28"/>
      <c r="J1165" s="28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28"/>
      <c r="B1166" s="28"/>
      <c r="C1166" s="28"/>
      <c r="D1166" s="28"/>
      <c r="E1166" s="28"/>
      <c r="F1166" s="28"/>
      <c r="G1166" s="28"/>
      <c r="H1166" s="28"/>
      <c r="I1166" s="28"/>
      <c r="J1166" s="28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28"/>
      <c r="B1167" s="28"/>
      <c r="C1167" s="28"/>
      <c r="D1167" s="28"/>
      <c r="E1167" s="28"/>
      <c r="F1167" s="28"/>
      <c r="G1167" s="28"/>
      <c r="H1167" s="28"/>
      <c r="I1167" s="28"/>
      <c r="J1167" s="28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28"/>
      <c r="B1168" s="28"/>
      <c r="C1168" s="28"/>
      <c r="D1168" s="28"/>
      <c r="E1168" s="28"/>
      <c r="F1168" s="28"/>
      <c r="G1168" s="28"/>
      <c r="H1168" s="28"/>
      <c r="I1168" s="28"/>
      <c r="J1168" s="28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28"/>
      <c r="B1169" s="28"/>
      <c r="C1169" s="28"/>
      <c r="D1169" s="28"/>
      <c r="E1169" s="28"/>
      <c r="F1169" s="28"/>
      <c r="G1169" s="28"/>
      <c r="H1169" s="28"/>
      <c r="I1169" s="28"/>
      <c r="J1169" s="28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28"/>
      <c r="B1170" s="28"/>
      <c r="C1170" s="28"/>
      <c r="D1170" s="28"/>
      <c r="E1170" s="28"/>
      <c r="F1170" s="28"/>
      <c r="G1170" s="28"/>
      <c r="H1170" s="28"/>
      <c r="I1170" s="28"/>
      <c r="J1170" s="28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28"/>
      <c r="B1171" s="28"/>
      <c r="C1171" s="28"/>
      <c r="D1171" s="28"/>
      <c r="E1171" s="28"/>
      <c r="F1171" s="28"/>
      <c r="G1171" s="28"/>
      <c r="H1171" s="28"/>
      <c r="I1171" s="28"/>
      <c r="J1171" s="28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28"/>
      <c r="B1172" s="28"/>
      <c r="C1172" s="28"/>
      <c r="D1172" s="28"/>
      <c r="E1172" s="28"/>
      <c r="F1172" s="28"/>
      <c r="G1172" s="28"/>
      <c r="H1172" s="28"/>
      <c r="I1172" s="28"/>
      <c r="J1172" s="28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28"/>
      <c r="B1173" s="28"/>
      <c r="C1173" s="28"/>
      <c r="D1173" s="28"/>
      <c r="E1173" s="28"/>
      <c r="F1173" s="28"/>
      <c r="G1173" s="28"/>
      <c r="H1173" s="28"/>
      <c r="I1173" s="28"/>
      <c r="J1173" s="28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28"/>
      <c r="B1174" s="28"/>
      <c r="C1174" s="28"/>
      <c r="D1174" s="28"/>
      <c r="E1174" s="28"/>
      <c r="F1174" s="28"/>
      <c r="G1174" s="28"/>
      <c r="H1174" s="28"/>
      <c r="I1174" s="28"/>
      <c r="J1174" s="28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28"/>
      <c r="B1175" s="28"/>
      <c r="C1175" s="28"/>
      <c r="D1175" s="28"/>
      <c r="E1175" s="28"/>
      <c r="F1175" s="28"/>
      <c r="G1175" s="28"/>
      <c r="H1175" s="28"/>
      <c r="I1175" s="28"/>
      <c r="J1175" s="28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28"/>
      <c r="B1176" s="28"/>
      <c r="C1176" s="28"/>
      <c r="D1176" s="28"/>
      <c r="E1176" s="28"/>
      <c r="F1176" s="28"/>
      <c r="G1176" s="28"/>
      <c r="H1176" s="28"/>
      <c r="I1176" s="28"/>
      <c r="J1176" s="28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28"/>
      <c r="B1177" s="28"/>
      <c r="C1177" s="28"/>
      <c r="D1177" s="28"/>
      <c r="E1177" s="28"/>
      <c r="F1177" s="28"/>
      <c r="G1177" s="28"/>
      <c r="H1177" s="28"/>
      <c r="I1177" s="28"/>
      <c r="J1177" s="28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28"/>
      <c r="B1178" s="28"/>
      <c r="C1178" s="28"/>
      <c r="D1178" s="28"/>
      <c r="E1178" s="28"/>
      <c r="F1178" s="28"/>
      <c r="G1178" s="28"/>
      <c r="H1178" s="28"/>
      <c r="I1178" s="28"/>
      <c r="J1178" s="28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28"/>
      <c r="B1179" s="28"/>
      <c r="C1179" s="28"/>
      <c r="D1179" s="28"/>
      <c r="E1179" s="28"/>
      <c r="F1179" s="28"/>
      <c r="G1179" s="28"/>
      <c r="H1179" s="28"/>
      <c r="I1179" s="28"/>
      <c r="J1179" s="28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28"/>
      <c r="B1180" s="28"/>
      <c r="C1180" s="28"/>
      <c r="D1180" s="28"/>
      <c r="E1180" s="28"/>
      <c r="F1180" s="28"/>
      <c r="G1180" s="28"/>
      <c r="H1180" s="28"/>
      <c r="I1180" s="28"/>
      <c r="J1180" s="28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28"/>
      <c r="B1181" s="28"/>
      <c r="C1181" s="28"/>
      <c r="D1181" s="28"/>
      <c r="E1181" s="28"/>
      <c r="F1181" s="28"/>
      <c r="G1181" s="28"/>
      <c r="H1181" s="28"/>
      <c r="I1181" s="28"/>
      <c r="J1181" s="28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28"/>
      <c r="B1182" s="28"/>
      <c r="C1182" s="28"/>
      <c r="D1182" s="28"/>
      <c r="E1182" s="28"/>
      <c r="F1182" s="28"/>
      <c r="G1182" s="28"/>
      <c r="H1182" s="28"/>
      <c r="I1182" s="28"/>
      <c r="J1182" s="28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28"/>
      <c r="B1183" s="28"/>
      <c r="C1183" s="28"/>
      <c r="D1183" s="28"/>
      <c r="E1183" s="28"/>
      <c r="F1183" s="28"/>
      <c r="G1183" s="28"/>
      <c r="H1183" s="28"/>
      <c r="I1183" s="28"/>
      <c r="J1183" s="28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28"/>
      <c r="B1184" s="28"/>
      <c r="C1184" s="28"/>
      <c r="D1184" s="28"/>
      <c r="E1184" s="28"/>
      <c r="F1184" s="28"/>
      <c r="G1184" s="28"/>
      <c r="H1184" s="28"/>
      <c r="I1184" s="28"/>
      <c r="J1184" s="28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28"/>
      <c r="B1185" s="28"/>
      <c r="C1185" s="28"/>
      <c r="D1185" s="28"/>
      <c r="E1185" s="28"/>
      <c r="F1185" s="28"/>
      <c r="G1185" s="28"/>
      <c r="H1185" s="28"/>
      <c r="I1185" s="28"/>
      <c r="J1185" s="28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28"/>
      <c r="B1186" s="28"/>
      <c r="C1186" s="28"/>
      <c r="D1186" s="28"/>
      <c r="E1186" s="28"/>
      <c r="F1186" s="28"/>
      <c r="G1186" s="28"/>
      <c r="H1186" s="28"/>
      <c r="I1186" s="28"/>
      <c r="J1186" s="28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28"/>
      <c r="B1187" s="28"/>
      <c r="C1187" s="28"/>
      <c r="D1187" s="28"/>
      <c r="E1187" s="28"/>
      <c r="F1187" s="28"/>
      <c r="G1187" s="28"/>
      <c r="H1187" s="28"/>
      <c r="I1187" s="28"/>
      <c r="J1187" s="28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28"/>
      <c r="B1188" s="28"/>
      <c r="C1188" s="28"/>
      <c r="D1188" s="28"/>
      <c r="E1188" s="28"/>
      <c r="F1188" s="28"/>
      <c r="G1188" s="28"/>
      <c r="H1188" s="28"/>
      <c r="I1188" s="28"/>
      <c r="J1188" s="28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28"/>
      <c r="B1189" s="28"/>
      <c r="C1189" s="28"/>
      <c r="D1189" s="28"/>
      <c r="E1189" s="28"/>
      <c r="F1189" s="28"/>
      <c r="G1189" s="28"/>
      <c r="H1189" s="28"/>
      <c r="I1189" s="28"/>
      <c r="J1189" s="28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28"/>
      <c r="B1190" s="28"/>
      <c r="C1190" s="28"/>
      <c r="D1190" s="28"/>
      <c r="E1190" s="28"/>
      <c r="F1190" s="28"/>
      <c r="G1190" s="28"/>
      <c r="H1190" s="28"/>
      <c r="I1190" s="28"/>
      <c r="J1190" s="28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28"/>
      <c r="B1191" s="28"/>
      <c r="C1191" s="28"/>
      <c r="D1191" s="28"/>
      <c r="E1191" s="28"/>
      <c r="F1191" s="28"/>
      <c r="G1191" s="28"/>
      <c r="H1191" s="28"/>
      <c r="I1191" s="28"/>
      <c r="J1191" s="28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28"/>
      <c r="B1192" s="28"/>
      <c r="C1192" s="28"/>
      <c r="D1192" s="28"/>
      <c r="E1192" s="28"/>
      <c r="F1192" s="28"/>
      <c r="G1192" s="28"/>
      <c r="H1192" s="28"/>
      <c r="I1192" s="28"/>
      <c r="J1192" s="28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28"/>
      <c r="B1193" s="28"/>
      <c r="C1193" s="28"/>
      <c r="D1193" s="28"/>
      <c r="E1193" s="28"/>
      <c r="F1193" s="28"/>
      <c r="G1193" s="28"/>
      <c r="H1193" s="28"/>
      <c r="I1193" s="28"/>
      <c r="J1193" s="28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28"/>
      <c r="B1194" s="28"/>
      <c r="C1194" s="28"/>
      <c r="D1194" s="28"/>
      <c r="E1194" s="28"/>
      <c r="F1194" s="28"/>
      <c r="G1194" s="28"/>
      <c r="H1194" s="28"/>
      <c r="I1194" s="28"/>
      <c r="J1194" s="28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28"/>
      <c r="B1195" s="28"/>
      <c r="C1195" s="28"/>
      <c r="D1195" s="28"/>
      <c r="E1195" s="28"/>
      <c r="F1195" s="28"/>
      <c r="G1195" s="28"/>
      <c r="H1195" s="28"/>
      <c r="I1195" s="28"/>
      <c r="J1195" s="28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28"/>
      <c r="B1196" s="28"/>
      <c r="C1196" s="28"/>
      <c r="D1196" s="28"/>
      <c r="E1196" s="28"/>
      <c r="F1196" s="28"/>
      <c r="G1196" s="28"/>
      <c r="H1196" s="28"/>
      <c r="I1196" s="28"/>
      <c r="J1196" s="28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28"/>
      <c r="B1197" s="28"/>
      <c r="C1197" s="28"/>
      <c r="D1197" s="28"/>
      <c r="E1197" s="28"/>
      <c r="F1197" s="28"/>
      <c r="G1197" s="28"/>
      <c r="H1197" s="28"/>
      <c r="I1197" s="28"/>
      <c r="J1197" s="28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28"/>
      <c r="B1198" s="28"/>
      <c r="C1198" s="28"/>
      <c r="D1198" s="28"/>
      <c r="E1198" s="28"/>
      <c r="F1198" s="28"/>
      <c r="G1198" s="28"/>
      <c r="H1198" s="28"/>
      <c r="I1198" s="28"/>
      <c r="J1198" s="28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28"/>
      <c r="B1199" s="28"/>
      <c r="C1199" s="28"/>
      <c r="D1199" s="28"/>
      <c r="E1199" s="28"/>
      <c r="F1199" s="28"/>
      <c r="G1199" s="28"/>
      <c r="H1199" s="28"/>
      <c r="I1199" s="28"/>
      <c r="J1199" s="28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28"/>
      <c r="B1200" s="28"/>
      <c r="C1200" s="28"/>
      <c r="D1200" s="28"/>
      <c r="E1200" s="28"/>
      <c r="F1200" s="28"/>
      <c r="G1200" s="28"/>
      <c r="H1200" s="28"/>
      <c r="I1200" s="28"/>
      <c r="J1200" s="28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28"/>
      <c r="B1201" s="28"/>
      <c r="C1201" s="28"/>
      <c r="D1201" s="28"/>
      <c r="E1201" s="28"/>
      <c r="F1201" s="28"/>
      <c r="G1201" s="28"/>
      <c r="H1201" s="28"/>
      <c r="I1201" s="28"/>
      <c r="J1201" s="28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28"/>
      <c r="B1202" s="28"/>
      <c r="C1202" s="28"/>
      <c r="D1202" s="28"/>
      <c r="E1202" s="28"/>
      <c r="F1202" s="28"/>
      <c r="G1202" s="28"/>
      <c r="H1202" s="28"/>
      <c r="I1202" s="28"/>
      <c r="J1202" s="28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28"/>
      <c r="B1203" s="28"/>
      <c r="C1203" s="28"/>
      <c r="D1203" s="28"/>
      <c r="E1203" s="28"/>
      <c r="F1203" s="28"/>
      <c r="G1203" s="28"/>
      <c r="H1203" s="28"/>
      <c r="I1203" s="28"/>
      <c r="J1203" s="28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28"/>
      <c r="B1204" s="28"/>
      <c r="C1204" s="28"/>
      <c r="D1204" s="28"/>
      <c r="E1204" s="28"/>
      <c r="F1204" s="28"/>
      <c r="G1204" s="28"/>
      <c r="H1204" s="28"/>
      <c r="I1204" s="28"/>
      <c r="J1204" s="28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28"/>
      <c r="B1205" s="28"/>
      <c r="C1205" s="28"/>
      <c r="D1205" s="28"/>
      <c r="E1205" s="28"/>
      <c r="F1205" s="28"/>
      <c r="G1205" s="28"/>
      <c r="H1205" s="28"/>
      <c r="I1205" s="28"/>
      <c r="J1205" s="28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28"/>
      <c r="B1206" s="28"/>
      <c r="C1206" s="28"/>
      <c r="D1206" s="28"/>
      <c r="E1206" s="28"/>
      <c r="F1206" s="28"/>
      <c r="G1206" s="28"/>
      <c r="H1206" s="28"/>
      <c r="I1206" s="28"/>
      <c r="J1206" s="28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28"/>
      <c r="B1207" s="28"/>
      <c r="C1207" s="28"/>
      <c r="D1207" s="28"/>
      <c r="E1207" s="28"/>
      <c r="F1207" s="28"/>
      <c r="G1207" s="28"/>
      <c r="H1207" s="28"/>
      <c r="I1207" s="28"/>
      <c r="J1207" s="28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28"/>
      <c r="B1208" s="28"/>
      <c r="C1208" s="28"/>
      <c r="D1208" s="28"/>
      <c r="E1208" s="28"/>
      <c r="F1208" s="28"/>
      <c r="G1208" s="28"/>
      <c r="H1208" s="28"/>
      <c r="I1208" s="28"/>
      <c r="J1208" s="28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28"/>
      <c r="B1209" s="28"/>
      <c r="C1209" s="28"/>
      <c r="D1209" s="28"/>
      <c r="E1209" s="28"/>
      <c r="F1209" s="28"/>
      <c r="G1209" s="28"/>
      <c r="H1209" s="28"/>
      <c r="I1209" s="28"/>
      <c r="J1209" s="28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28"/>
      <c r="B1210" s="28"/>
      <c r="C1210" s="28"/>
      <c r="D1210" s="28"/>
      <c r="E1210" s="28"/>
      <c r="F1210" s="28"/>
      <c r="G1210" s="28"/>
      <c r="H1210" s="28"/>
      <c r="I1210" s="28"/>
      <c r="J1210" s="28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28"/>
      <c r="B1211" s="28"/>
      <c r="C1211" s="28"/>
      <c r="D1211" s="28"/>
      <c r="E1211" s="28"/>
      <c r="F1211" s="28"/>
      <c r="G1211" s="28"/>
      <c r="H1211" s="28"/>
      <c r="I1211" s="28"/>
      <c r="J1211" s="28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28"/>
      <c r="B1212" s="28"/>
      <c r="C1212" s="28"/>
      <c r="D1212" s="28"/>
      <c r="E1212" s="28"/>
      <c r="F1212" s="28"/>
      <c r="G1212" s="28"/>
      <c r="H1212" s="28"/>
      <c r="I1212" s="28"/>
      <c r="J1212" s="28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28"/>
      <c r="B1213" s="28"/>
      <c r="C1213" s="28"/>
      <c r="D1213" s="28"/>
      <c r="E1213" s="28"/>
      <c r="F1213" s="28"/>
      <c r="G1213" s="28"/>
      <c r="H1213" s="28"/>
      <c r="I1213" s="28"/>
      <c r="J1213" s="28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28"/>
      <c r="B1214" s="28"/>
      <c r="C1214" s="28"/>
      <c r="D1214" s="28"/>
      <c r="E1214" s="28"/>
      <c r="F1214" s="28"/>
      <c r="G1214" s="28"/>
      <c r="H1214" s="28"/>
      <c r="I1214" s="28"/>
      <c r="J1214" s="28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28"/>
      <c r="B1215" s="28"/>
      <c r="C1215" s="28"/>
      <c r="D1215" s="28"/>
      <c r="E1215" s="28"/>
      <c r="F1215" s="28"/>
      <c r="G1215" s="28"/>
      <c r="H1215" s="28"/>
      <c r="I1215" s="28"/>
      <c r="J1215" s="28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28"/>
      <c r="B1216" s="28"/>
      <c r="C1216" s="28"/>
      <c r="D1216" s="28"/>
      <c r="E1216" s="28"/>
      <c r="F1216" s="28"/>
      <c r="G1216" s="28"/>
      <c r="H1216" s="28"/>
      <c r="I1216" s="28"/>
      <c r="J1216" s="28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28"/>
      <c r="B1217" s="28"/>
      <c r="C1217" s="28"/>
      <c r="D1217" s="28"/>
      <c r="E1217" s="28"/>
      <c r="F1217" s="28"/>
      <c r="G1217" s="28"/>
      <c r="H1217" s="28"/>
      <c r="I1217" s="28"/>
      <c r="J1217" s="28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28"/>
      <c r="B1218" s="28"/>
      <c r="C1218" s="28"/>
      <c r="D1218" s="28"/>
      <c r="E1218" s="28"/>
      <c r="F1218" s="28"/>
      <c r="G1218" s="28"/>
      <c r="H1218" s="28"/>
      <c r="I1218" s="28"/>
      <c r="J1218" s="28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28"/>
      <c r="B1219" s="28"/>
      <c r="C1219" s="28"/>
      <c r="D1219" s="28"/>
      <c r="E1219" s="28"/>
      <c r="F1219" s="28"/>
      <c r="G1219" s="28"/>
      <c r="H1219" s="28"/>
      <c r="I1219" s="28"/>
      <c r="J1219" s="28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28"/>
      <c r="B1220" s="28"/>
      <c r="C1220" s="28"/>
      <c r="D1220" s="28"/>
      <c r="E1220" s="28"/>
      <c r="F1220" s="28"/>
      <c r="G1220" s="28"/>
      <c r="H1220" s="28"/>
      <c r="I1220" s="28"/>
      <c r="J1220" s="28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28"/>
      <c r="B1221" s="28"/>
      <c r="C1221" s="28"/>
      <c r="D1221" s="28"/>
      <c r="E1221" s="28"/>
      <c r="F1221" s="28"/>
      <c r="G1221" s="28"/>
      <c r="H1221" s="28"/>
      <c r="I1221" s="28"/>
      <c r="J1221" s="28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28"/>
      <c r="B1222" s="28"/>
      <c r="C1222" s="28"/>
      <c r="D1222" s="28"/>
      <c r="E1222" s="28"/>
      <c r="F1222" s="28"/>
      <c r="G1222" s="28"/>
      <c r="H1222" s="28"/>
      <c r="I1222" s="28"/>
      <c r="J1222" s="28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28"/>
      <c r="B1223" s="28"/>
      <c r="C1223" s="28"/>
      <c r="D1223" s="28"/>
      <c r="E1223" s="28"/>
      <c r="F1223" s="28"/>
      <c r="G1223" s="28"/>
      <c r="H1223" s="28"/>
      <c r="I1223" s="28"/>
      <c r="J1223" s="28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28"/>
      <c r="B1224" s="28"/>
      <c r="C1224" s="28"/>
      <c r="D1224" s="28"/>
      <c r="E1224" s="28"/>
      <c r="F1224" s="28"/>
      <c r="G1224" s="28"/>
      <c r="H1224" s="28"/>
      <c r="I1224" s="28"/>
      <c r="J1224" s="28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28"/>
      <c r="B1225" s="28"/>
      <c r="C1225" s="28"/>
      <c r="D1225" s="28"/>
      <c r="E1225" s="28"/>
      <c r="F1225" s="28"/>
      <c r="G1225" s="28"/>
      <c r="H1225" s="28"/>
      <c r="I1225" s="28"/>
      <c r="J1225" s="28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28"/>
      <c r="B1226" s="28"/>
      <c r="C1226" s="28"/>
      <c r="D1226" s="28"/>
      <c r="E1226" s="28"/>
      <c r="F1226" s="28"/>
      <c r="G1226" s="28"/>
      <c r="H1226" s="28"/>
      <c r="I1226" s="28"/>
      <c r="J1226" s="28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28"/>
      <c r="B1227" s="28"/>
      <c r="C1227" s="28"/>
      <c r="D1227" s="28"/>
      <c r="E1227" s="28"/>
      <c r="F1227" s="28"/>
      <c r="G1227" s="28"/>
      <c r="H1227" s="28"/>
      <c r="I1227" s="28"/>
      <c r="J1227" s="28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28"/>
      <c r="B1228" s="28"/>
      <c r="C1228" s="28"/>
      <c r="D1228" s="28"/>
      <c r="E1228" s="28"/>
      <c r="F1228" s="28"/>
      <c r="G1228" s="28"/>
      <c r="H1228" s="28"/>
      <c r="I1228" s="28"/>
      <c r="J1228" s="28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28"/>
      <c r="B1229" s="28"/>
      <c r="C1229" s="28"/>
      <c r="D1229" s="28"/>
      <c r="E1229" s="28"/>
      <c r="F1229" s="28"/>
      <c r="G1229" s="28"/>
      <c r="H1229" s="28"/>
      <c r="I1229" s="28"/>
      <c r="J1229" s="28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28"/>
      <c r="B1230" s="28"/>
      <c r="C1230" s="28"/>
      <c r="D1230" s="28"/>
      <c r="E1230" s="28"/>
      <c r="F1230" s="28"/>
      <c r="G1230" s="28"/>
      <c r="H1230" s="28"/>
      <c r="I1230" s="28"/>
      <c r="J1230" s="28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28"/>
      <c r="B1231" s="28"/>
      <c r="C1231" s="28"/>
      <c r="D1231" s="28"/>
      <c r="E1231" s="28"/>
      <c r="F1231" s="28"/>
      <c r="G1231" s="28"/>
      <c r="H1231" s="28"/>
      <c r="I1231" s="28"/>
      <c r="J1231" s="28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28"/>
      <c r="B1232" s="28"/>
      <c r="C1232" s="28"/>
      <c r="D1232" s="28"/>
      <c r="E1232" s="28"/>
      <c r="F1232" s="28"/>
      <c r="G1232" s="28"/>
      <c r="H1232" s="28"/>
      <c r="I1232" s="28"/>
      <c r="J1232" s="28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28"/>
      <c r="B1233" s="28"/>
      <c r="C1233" s="28"/>
      <c r="D1233" s="28"/>
      <c r="E1233" s="28"/>
      <c r="F1233" s="28"/>
      <c r="G1233" s="28"/>
      <c r="H1233" s="28"/>
      <c r="I1233" s="28"/>
      <c r="J1233" s="28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28"/>
      <c r="B1234" s="28"/>
      <c r="C1234" s="28"/>
      <c r="D1234" s="28"/>
      <c r="E1234" s="28"/>
      <c r="F1234" s="28"/>
      <c r="G1234" s="28"/>
      <c r="H1234" s="28"/>
      <c r="I1234" s="28"/>
      <c r="J1234" s="28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28"/>
      <c r="B1235" s="28"/>
      <c r="C1235" s="28"/>
      <c r="D1235" s="28"/>
      <c r="E1235" s="28"/>
      <c r="F1235" s="28"/>
      <c r="G1235" s="28"/>
      <c r="H1235" s="28"/>
      <c r="I1235" s="28"/>
      <c r="J1235" s="28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28"/>
      <c r="B1236" s="28"/>
      <c r="C1236" s="28"/>
      <c r="D1236" s="28"/>
      <c r="E1236" s="28"/>
      <c r="F1236" s="28"/>
      <c r="G1236" s="28"/>
      <c r="H1236" s="28"/>
      <c r="I1236" s="28"/>
      <c r="J1236" s="28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28"/>
      <c r="B1237" s="28"/>
      <c r="C1237" s="28"/>
      <c r="D1237" s="28"/>
      <c r="E1237" s="28"/>
      <c r="F1237" s="28"/>
      <c r="G1237" s="28"/>
      <c r="H1237" s="28"/>
      <c r="I1237" s="28"/>
      <c r="J1237" s="28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28"/>
      <c r="B1238" s="28"/>
      <c r="C1238" s="28"/>
      <c r="D1238" s="28"/>
      <c r="E1238" s="28"/>
      <c r="F1238" s="28"/>
      <c r="G1238" s="28"/>
      <c r="H1238" s="28"/>
      <c r="I1238" s="28"/>
      <c r="J1238" s="28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28"/>
      <c r="B1239" s="28"/>
      <c r="C1239" s="28"/>
      <c r="D1239" s="28"/>
      <c r="E1239" s="28"/>
      <c r="F1239" s="28"/>
      <c r="G1239" s="28"/>
      <c r="H1239" s="28"/>
      <c r="I1239" s="28"/>
      <c r="J1239" s="28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28"/>
      <c r="B1240" s="28"/>
      <c r="C1240" s="28"/>
      <c r="D1240" s="28"/>
      <c r="E1240" s="28"/>
      <c r="F1240" s="28"/>
      <c r="G1240" s="28"/>
      <c r="H1240" s="28"/>
      <c r="I1240" s="28"/>
      <c r="J1240" s="28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28"/>
      <c r="B1241" s="28"/>
      <c r="C1241" s="28"/>
      <c r="D1241" s="28"/>
      <c r="E1241" s="28"/>
      <c r="F1241" s="28"/>
      <c r="G1241" s="28"/>
      <c r="H1241" s="28"/>
      <c r="I1241" s="28"/>
      <c r="J1241" s="28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28"/>
      <c r="B1242" s="28"/>
      <c r="C1242" s="28"/>
      <c r="D1242" s="28"/>
      <c r="E1242" s="28"/>
      <c r="F1242" s="28"/>
      <c r="G1242" s="28"/>
      <c r="H1242" s="28"/>
      <c r="I1242" s="28"/>
      <c r="J1242" s="28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28"/>
      <c r="B1243" s="28"/>
      <c r="C1243" s="28"/>
      <c r="D1243" s="28"/>
      <c r="E1243" s="28"/>
      <c r="F1243" s="28"/>
      <c r="G1243" s="28"/>
      <c r="H1243" s="28"/>
      <c r="I1243" s="28"/>
      <c r="J1243" s="28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28"/>
      <c r="B1244" s="28"/>
      <c r="C1244" s="28"/>
      <c r="D1244" s="28"/>
      <c r="E1244" s="28"/>
      <c r="F1244" s="28"/>
      <c r="G1244" s="28"/>
      <c r="H1244" s="28"/>
      <c r="I1244" s="28"/>
      <c r="J1244" s="28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28"/>
      <c r="B1245" s="28"/>
      <c r="C1245" s="28"/>
      <c r="D1245" s="28"/>
      <c r="E1245" s="28"/>
      <c r="F1245" s="28"/>
      <c r="G1245" s="28"/>
      <c r="H1245" s="28"/>
      <c r="I1245" s="28"/>
      <c r="J1245" s="28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28"/>
      <c r="B1246" s="28"/>
      <c r="C1246" s="28"/>
      <c r="D1246" s="28"/>
      <c r="E1246" s="28"/>
      <c r="F1246" s="28"/>
      <c r="G1246" s="28"/>
      <c r="H1246" s="28"/>
      <c r="I1246" s="28"/>
      <c r="J1246" s="28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28"/>
      <c r="B1247" s="28"/>
      <c r="C1247" s="28"/>
      <c r="D1247" s="28"/>
      <c r="E1247" s="28"/>
      <c r="F1247" s="28"/>
      <c r="G1247" s="28"/>
      <c r="H1247" s="28"/>
      <c r="I1247" s="28"/>
      <c r="J1247" s="28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28"/>
      <c r="B1248" s="28"/>
      <c r="C1248" s="28"/>
      <c r="D1248" s="28"/>
      <c r="E1248" s="28"/>
      <c r="F1248" s="28"/>
      <c r="G1248" s="28"/>
      <c r="H1248" s="28"/>
      <c r="I1248" s="28"/>
      <c r="J1248" s="28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28"/>
      <c r="B1249" s="28"/>
      <c r="C1249" s="28"/>
      <c r="D1249" s="28"/>
      <c r="E1249" s="28"/>
      <c r="F1249" s="28"/>
      <c r="G1249" s="28"/>
      <c r="H1249" s="28"/>
      <c r="I1249" s="28"/>
      <c r="J1249" s="28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28"/>
      <c r="B1250" s="28"/>
      <c r="C1250" s="28"/>
      <c r="D1250" s="28"/>
      <c r="E1250" s="28"/>
      <c r="F1250" s="28"/>
      <c r="G1250" s="28"/>
      <c r="H1250" s="28"/>
      <c r="I1250" s="28"/>
      <c r="J1250" s="28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28"/>
      <c r="B1251" s="28"/>
      <c r="C1251" s="28"/>
      <c r="D1251" s="28"/>
      <c r="E1251" s="28"/>
      <c r="F1251" s="28"/>
      <c r="G1251" s="28"/>
      <c r="H1251" s="28"/>
      <c r="I1251" s="28"/>
      <c r="J1251" s="28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28"/>
      <c r="B1252" s="28"/>
      <c r="C1252" s="28"/>
      <c r="D1252" s="28"/>
      <c r="E1252" s="28"/>
      <c r="F1252" s="28"/>
      <c r="G1252" s="28"/>
      <c r="H1252" s="28"/>
      <c r="I1252" s="28"/>
      <c r="J1252" s="28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28"/>
      <c r="B1253" s="28"/>
      <c r="C1253" s="28"/>
      <c r="D1253" s="28"/>
      <c r="E1253" s="28"/>
      <c r="F1253" s="28"/>
      <c r="G1253" s="28"/>
      <c r="H1253" s="28"/>
      <c r="I1253" s="28"/>
      <c r="J1253" s="28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28"/>
      <c r="B1254" s="28"/>
      <c r="C1254" s="28"/>
      <c r="D1254" s="28"/>
      <c r="E1254" s="28"/>
      <c r="F1254" s="28"/>
      <c r="G1254" s="28"/>
      <c r="H1254" s="28"/>
      <c r="I1254" s="28"/>
      <c r="J1254" s="28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28"/>
      <c r="B1255" s="28"/>
      <c r="C1255" s="28"/>
      <c r="D1255" s="28"/>
      <c r="E1255" s="28"/>
      <c r="F1255" s="28"/>
      <c r="G1255" s="28"/>
      <c r="H1255" s="28"/>
      <c r="I1255" s="28"/>
      <c r="J1255" s="28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28"/>
      <c r="B1256" s="28"/>
      <c r="C1256" s="28"/>
      <c r="D1256" s="28"/>
      <c r="E1256" s="28"/>
      <c r="F1256" s="28"/>
      <c r="G1256" s="28"/>
      <c r="H1256" s="28"/>
      <c r="I1256" s="28"/>
      <c r="J1256" s="28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28"/>
      <c r="B1257" s="28"/>
      <c r="C1257" s="28"/>
      <c r="D1257" s="28"/>
      <c r="E1257" s="28"/>
      <c r="F1257" s="28"/>
      <c r="G1257" s="28"/>
      <c r="H1257" s="28"/>
      <c r="I1257" s="28"/>
      <c r="J1257" s="28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28"/>
      <c r="B1258" s="28"/>
      <c r="C1258" s="28"/>
      <c r="D1258" s="28"/>
      <c r="E1258" s="28"/>
      <c r="F1258" s="28"/>
      <c r="G1258" s="28"/>
      <c r="H1258" s="28"/>
      <c r="I1258" s="28"/>
      <c r="J1258" s="28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28"/>
      <c r="B1259" s="28"/>
      <c r="C1259" s="28"/>
      <c r="D1259" s="28"/>
      <c r="E1259" s="28"/>
      <c r="F1259" s="28"/>
      <c r="G1259" s="28"/>
      <c r="H1259" s="28"/>
      <c r="I1259" s="28"/>
      <c r="J1259" s="28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28"/>
      <c r="B1260" s="28"/>
      <c r="C1260" s="28"/>
      <c r="D1260" s="28"/>
      <c r="E1260" s="28"/>
      <c r="F1260" s="28"/>
      <c r="G1260" s="28"/>
      <c r="H1260" s="28"/>
      <c r="I1260" s="28"/>
      <c r="J1260" s="28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28"/>
      <c r="B1261" s="28"/>
      <c r="C1261" s="28"/>
      <c r="D1261" s="28"/>
      <c r="E1261" s="28"/>
      <c r="F1261" s="28"/>
      <c r="G1261" s="28"/>
      <c r="H1261" s="28"/>
      <c r="I1261" s="28"/>
      <c r="J1261" s="28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28"/>
      <c r="B1262" s="28"/>
      <c r="C1262" s="28"/>
      <c r="D1262" s="28"/>
      <c r="E1262" s="28"/>
      <c r="F1262" s="28"/>
      <c r="G1262" s="28"/>
      <c r="H1262" s="28"/>
      <c r="I1262" s="28"/>
      <c r="J1262" s="28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28"/>
      <c r="B1263" s="28"/>
      <c r="C1263" s="28"/>
      <c r="D1263" s="28"/>
      <c r="E1263" s="28"/>
      <c r="F1263" s="28"/>
      <c r="G1263" s="28"/>
      <c r="H1263" s="28"/>
      <c r="I1263" s="28"/>
      <c r="J1263" s="28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28"/>
      <c r="B1264" s="28"/>
      <c r="C1264" s="28"/>
      <c r="D1264" s="28"/>
      <c r="E1264" s="28"/>
      <c r="F1264" s="28"/>
      <c r="G1264" s="28"/>
      <c r="H1264" s="28"/>
      <c r="I1264" s="28"/>
      <c r="J1264" s="28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28"/>
      <c r="B1265" s="28"/>
      <c r="C1265" s="28"/>
      <c r="D1265" s="28"/>
      <c r="E1265" s="28"/>
      <c r="F1265" s="28"/>
      <c r="G1265" s="28"/>
      <c r="H1265" s="28"/>
      <c r="I1265" s="28"/>
      <c r="J1265" s="28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28"/>
      <c r="B1266" s="28"/>
      <c r="C1266" s="28"/>
      <c r="D1266" s="28"/>
      <c r="E1266" s="28"/>
      <c r="F1266" s="28"/>
      <c r="G1266" s="28"/>
      <c r="H1266" s="28"/>
      <c r="I1266" s="28"/>
      <c r="J1266" s="28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28"/>
      <c r="B1267" s="28"/>
      <c r="C1267" s="28"/>
      <c r="D1267" s="28"/>
      <c r="E1267" s="28"/>
      <c r="F1267" s="28"/>
      <c r="G1267" s="28"/>
      <c r="H1267" s="28"/>
      <c r="I1267" s="28"/>
      <c r="J1267" s="28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28"/>
      <c r="B1268" s="28"/>
      <c r="C1268" s="28"/>
      <c r="D1268" s="28"/>
      <c r="E1268" s="28"/>
      <c r="F1268" s="28"/>
      <c r="G1268" s="28"/>
      <c r="H1268" s="28"/>
      <c r="I1268" s="28"/>
      <c r="J1268" s="28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28"/>
      <c r="B1269" s="28"/>
      <c r="C1269" s="28"/>
      <c r="D1269" s="28"/>
      <c r="E1269" s="28"/>
      <c r="F1269" s="28"/>
      <c r="G1269" s="28"/>
      <c r="H1269" s="28"/>
      <c r="I1269" s="28"/>
      <c r="J1269" s="28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28"/>
      <c r="B1270" s="28"/>
      <c r="C1270" s="28"/>
      <c r="D1270" s="28"/>
      <c r="E1270" s="28"/>
      <c r="F1270" s="28"/>
      <c r="G1270" s="28"/>
      <c r="H1270" s="28"/>
      <c r="I1270" s="28"/>
      <c r="J1270" s="28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28"/>
      <c r="B1271" s="28"/>
      <c r="C1271" s="28"/>
      <c r="D1271" s="28"/>
      <c r="E1271" s="28"/>
      <c r="F1271" s="28"/>
      <c r="G1271" s="28"/>
      <c r="H1271" s="28"/>
      <c r="I1271" s="28"/>
      <c r="J1271" s="28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28"/>
      <c r="B1272" s="28"/>
      <c r="C1272" s="28"/>
      <c r="D1272" s="28"/>
      <c r="E1272" s="28"/>
      <c r="F1272" s="28"/>
      <c r="G1272" s="28"/>
      <c r="H1272" s="28"/>
      <c r="I1272" s="28"/>
      <c r="J1272" s="28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28"/>
      <c r="B1273" s="28"/>
      <c r="C1273" s="28"/>
      <c r="D1273" s="28"/>
      <c r="E1273" s="28"/>
      <c r="F1273" s="28"/>
      <c r="G1273" s="28"/>
      <c r="H1273" s="28"/>
      <c r="I1273" s="28"/>
      <c r="J1273" s="28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28"/>
      <c r="B1274" s="28"/>
      <c r="C1274" s="28"/>
      <c r="D1274" s="28"/>
      <c r="E1274" s="28"/>
      <c r="F1274" s="28"/>
      <c r="G1274" s="28"/>
      <c r="H1274" s="28"/>
      <c r="I1274" s="28"/>
      <c r="J1274" s="28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28"/>
      <c r="B1275" s="28"/>
      <c r="C1275" s="28"/>
      <c r="D1275" s="28"/>
      <c r="E1275" s="28"/>
      <c r="F1275" s="28"/>
      <c r="G1275" s="28"/>
      <c r="H1275" s="28"/>
      <c r="I1275" s="28"/>
      <c r="J1275" s="28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28"/>
      <c r="B1276" s="28"/>
      <c r="C1276" s="28"/>
      <c r="D1276" s="28"/>
      <c r="E1276" s="28"/>
      <c r="F1276" s="28"/>
      <c r="G1276" s="28"/>
      <c r="H1276" s="28"/>
      <c r="I1276" s="28"/>
      <c r="J1276" s="28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28"/>
      <c r="B1277" s="28"/>
      <c r="C1277" s="28"/>
      <c r="D1277" s="28"/>
      <c r="E1277" s="28"/>
      <c r="F1277" s="28"/>
      <c r="G1277" s="28"/>
      <c r="H1277" s="28"/>
      <c r="I1277" s="28"/>
      <c r="J1277" s="28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28"/>
      <c r="B1278" s="28"/>
      <c r="C1278" s="28"/>
      <c r="D1278" s="28"/>
      <c r="E1278" s="28"/>
      <c r="F1278" s="28"/>
      <c r="G1278" s="28"/>
      <c r="H1278" s="28"/>
      <c r="I1278" s="28"/>
      <c r="J1278" s="28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28"/>
      <c r="B1279" s="28"/>
      <c r="C1279" s="28"/>
      <c r="D1279" s="28"/>
      <c r="E1279" s="28"/>
      <c r="F1279" s="28"/>
      <c r="G1279" s="28"/>
      <c r="H1279" s="28"/>
      <c r="I1279" s="28"/>
      <c r="J1279" s="28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28"/>
      <c r="B1280" s="28"/>
      <c r="C1280" s="28"/>
      <c r="D1280" s="28"/>
      <c r="E1280" s="28"/>
      <c r="F1280" s="28"/>
      <c r="G1280" s="28"/>
      <c r="H1280" s="28"/>
      <c r="I1280" s="28"/>
      <c r="J1280" s="28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28"/>
      <c r="B1281" s="28"/>
      <c r="C1281" s="28"/>
      <c r="D1281" s="28"/>
      <c r="E1281" s="28"/>
      <c r="F1281" s="28"/>
      <c r="G1281" s="28"/>
      <c r="H1281" s="28"/>
      <c r="I1281" s="28"/>
      <c r="J1281" s="28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28"/>
      <c r="B1282" s="28"/>
      <c r="C1282" s="28"/>
      <c r="D1282" s="28"/>
      <c r="E1282" s="28"/>
      <c r="F1282" s="28"/>
      <c r="G1282" s="28"/>
      <c r="H1282" s="28"/>
      <c r="I1282" s="28"/>
      <c r="J1282" s="28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28"/>
      <c r="B1283" s="28"/>
      <c r="C1283" s="28"/>
      <c r="D1283" s="28"/>
      <c r="E1283" s="28"/>
      <c r="F1283" s="28"/>
      <c r="G1283" s="28"/>
      <c r="H1283" s="28"/>
      <c r="I1283" s="28"/>
      <c r="J1283" s="28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28"/>
      <c r="B1284" s="28"/>
      <c r="C1284" s="28"/>
      <c r="D1284" s="28"/>
      <c r="E1284" s="28"/>
      <c r="F1284" s="28"/>
      <c r="G1284" s="28"/>
      <c r="H1284" s="28"/>
      <c r="I1284" s="28"/>
      <c r="J1284" s="28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28"/>
      <c r="B1285" s="28"/>
      <c r="C1285" s="28"/>
      <c r="D1285" s="28"/>
      <c r="E1285" s="28"/>
      <c r="F1285" s="28"/>
      <c r="G1285" s="28"/>
      <c r="H1285" s="28"/>
      <c r="I1285" s="28"/>
      <c r="J1285" s="28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28"/>
      <c r="B1286" s="28"/>
      <c r="C1286" s="28"/>
      <c r="D1286" s="28"/>
      <c r="E1286" s="28"/>
      <c r="F1286" s="28"/>
      <c r="G1286" s="28"/>
      <c r="H1286" s="28"/>
      <c r="I1286" s="28"/>
      <c r="J1286" s="28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28"/>
      <c r="B1287" s="28"/>
      <c r="C1287" s="28"/>
      <c r="D1287" s="28"/>
      <c r="E1287" s="28"/>
      <c r="F1287" s="28"/>
      <c r="G1287" s="28"/>
      <c r="H1287" s="28"/>
      <c r="I1287" s="28"/>
      <c r="J1287" s="28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28"/>
      <c r="B1288" s="28"/>
      <c r="C1288" s="28"/>
      <c r="D1288" s="28"/>
      <c r="E1288" s="28"/>
      <c r="F1288" s="28"/>
      <c r="G1288" s="28"/>
      <c r="H1288" s="28"/>
      <c r="I1288" s="28"/>
      <c r="J1288" s="28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28"/>
      <c r="B1289" s="28"/>
      <c r="C1289" s="28"/>
      <c r="D1289" s="28"/>
      <c r="E1289" s="28"/>
      <c r="F1289" s="28"/>
      <c r="G1289" s="28"/>
      <c r="H1289" s="28"/>
      <c r="I1289" s="28"/>
      <c r="J1289" s="28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28"/>
      <c r="B1290" s="28"/>
      <c r="C1290" s="28"/>
      <c r="D1290" s="28"/>
      <c r="E1290" s="28"/>
      <c r="F1290" s="28"/>
      <c r="G1290" s="28"/>
      <c r="H1290" s="28"/>
      <c r="I1290" s="28"/>
      <c r="J1290" s="28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28"/>
      <c r="B1291" s="28"/>
      <c r="C1291" s="28"/>
      <c r="D1291" s="28"/>
      <c r="E1291" s="28"/>
      <c r="F1291" s="28"/>
      <c r="G1291" s="28"/>
      <c r="H1291" s="28"/>
      <c r="I1291" s="28"/>
      <c r="J1291" s="28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28"/>
      <c r="B1292" s="28"/>
      <c r="C1292" s="28"/>
      <c r="D1292" s="28"/>
      <c r="E1292" s="28"/>
      <c r="F1292" s="28"/>
      <c r="G1292" s="28"/>
      <c r="H1292" s="28"/>
      <c r="I1292" s="28"/>
      <c r="J1292" s="28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28"/>
      <c r="B1293" s="28"/>
      <c r="C1293" s="28"/>
      <c r="D1293" s="28"/>
      <c r="E1293" s="28"/>
      <c r="F1293" s="28"/>
      <c r="G1293" s="28"/>
      <c r="H1293" s="28"/>
      <c r="I1293" s="28"/>
      <c r="J1293" s="28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28"/>
      <c r="B1294" s="28"/>
      <c r="C1294" s="28"/>
      <c r="D1294" s="28"/>
      <c r="E1294" s="28"/>
      <c r="F1294" s="28"/>
      <c r="G1294" s="28"/>
      <c r="H1294" s="28"/>
      <c r="I1294" s="28"/>
      <c r="J1294" s="28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28"/>
      <c r="B1295" s="28"/>
      <c r="C1295" s="28"/>
      <c r="D1295" s="28"/>
      <c r="E1295" s="28"/>
      <c r="F1295" s="28"/>
      <c r="G1295" s="28"/>
      <c r="H1295" s="28"/>
      <c r="I1295" s="28"/>
      <c r="J1295" s="28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28"/>
      <c r="B1296" s="28"/>
      <c r="C1296" s="28"/>
      <c r="D1296" s="28"/>
      <c r="E1296" s="28"/>
      <c r="F1296" s="28"/>
      <c r="G1296" s="28"/>
      <c r="H1296" s="28"/>
      <c r="I1296" s="28"/>
      <c r="J1296" s="28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28"/>
      <c r="B1297" s="28"/>
      <c r="C1297" s="28"/>
      <c r="D1297" s="28"/>
      <c r="E1297" s="28"/>
      <c r="F1297" s="28"/>
      <c r="G1297" s="28"/>
      <c r="H1297" s="28"/>
      <c r="I1297" s="28"/>
      <c r="J1297" s="28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28"/>
      <c r="B1298" s="28"/>
      <c r="C1298" s="28"/>
      <c r="D1298" s="28"/>
      <c r="E1298" s="28"/>
      <c r="F1298" s="28"/>
      <c r="G1298" s="28"/>
      <c r="H1298" s="28"/>
      <c r="I1298" s="28"/>
      <c r="J1298" s="28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28"/>
      <c r="B1299" s="28"/>
      <c r="C1299" s="28"/>
      <c r="D1299" s="28"/>
      <c r="E1299" s="28"/>
      <c r="F1299" s="28"/>
      <c r="G1299" s="28"/>
      <c r="H1299" s="28"/>
      <c r="I1299" s="28"/>
      <c r="J1299" s="28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28"/>
      <c r="B1300" s="28"/>
      <c r="C1300" s="28"/>
      <c r="D1300" s="28"/>
      <c r="E1300" s="28"/>
      <c r="F1300" s="28"/>
      <c r="G1300" s="28"/>
      <c r="H1300" s="28"/>
      <c r="I1300" s="28"/>
      <c r="J1300" s="28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28"/>
      <c r="B1301" s="28"/>
      <c r="C1301" s="28"/>
      <c r="D1301" s="28"/>
      <c r="E1301" s="28"/>
      <c r="F1301" s="28"/>
      <c r="G1301" s="28"/>
      <c r="H1301" s="28"/>
      <c r="I1301" s="28"/>
      <c r="J1301" s="28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28"/>
      <c r="B1302" s="28"/>
      <c r="C1302" s="28"/>
      <c r="D1302" s="28"/>
      <c r="E1302" s="28"/>
      <c r="F1302" s="28"/>
      <c r="G1302" s="28"/>
      <c r="H1302" s="28"/>
      <c r="I1302" s="28"/>
      <c r="J1302" s="28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28"/>
      <c r="B1303" s="28"/>
      <c r="C1303" s="28"/>
      <c r="D1303" s="28"/>
      <c r="E1303" s="28"/>
      <c r="F1303" s="28"/>
      <c r="G1303" s="28"/>
      <c r="H1303" s="28"/>
      <c r="I1303" s="28"/>
      <c r="J1303" s="28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28"/>
      <c r="B1304" s="28"/>
      <c r="C1304" s="28"/>
      <c r="D1304" s="28"/>
      <c r="E1304" s="28"/>
      <c r="F1304" s="28"/>
      <c r="G1304" s="28"/>
      <c r="H1304" s="28"/>
      <c r="I1304" s="28"/>
      <c r="J1304" s="28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28"/>
      <c r="B1305" s="28"/>
      <c r="C1305" s="28"/>
      <c r="D1305" s="28"/>
      <c r="E1305" s="28"/>
      <c r="F1305" s="28"/>
      <c r="G1305" s="28"/>
      <c r="H1305" s="28"/>
      <c r="I1305" s="28"/>
      <c r="J1305" s="28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28"/>
      <c r="B1306" s="28"/>
      <c r="C1306" s="28"/>
      <c r="D1306" s="28"/>
      <c r="E1306" s="28"/>
      <c r="F1306" s="28"/>
      <c r="G1306" s="28"/>
      <c r="H1306" s="28"/>
      <c r="I1306" s="28"/>
      <c r="J1306" s="28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28"/>
      <c r="B1307" s="28"/>
      <c r="C1307" s="28"/>
      <c r="D1307" s="28"/>
      <c r="E1307" s="28"/>
      <c r="F1307" s="28"/>
      <c r="G1307" s="28"/>
      <c r="H1307" s="28"/>
      <c r="I1307" s="28"/>
      <c r="J1307" s="28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28"/>
      <c r="B1308" s="28"/>
      <c r="C1308" s="28"/>
      <c r="D1308" s="28"/>
      <c r="E1308" s="28"/>
      <c r="F1308" s="28"/>
      <c r="G1308" s="28"/>
      <c r="H1308" s="28"/>
      <c r="I1308" s="28"/>
      <c r="J1308" s="28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28"/>
      <c r="B1309" s="28"/>
      <c r="C1309" s="28"/>
      <c r="D1309" s="28"/>
      <c r="E1309" s="28"/>
      <c r="F1309" s="28"/>
      <c r="G1309" s="28"/>
      <c r="H1309" s="28"/>
      <c r="I1309" s="28"/>
      <c r="J1309" s="28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28"/>
      <c r="B1310" s="28"/>
      <c r="C1310" s="28"/>
      <c r="D1310" s="28"/>
      <c r="E1310" s="28"/>
      <c r="F1310" s="28"/>
      <c r="G1310" s="28"/>
      <c r="H1310" s="28"/>
      <c r="I1310" s="28"/>
      <c r="J1310" s="28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28"/>
      <c r="B1311" s="28"/>
      <c r="C1311" s="28"/>
      <c r="D1311" s="28"/>
      <c r="E1311" s="28"/>
      <c r="F1311" s="28"/>
      <c r="G1311" s="28"/>
      <c r="H1311" s="28"/>
      <c r="I1311" s="28"/>
      <c r="J1311" s="28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28"/>
      <c r="B1312" s="28"/>
      <c r="C1312" s="28"/>
      <c r="D1312" s="28"/>
      <c r="E1312" s="28"/>
      <c r="F1312" s="28"/>
      <c r="G1312" s="28"/>
      <c r="H1312" s="28"/>
      <c r="I1312" s="28"/>
      <c r="J1312" s="28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28"/>
      <c r="B1313" s="28"/>
      <c r="C1313" s="28"/>
      <c r="D1313" s="28"/>
      <c r="E1313" s="28"/>
      <c r="F1313" s="28"/>
      <c r="G1313" s="28"/>
      <c r="H1313" s="28"/>
      <c r="I1313" s="28"/>
      <c r="J1313" s="28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28"/>
      <c r="B1314" s="28"/>
      <c r="C1314" s="28"/>
      <c r="D1314" s="28"/>
      <c r="E1314" s="28"/>
      <c r="F1314" s="28"/>
      <c r="G1314" s="28"/>
      <c r="H1314" s="28"/>
      <c r="I1314" s="28"/>
      <c r="J1314" s="28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28"/>
      <c r="B1315" s="28"/>
      <c r="C1315" s="28"/>
      <c r="D1315" s="28"/>
      <c r="E1315" s="28"/>
      <c r="F1315" s="28"/>
      <c r="G1315" s="28"/>
      <c r="H1315" s="28"/>
      <c r="I1315" s="28"/>
      <c r="J1315" s="28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28"/>
      <c r="B1316" s="28"/>
      <c r="C1316" s="28"/>
      <c r="D1316" s="28"/>
      <c r="E1316" s="28"/>
      <c r="F1316" s="28"/>
      <c r="G1316" s="28"/>
      <c r="H1316" s="28"/>
      <c r="I1316" s="28"/>
      <c r="J1316" s="28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28"/>
      <c r="B1317" s="28"/>
      <c r="C1317" s="28"/>
      <c r="D1317" s="28"/>
      <c r="E1317" s="28"/>
      <c r="F1317" s="28"/>
      <c r="G1317" s="28"/>
      <c r="H1317" s="28"/>
      <c r="I1317" s="28"/>
      <c r="J1317" s="28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28"/>
      <c r="B1318" s="28"/>
      <c r="C1318" s="28"/>
      <c r="D1318" s="28"/>
      <c r="E1318" s="28"/>
      <c r="F1318" s="28"/>
      <c r="G1318" s="28"/>
      <c r="H1318" s="28"/>
      <c r="I1318" s="28"/>
      <c r="J1318" s="28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28"/>
      <c r="B1319" s="28"/>
      <c r="C1319" s="28"/>
      <c r="D1319" s="28"/>
      <c r="E1319" s="28"/>
      <c r="F1319" s="28"/>
      <c r="G1319" s="28"/>
      <c r="H1319" s="28"/>
      <c r="I1319" s="28"/>
      <c r="J1319" s="28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28"/>
      <c r="B1320" s="28"/>
      <c r="C1320" s="28"/>
      <c r="D1320" s="28"/>
      <c r="E1320" s="28"/>
      <c r="F1320" s="28"/>
      <c r="G1320" s="28"/>
      <c r="H1320" s="28"/>
      <c r="I1320" s="28"/>
      <c r="J1320" s="28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28"/>
      <c r="B1321" s="28"/>
      <c r="C1321" s="28"/>
      <c r="D1321" s="28"/>
      <c r="E1321" s="28"/>
      <c r="F1321" s="28"/>
      <c r="G1321" s="28"/>
      <c r="H1321" s="28"/>
      <c r="I1321" s="28"/>
      <c r="J1321" s="28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28"/>
      <c r="B1322" s="28"/>
      <c r="C1322" s="28"/>
      <c r="D1322" s="28"/>
      <c r="E1322" s="28"/>
      <c r="F1322" s="28"/>
      <c r="G1322" s="28"/>
      <c r="H1322" s="28"/>
      <c r="I1322" s="28"/>
      <c r="J1322" s="28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28"/>
      <c r="B1323" s="28"/>
      <c r="C1323" s="28"/>
      <c r="D1323" s="28"/>
      <c r="E1323" s="28"/>
      <c r="F1323" s="28"/>
      <c r="G1323" s="28"/>
      <c r="H1323" s="28"/>
      <c r="I1323" s="28"/>
      <c r="J1323" s="28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28"/>
      <c r="B1324" s="28"/>
      <c r="C1324" s="28"/>
      <c r="D1324" s="28"/>
      <c r="E1324" s="28"/>
      <c r="F1324" s="28"/>
      <c r="G1324" s="28"/>
      <c r="H1324" s="28"/>
      <c r="I1324" s="28"/>
      <c r="J1324" s="28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28"/>
      <c r="B1325" s="28"/>
      <c r="C1325" s="28"/>
      <c r="D1325" s="28"/>
      <c r="E1325" s="28"/>
      <c r="F1325" s="28"/>
      <c r="G1325" s="28"/>
      <c r="H1325" s="28"/>
      <c r="I1325" s="28"/>
      <c r="J1325" s="28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28"/>
      <c r="B1326" s="28"/>
      <c r="C1326" s="28"/>
      <c r="D1326" s="28"/>
      <c r="E1326" s="28"/>
      <c r="F1326" s="28"/>
      <c r="G1326" s="28"/>
      <c r="H1326" s="28"/>
      <c r="I1326" s="28"/>
      <c r="J1326" s="28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28"/>
      <c r="B1327" s="28"/>
      <c r="C1327" s="28"/>
      <c r="D1327" s="28"/>
      <c r="E1327" s="28"/>
      <c r="F1327" s="28"/>
      <c r="G1327" s="28"/>
      <c r="H1327" s="28"/>
      <c r="I1327" s="28"/>
      <c r="J1327" s="28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28"/>
      <c r="B1328" s="28"/>
      <c r="C1328" s="28"/>
      <c r="D1328" s="28"/>
      <c r="E1328" s="28"/>
      <c r="F1328" s="28"/>
      <c r="G1328" s="28"/>
      <c r="H1328" s="28"/>
      <c r="I1328" s="28"/>
      <c r="J1328" s="28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28"/>
      <c r="B1329" s="28"/>
      <c r="C1329" s="28"/>
      <c r="D1329" s="28"/>
      <c r="E1329" s="28"/>
      <c r="F1329" s="28"/>
      <c r="G1329" s="28"/>
      <c r="H1329" s="28"/>
      <c r="I1329" s="28"/>
      <c r="J1329" s="28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28"/>
      <c r="B1330" s="28"/>
      <c r="C1330" s="28"/>
      <c r="D1330" s="28"/>
      <c r="E1330" s="28"/>
      <c r="F1330" s="28"/>
      <c r="G1330" s="28"/>
      <c r="H1330" s="28"/>
      <c r="I1330" s="28"/>
      <c r="J1330" s="28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28"/>
      <c r="B1331" s="28"/>
      <c r="C1331" s="28"/>
      <c r="D1331" s="28"/>
      <c r="E1331" s="28"/>
      <c r="F1331" s="28"/>
      <c r="G1331" s="28"/>
      <c r="H1331" s="28"/>
      <c r="I1331" s="28"/>
      <c r="J1331" s="28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28"/>
      <c r="B1332" s="28"/>
      <c r="C1332" s="28"/>
      <c r="D1332" s="28"/>
      <c r="E1332" s="28"/>
      <c r="F1332" s="28"/>
      <c r="G1332" s="28"/>
      <c r="H1332" s="28"/>
      <c r="I1332" s="28"/>
      <c r="J1332" s="28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28"/>
      <c r="B1333" s="28"/>
      <c r="C1333" s="28"/>
      <c r="D1333" s="28"/>
      <c r="E1333" s="28"/>
      <c r="F1333" s="28"/>
      <c r="G1333" s="28"/>
      <c r="H1333" s="28"/>
      <c r="I1333" s="28"/>
      <c r="J1333" s="28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28"/>
      <c r="B1334" s="28"/>
      <c r="C1334" s="28"/>
      <c r="D1334" s="28"/>
      <c r="E1334" s="28"/>
      <c r="F1334" s="28"/>
      <c r="G1334" s="28"/>
      <c r="H1334" s="28"/>
      <c r="I1334" s="28"/>
      <c r="J1334" s="28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28"/>
      <c r="B1335" s="28"/>
      <c r="C1335" s="28"/>
      <c r="D1335" s="28"/>
      <c r="E1335" s="28"/>
      <c r="F1335" s="28"/>
      <c r="G1335" s="28"/>
      <c r="H1335" s="28"/>
      <c r="I1335" s="28"/>
      <c r="J1335" s="28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28"/>
      <c r="B1336" s="28"/>
      <c r="C1336" s="28"/>
      <c r="D1336" s="28"/>
      <c r="E1336" s="28"/>
      <c r="F1336" s="28"/>
      <c r="G1336" s="28"/>
      <c r="H1336" s="28"/>
      <c r="I1336" s="28"/>
      <c r="J1336" s="28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28"/>
      <c r="B1337" s="28"/>
      <c r="C1337" s="28"/>
      <c r="D1337" s="28"/>
      <c r="E1337" s="28"/>
      <c r="F1337" s="28"/>
      <c r="G1337" s="28"/>
      <c r="H1337" s="28"/>
      <c r="I1337" s="28"/>
      <c r="J1337" s="28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28"/>
      <c r="B1338" s="28"/>
      <c r="C1338" s="28"/>
      <c r="D1338" s="28"/>
      <c r="E1338" s="28"/>
      <c r="F1338" s="28"/>
      <c r="G1338" s="28"/>
      <c r="H1338" s="28"/>
      <c r="I1338" s="28"/>
      <c r="J1338" s="28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28"/>
      <c r="B1339" s="28"/>
      <c r="C1339" s="28"/>
      <c r="D1339" s="28"/>
      <c r="E1339" s="28"/>
      <c r="F1339" s="28"/>
      <c r="G1339" s="28"/>
      <c r="H1339" s="28"/>
      <c r="I1339" s="28"/>
      <c r="J1339" s="28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28"/>
      <c r="B1340" s="28"/>
      <c r="C1340" s="28"/>
      <c r="D1340" s="28"/>
      <c r="E1340" s="28"/>
      <c r="F1340" s="28"/>
      <c r="G1340" s="28"/>
      <c r="H1340" s="28"/>
      <c r="I1340" s="28"/>
      <c r="J1340" s="28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28"/>
      <c r="B1341" s="28"/>
      <c r="C1341" s="28"/>
      <c r="D1341" s="28"/>
      <c r="E1341" s="28"/>
      <c r="F1341" s="28"/>
      <c r="G1341" s="28"/>
      <c r="H1341" s="28"/>
      <c r="I1341" s="28"/>
      <c r="J1341" s="28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54</v>
      </c>
      <c r="B1" s="2"/>
      <c r="C1" s="2"/>
      <c r="D1" s="2"/>
      <c r="E1" s="2"/>
      <c r="F1" s="2"/>
      <c r="G1" s="2"/>
      <c r="H1" s="2"/>
      <c r="I1" s="2"/>
      <c r="J1" s="2"/>
      <c r="K1" s="10" t="s">
        <v>445</v>
      </c>
      <c r="L1" s="11"/>
      <c r="M1" s="11"/>
      <c r="N1" s="11"/>
      <c r="O1" s="11"/>
      <c r="P1" s="11"/>
      <c r="Q1" s="11"/>
      <c r="R1" s="14"/>
    </row>
    <row r="2" ht="45" spans="1:18">
      <c r="A2" s="3" t="s">
        <v>56</v>
      </c>
      <c r="B2" s="4" t="s">
        <v>57</v>
      </c>
      <c r="C2" s="4" t="s">
        <v>58</v>
      </c>
      <c r="D2" s="4" t="s">
        <v>59</v>
      </c>
      <c r="E2" s="4" t="s">
        <v>60</v>
      </c>
      <c r="F2" s="4" t="s">
        <v>61</v>
      </c>
      <c r="G2" s="4" t="s">
        <v>62</v>
      </c>
      <c r="H2" s="4" t="s">
        <v>63</v>
      </c>
      <c r="I2" s="4" t="s">
        <v>64</v>
      </c>
      <c r="J2" s="4" t="s">
        <v>65</v>
      </c>
      <c r="K2" s="12" t="s">
        <v>66</v>
      </c>
      <c r="L2" s="12" t="s">
        <v>67</v>
      </c>
      <c r="M2" s="12" t="s">
        <v>68</v>
      </c>
      <c r="N2" s="12" t="s">
        <v>69</v>
      </c>
      <c r="O2" s="12" t="s">
        <v>70</v>
      </c>
      <c r="P2" s="12" t="s">
        <v>71</v>
      </c>
      <c r="Q2" s="12" t="s">
        <v>72</v>
      </c>
      <c r="R2" s="12" t="s">
        <v>73</v>
      </c>
    </row>
    <row r="3" ht="20.25" spans="1:18">
      <c r="A3" s="5" t="s">
        <v>446</v>
      </c>
      <c r="B3" s="5" t="s">
        <v>447</v>
      </c>
      <c r="C3" s="5">
        <v>2456.48</v>
      </c>
      <c r="D3" s="5">
        <v>2677.963</v>
      </c>
      <c r="E3" s="5">
        <v>0</v>
      </c>
      <c r="F3" s="5">
        <v>1</v>
      </c>
      <c r="G3" s="6">
        <v>0</v>
      </c>
      <c r="H3" s="6">
        <v>0</v>
      </c>
      <c r="I3" s="6">
        <v>0</v>
      </c>
      <c r="J3" s="6">
        <v>0.021</v>
      </c>
      <c r="K3" s="13">
        <v>1</v>
      </c>
      <c r="L3" s="13">
        <v>2</v>
      </c>
      <c r="M3" s="13">
        <v>0</v>
      </c>
      <c r="N3" s="13">
        <v>1</v>
      </c>
      <c r="O3" s="13">
        <v>0</v>
      </c>
      <c r="P3" s="13">
        <v>2.544</v>
      </c>
      <c r="Q3" s="13">
        <v>0</v>
      </c>
      <c r="R3" s="13">
        <v>0</v>
      </c>
    </row>
    <row r="4" ht="20.25" spans="1:18">
      <c r="A4" s="5" t="s">
        <v>448</v>
      </c>
      <c r="B4" s="5" t="s">
        <v>449</v>
      </c>
      <c r="C4" s="5">
        <v>10173.559</v>
      </c>
      <c r="D4" s="5">
        <v>11825</v>
      </c>
      <c r="E4" s="5">
        <v>0</v>
      </c>
      <c r="F4" s="5">
        <v>1</v>
      </c>
      <c r="G4" s="6">
        <v>0</v>
      </c>
      <c r="H4" s="6">
        <v>0</v>
      </c>
      <c r="I4" s="6">
        <v>0</v>
      </c>
      <c r="J4" s="6">
        <v>1.035</v>
      </c>
      <c r="K4" s="13">
        <v>0</v>
      </c>
      <c r="L4" s="13">
        <v>1</v>
      </c>
      <c r="M4" s="13">
        <v>1</v>
      </c>
      <c r="N4" s="13">
        <v>-1</v>
      </c>
      <c r="O4" s="13">
        <v>0</v>
      </c>
      <c r="P4" s="13">
        <v>5.097</v>
      </c>
      <c r="Q4" s="13">
        <v>0</v>
      </c>
      <c r="R4" s="13">
        <v>0</v>
      </c>
    </row>
    <row r="5" ht="20.25" spans="1:18">
      <c r="A5" s="7" t="s">
        <v>450</v>
      </c>
      <c r="B5" s="7" t="s">
        <v>451</v>
      </c>
      <c r="C5" s="7">
        <v>19572.484</v>
      </c>
      <c r="D5" s="7">
        <v>20701.248</v>
      </c>
      <c r="E5" s="7">
        <v>0</v>
      </c>
      <c r="F5" s="7">
        <v>0</v>
      </c>
      <c r="G5" s="7">
        <v>0</v>
      </c>
      <c r="H5" s="7">
        <v>1</v>
      </c>
      <c r="I5" s="6">
        <v>1.68</v>
      </c>
      <c r="J5" s="6">
        <v>7.041</v>
      </c>
      <c r="K5" s="13">
        <v>2</v>
      </c>
      <c r="L5" s="13">
        <v>2</v>
      </c>
      <c r="M5" s="13">
        <v>0</v>
      </c>
      <c r="N5" s="13">
        <v>1</v>
      </c>
      <c r="O5" s="13">
        <v>0</v>
      </c>
      <c r="P5" s="13">
        <v>7.582</v>
      </c>
      <c r="Q5" s="13">
        <v>1</v>
      </c>
      <c r="R5" s="13">
        <v>0</v>
      </c>
    </row>
    <row r="6" ht="20.25" spans="1:18">
      <c r="A6" s="7" t="s">
        <v>452</v>
      </c>
      <c r="B6" s="7" t="s">
        <v>453</v>
      </c>
      <c r="C6" s="7">
        <v>8754.893</v>
      </c>
      <c r="D6" s="7">
        <v>10733.161</v>
      </c>
      <c r="E6" s="7">
        <v>0</v>
      </c>
      <c r="F6" s="7">
        <v>0</v>
      </c>
      <c r="G6" s="7">
        <v>0</v>
      </c>
      <c r="H6" s="7">
        <v>1</v>
      </c>
      <c r="I6" s="6">
        <v>5.535</v>
      </c>
      <c r="J6" s="6">
        <v>22.946</v>
      </c>
      <c r="K6" s="13">
        <v>4</v>
      </c>
      <c r="L6" s="13">
        <v>1</v>
      </c>
      <c r="M6" s="13">
        <v>0</v>
      </c>
      <c r="N6" s="13">
        <v>1</v>
      </c>
      <c r="O6" s="13">
        <v>0</v>
      </c>
      <c r="P6" s="13">
        <v>3.7</v>
      </c>
      <c r="Q6" s="13">
        <v>0</v>
      </c>
      <c r="R6" s="13">
        <v>0</v>
      </c>
    </row>
    <row r="7" ht="20.25" spans="1:18">
      <c r="A7" s="7" t="s">
        <v>454</v>
      </c>
      <c r="B7" s="7" t="s">
        <v>455</v>
      </c>
      <c r="C7" s="7">
        <v>20222.98</v>
      </c>
      <c r="D7" s="7">
        <v>21161.633</v>
      </c>
      <c r="E7" s="7">
        <v>0</v>
      </c>
      <c r="F7" s="7">
        <v>0</v>
      </c>
      <c r="G7" s="7">
        <v>0</v>
      </c>
      <c r="H7" s="7">
        <v>1</v>
      </c>
      <c r="I7" s="6">
        <v>1.825</v>
      </c>
      <c r="J7" s="6">
        <v>6.18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12.57</v>
      </c>
      <c r="Q7" s="13">
        <v>0</v>
      </c>
      <c r="R7" s="13">
        <v>0</v>
      </c>
    </row>
    <row r="8" ht="20.25" spans="1:18">
      <c r="A8" s="7" t="s">
        <v>456</v>
      </c>
      <c r="B8" s="7" t="s">
        <v>457</v>
      </c>
      <c r="C8" s="7">
        <v>766.912</v>
      </c>
      <c r="D8" s="7">
        <v>882.16</v>
      </c>
      <c r="E8" s="7">
        <v>0</v>
      </c>
      <c r="F8" s="7">
        <v>0</v>
      </c>
      <c r="G8" s="7">
        <v>0</v>
      </c>
      <c r="H8" s="7">
        <v>1</v>
      </c>
      <c r="I8" s="6">
        <v>4.111</v>
      </c>
      <c r="J8" s="6">
        <v>16.638</v>
      </c>
      <c r="K8" s="13">
        <v>4</v>
      </c>
      <c r="L8" s="13">
        <v>1</v>
      </c>
      <c r="M8" s="13">
        <v>0</v>
      </c>
      <c r="N8" s="13">
        <v>0</v>
      </c>
      <c r="O8" s="13">
        <v>0</v>
      </c>
      <c r="P8" s="13">
        <v>-0.082</v>
      </c>
      <c r="Q8" s="13">
        <v>0</v>
      </c>
      <c r="R8" s="13">
        <v>0</v>
      </c>
    </row>
    <row r="9" ht="20.25" spans="1:18">
      <c r="A9" s="7" t="s">
        <v>458</v>
      </c>
      <c r="B9" s="7" t="s">
        <v>459</v>
      </c>
      <c r="C9" s="7">
        <v>77779.094</v>
      </c>
      <c r="D9" s="7">
        <v>83798.234</v>
      </c>
      <c r="E9" s="7">
        <v>0</v>
      </c>
      <c r="F9" s="7">
        <v>0</v>
      </c>
      <c r="G9" s="7">
        <v>0</v>
      </c>
      <c r="H9" s="7">
        <v>1</v>
      </c>
      <c r="I9" s="6">
        <v>3.68</v>
      </c>
      <c r="J9" s="6">
        <v>10.599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-180.482</v>
      </c>
      <c r="Q9" s="13">
        <v>0</v>
      </c>
      <c r="R9" s="13">
        <v>0</v>
      </c>
    </row>
    <row r="10" ht="20.25" spans="1:18">
      <c r="A10" s="7" t="s">
        <v>460</v>
      </c>
      <c r="B10" s="7" t="s">
        <v>461</v>
      </c>
      <c r="C10" s="7">
        <v>16629.814</v>
      </c>
      <c r="D10" s="7">
        <v>17380.938</v>
      </c>
      <c r="E10" s="7">
        <v>0</v>
      </c>
      <c r="F10" s="7">
        <v>0</v>
      </c>
      <c r="G10" s="7">
        <v>0</v>
      </c>
      <c r="H10" s="7">
        <v>1</v>
      </c>
      <c r="I10" s="6">
        <v>0.31</v>
      </c>
      <c r="J10" s="6">
        <v>4.618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-4.35</v>
      </c>
      <c r="Q10" s="13">
        <v>0</v>
      </c>
      <c r="R10" s="13">
        <v>0</v>
      </c>
    </row>
    <row r="11" ht="20.25" spans="1:18">
      <c r="A11" s="7" t="s">
        <v>462</v>
      </c>
      <c r="B11" s="7" t="s">
        <v>463</v>
      </c>
      <c r="C11" s="7">
        <v>261267.875</v>
      </c>
      <c r="D11" s="7">
        <v>283162.063</v>
      </c>
      <c r="E11" s="7">
        <v>0</v>
      </c>
      <c r="F11" s="7">
        <v>0</v>
      </c>
      <c r="G11" s="7">
        <v>0</v>
      </c>
      <c r="H11" s="7">
        <v>1</v>
      </c>
      <c r="I11" s="9">
        <v>0.558</v>
      </c>
      <c r="J11" s="9">
        <v>8.247</v>
      </c>
      <c r="K11" s="13">
        <v>4</v>
      </c>
      <c r="L11" s="13">
        <v>2</v>
      </c>
      <c r="M11" s="13">
        <v>0</v>
      </c>
      <c r="N11" s="13">
        <v>0</v>
      </c>
      <c r="O11" s="13">
        <v>0</v>
      </c>
      <c r="P11" s="13">
        <v>-355.747</v>
      </c>
      <c r="Q11" s="13">
        <v>0</v>
      </c>
      <c r="R11" s="13">
        <v>0</v>
      </c>
    </row>
    <row r="12" ht="20.25" spans="1:18">
      <c r="A12" s="7" t="s">
        <v>464</v>
      </c>
      <c r="B12" s="7" t="s">
        <v>465</v>
      </c>
      <c r="C12" s="7">
        <v>7657.213</v>
      </c>
      <c r="D12" s="7">
        <v>8641.824</v>
      </c>
      <c r="E12" s="7">
        <v>0</v>
      </c>
      <c r="F12" s="7">
        <v>0</v>
      </c>
      <c r="G12" s="7">
        <v>0</v>
      </c>
      <c r="H12" s="7">
        <v>1</v>
      </c>
      <c r="I12" s="6">
        <v>5.077</v>
      </c>
      <c r="J12" s="6">
        <v>15.892</v>
      </c>
      <c r="K12" s="13">
        <v>4</v>
      </c>
      <c r="L12" s="13">
        <v>0</v>
      </c>
      <c r="M12" s="13">
        <v>-1</v>
      </c>
      <c r="N12" s="13">
        <v>1</v>
      </c>
      <c r="O12" s="13">
        <v>0</v>
      </c>
      <c r="P12" s="13">
        <v>-21.595</v>
      </c>
      <c r="Q12" s="13">
        <v>0</v>
      </c>
      <c r="R12" s="13">
        <v>0</v>
      </c>
    </row>
    <row r="13" ht="20.25" spans="1:18">
      <c r="A13" s="7" t="s">
        <v>466</v>
      </c>
      <c r="B13" s="7" t="s">
        <v>467</v>
      </c>
      <c r="C13" s="7">
        <v>5598.967</v>
      </c>
      <c r="D13" s="7">
        <v>7047.165</v>
      </c>
      <c r="E13" s="7">
        <v>0</v>
      </c>
      <c r="F13" s="7">
        <v>0</v>
      </c>
      <c r="G13" s="7">
        <v>0</v>
      </c>
      <c r="H13" s="7">
        <v>1</v>
      </c>
      <c r="I13" s="9">
        <v>2.658</v>
      </c>
      <c r="J13" s="9">
        <v>22.662</v>
      </c>
      <c r="K13" s="13">
        <v>3</v>
      </c>
      <c r="L13" s="13">
        <v>2</v>
      </c>
      <c r="M13" s="13">
        <v>0</v>
      </c>
      <c r="N13" s="13">
        <v>0</v>
      </c>
      <c r="O13" s="13">
        <v>0</v>
      </c>
      <c r="P13" s="13">
        <v>-4.374</v>
      </c>
      <c r="Q13" s="13">
        <v>0</v>
      </c>
      <c r="R13" s="13">
        <v>0</v>
      </c>
    </row>
    <row r="14" ht="20.25" spans="1:18">
      <c r="A14" s="7" t="s">
        <v>468</v>
      </c>
      <c r="B14" s="7" t="s">
        <v>469</v>
      </c>
      <c r="C14" s="7">
        <v>3853.242</v>
      </c>
      <c r="D14" s="7">
        <v>4529.527</v>
      </c>
      <c r="E14" s="7">
        <v>0</v>
      </c>
      <c r="F14" s="7">
        <v>0</v>
      </c>
      <c r="G14" s="7">
        <v>0</v>
      </c>
      <c r="H14" s="7">
        <v>1</v>
      </c>
      <c r="I14" s="9">
        <v>2.271</v>
      </c>
      <c r="J14" s="9">
        <v>16.863</v>
      </c>
      <c r="K14" s="13">
        <v>3</v>
      </c>
      <c r="L14" s="13">
        <v>2</v>
      </c>
      <c r="M14" s="13">
        <v>0</v>
      </c>
      <c r="N14" s="13">
        <v>0</v>
      </c>
      <c r="O14" s="13">
        <v>0</v>
      </c>
      <c r="P14" s="13">
        <v>-6.725</v>
      </c>
      <c r="Q14" s="13">
        <v>0</v>
      </c>
      <c r="R14" s="13">
        <v>-1</v>
      </c>
    </row>
    <row r="15" ht="20.25" spans="1:18">
      <c r="A15" s="7" t="s">
        <v>470</v>
      </c>
      <c r="B15" s="7" t="s">
        <v>471</v>
      </c>
      <c r="C15" s="7">
        <v>2684.898</v>
      </c>
      <c r="D15" s="7">
        <v>2996.567</v>
      </c>
      <c r="E15" s="7">
        <v>0</v>
      </c>
      <c r="F15" s="7">
        <v>0</v>
      </c>
      <c r="G15" s="7">
        <v>0</v>
      </c>
      <c r="H15" s="7">
        <v>1</v>
      </c>
      <c r="I15" s="9">
        <v>0.664</v>
      </c>
      <c r="J15" s="9">
        <v>10.996</v>
      </c>
      <c r="K15" s="13">
        <v>3</v>
      </c>
      <c r="L15" s="13">
        <v>2</v>
      </c>
      <c r="M15" s="13">
        <v>0</v>
      </c>
      <c r="N15" s="13">
        <v>0</v>
      </c>
      <c r="O15" s="13">
        <v>0</v>
      </c>
      <c r="P15" s="13">
        <v>-4.384</v>
      </c>
      <c r="Q15" s="13">
        <v>0</v>
      </c>
      <c r="R15" s="13">
        <v>-1</v>
      </c>
    </row>
    <row r="16" ht="20.25" spans="1:18">
      <c r="A16" s="7" t="s">
        <v>472</v>
      </c>
      <c r="B16" s="7" t="s">
        <v>473</v>
      </c>
      <c r="C16" s="7">
        <v>5912.552</v>
      </c>
      <c r="D16" s="7">
        <v>7308.844</v>
      </c>
      <c r="E16" s="7">
        <v>0</v>
      </c>
      <c r="F16" s="7">
        <v>0</v>
      </c>
      <c r="G16" s="7">
        <v>0</v>
      </c>
      <c r="H16" s="7">
        <v>1</v>
      </c>
      <c r="I16" s="9">
        <v>1.205</v>
      </c>
      <c r="J16" s="9">
        <v>20.079</v>
      </c>
      <c r="K16" s="13">
        <v>3</v>
      </c>
      <c r="L16" s="13">
        <v>2</v>
      </c>
      <c r="M16" s="13">
        <v>0</v>
      </c>
      <c r="N16" s="13">
        <v>0</v>
      </c>
      <c r="O16" s="13">
        <v>0</v>
      </c>
      <c r="P16" s="13">
        <v>2.106</v>
      </c>
      <c r="Q16" s="13">
        <v>0</v>
      </c>
      <c r="R16" s="13">
        <v>0</v>
      </c>
    </row>
    <row r="17" ht="20.25" spans="1:18">
      <c r="A17" s="7" t="s">
        <v>474</v>
      </c>
      <c r="B17" s="7" t="s">
        <v>475</v>
      </c>
      <c r="C17" s="7">
        <v>68200.664</v>
      </c>
      <c r="D17" s="7">
        <v>74381.773</v>
      </c>
      <c r="E17" s="7">
        <v>0</v>
      </c>
      <c r="F17" s="7">
        <v>0</v>
      </c>
      <c r="G17" s="7">
        <v>0</v>
      </c>
      <c r="H17" s="7">
        <v>1</v>
      </c>
      <c r="I17" s="9">
        <v>3.974</v>
      </c>
      <c r="J17" s="9">
        <v>11.954</v>
      </c>
      <c r="K17" s="13">
        <v>4</v>
      </c>
      <c r="L17" s="13">
        <v>1</v>
      </c>
      <c r="M17" s="13">
        <v>0</v>
      </c>
      <c r="N17" s="13">
        <v>0</v>
      </c>
      <c r="O17" s="13">
        <v>0</v>
      </c>
      <c r="P17" s="13">
        <v>-158.559</v>
      </c>
      <c r="Q17" s="13">
        <v>0</v>
      </c>
      <c r="R17" s="13">
        <v>0</v>
      </c>
    </row>
    <row r="18" ht="20.25" spans="1:18">
      <c r="A18" s="8" t="s">
        <v>476</v>
      </c>
      <c r="B18" s="8" t="s">
        <v>477</v>
      </c>
      <c r="C18" s="8">
        <v>2843.812</v>
      </c>
      <c r="D18" s="8">
        <v>3576.382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-4.221</v>
      </c>
      <c r="Q18" s="13">
        <v>0</v>
      </c>
      <c r="R18" s="13">
        <v>0</v>
      </c>
    </row>
    <row r="19" ht="20.25" spans="1:18">
      <c r="A19" s="8" t="s">
        <v>478</v>
      </c>
      <c r="B19" s="8" t="s">
        <v>479</v>
      </c>
      <c r="C19" s="8">
        <v>10708.064</v>
      </c>
      <c r="D19" s="8">
        <v>12316.838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1</v>
      </c>
      <c r="N19" s="13">
        <v>-1</v>
      </c>
      <c r="O19" s="13">
        <v>0</v>
      </c>
      <c r="P19" s="13">
        <v>-31.834</v>
      </c>
      <c r="Q19" s="13">
        <v>0</v>
      </c>
      <c r="R19" s="13">
        <v>0</v>
      </c>
    </row>
    <row r="20" ht="20.25" spans="1:18">
      <c r="A20" s="8" t="s">
        <v>480</v>
      </c>
      <c r="B20" s="8" t="s">
        <v>481</v>
      </c>
      <c r="C20" s="8">
        <v>5736.855</v>
      </c>
      <c r="D20" s="8">
        <v>6413.091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-1</v>
      </c>
      <c r="O20" s="13">
        <v>0</v>
      </c>
      <c r="P20" s="13">
        <v>-3.137</v>
      </c>
      <c r="Q20" s="13">
        <v>0</v>
      </c>
      <c r="R20" s="13">
        <v>0</v>
      </c>
    </row>
    <row r="21" ht="20.25" spans="1:18">
      <c r="A21" s="8" t="s">
        <v>482</v>
      </c>
      <c r="B21" s="8" t="s">
        <v>483</v>
      </c>
      <c r="C21" s="8">
        <v>2150.943</v>
      </c>
      <c r="D21" s="8">
        <v>2314.231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1</v>
      </c>
      <c r="L21" s="13">
        <v>2</v>
      </c>
      <c r="M21" s="13">
        <v>0</v>
      </c>
      <c r="N21" s="13">
        <v>1</v>
      </c>
      <c r="O21" s="13">
        <v>0</v>
      </c>
      <c r="P21" s="13">
        <v>1.396</v>
      </c>
      <c r="Q21" s="13">
        <v>0</v>
      </c>
      <c r="R21" s="13">
        <v>0</v>
      </c>
    </row>
    <row r="22" ht="20.25" spans="1:18">
      <c r="A22" s="8" t="s">
        <v>484</v>
      </c>
      <c r="B22" s="8" t="s">
        <v>485</v>
      </c>
      <c r="C22" s="8">
        <v>6785.274</v>
      </c>
      <c r="D22" s="8">
        <v>7643.209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2</v>
      </c>
      <c r="M22" s="13">
        <v>1</v>
      </c>
      <c r="N22" s="13">
        <v>-1</v>
      </c>
      <c r="O22" s="13">
        <v>0</v>
      </c>
      <c r="P22" s="13">
        <v>-7.874</v>
      </c>
      <c r="Q22" s="13">
        <v>0</v>
      </c>
      <c r="R22" s="13">
        <v>0</v>
      </c>
    </row>
    <row r="23" ht="20.25" spans="1:18">
      <c r="A23" s="8" t="s">
        <v>486</v>
      </c>
      <c r="B23" s="8" t="s">
        <v>487</v>
      </c>
      <c r="C23" s="8">
        <v>4167.903</v>
      </c>
      <c r="D23" s="8">
        <v>4609.394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2</v>
      </c>
      <c r="M23" s="13">
        <v>1</v>
      </c>
      <c r="N23" s="13">
        <v>-1</v>
      </c>
      <c r="O23" s="13">
        <v>0</v>
      </c>
      <c r="P23" s="13">
        <v>-7.184</v>
      </c>
      <c r="Q23" s="13">
        <v>0</v>
      </c>
      <c r="R23" s="13">
        <v>0</v>
      </c>
    </row>
    <row r="24" ht="20.25" spans="1:18">
      <c r="A24" s="8" t="s">
        <v>488</v>
      </c>
      <c r="B24" s="8" t="s">
        <v>489</v>
      </c>
      <c r="C24" s="8">
        <v>7034.722</v>
      </c>
      <c r="D24" s="8">
        <v>7527.998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2</v>
      </c>
      <c r="M24" s="13">
        <v>0</v>
      </c>
      <c r="N24" s="13">
        <v>-1</v>
      </c>
      <c r="O24" s="13">
        <v>0</v>
      </c>
      <c r="P24" s="13">
        <v>-8.738</v>
      </c>
      <c r="Q24" s="13">
        <v>0</v>
      </c>
      <c r="R24" s="13">
        <v>0</v>
      </c>
    </row>
    <row r="25" ht="20.25" spans="1:18">
      <c r="A25" s="8" t="s">
        <v>490</v>
      </c>
      <c r="B25" s="8" t="s">
        <v>491</v>
      </c>
      <c r="C25" s="8">
        <v>798.155</v>
      </c>
      <c r="D25" s="8">
        <v>901.023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0</v>
      </c>
      <c r="M25" s="13">
        <v>1</v>
      </c>
      <c r="N25" s="13">
        <v>-1</v>
      </c>
      <c r="O25" s="13">
        <v>0</v>
      </c>
      <c r="P25" s="13">
        <v>0.584</v>
      </c>
      <c r="Q25" s="13">
        <v>0</v>
      </c>
      <c r="R25" s="13">
        <v>0</v>
      </c>
    </row>
    <row r="26" ht="20.25" spans="1:18">
      <c r="A26" s="8" t="s">
        <v>492</v>
      </c>
      <c r="B26" s="8" t="s">
        <v>493</v>
      </c>
      <c r="C26" s="8">
        <v>13313.268</v>
      </c>
      <c r="D26" s="8">
        <v>16004.333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0</v>
      </c>
      <c r="M26" s="13">
        <v>0</v>
      </c>
      <c r="N26" s="13">
        <v>-1</v>
      </c>
      <c r="O26" s="13">
        <v>0</v>
      </c>
      <c r="P26" s="13">
        <v>1.391</v>
      </c>
      <c r="Q26" s="13">
        <v>0</v>
      </c>
      <c r="R26" s="13">
        <v>0</v>
      </c>
    </row>
    <row r="27" ht="20.25" spans="1:18">
      <c r="A27" s="8" t="s">
        <v>494</v>
      </c>
      <c r="B27" s="8" t="s">
        <v>495</v>
      </c>
      <c r="C27" s="8">
        <v>6782.951</v>
      </c>
      <c r="D27" s="8">
        <v>7277.345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2</v>
      </c>
      <c r="M27" s="13">
        <v>1</v>
      </c>
      <c r="N27" s="13">
        <v>-1</v>
      </c>
      <c r="O27" s="13">
        <v>0</v>
      </c>
      <c r="P27" s="13">
        <v>-4.24</v>
      </c>
      <c r="Q27" s="13">
        <v>0</v>
      </c>
      <c r="R27" s="13">
        <v>0</v>
      </c>
    </row>
    <row r="28" ht="20.25" spans="1:18">
      <c r="A28" s="8" t="s">
        <v>496</v>
      </c>
      <c r="B28" s="8" t="s">
        <v>497</v>
      </c>
      <c r="C28" s="8">
        <v>3566.497</v>
      </c>
      <c r="D28" s="8">
        <v>3674.491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2</v>
      </c>
      <c r="L28" s="13">
        <v>0</v>
      </c>
      <c r="M28" s="13">
        <v>0</v>
      </c>
      <c r="N28" s="13">
        <v>0</v>
      </c>
      <c r="O28" s="13">
        <v>0</v>
      </c>
      <c r="P28" s="13">
        <v>-1.567</v>
      </c>
      <c r="Q28" s="13">
        <v>0</v>
      </c>
      <c r="R28" s="13">
        <v>0</v>
      </c>
    </row>
    <row r="29" ht="20.25" spans="1:18">
      <c r="A29" s="8" t="s">
        <v>498</v>
      </c>
      <c r="B29" s="8" t="s">
        <v>499</v>
      </c>
      <c r="C29" s="8">
        <v>4780.891</v>
      </c>
      <c r="D29" s="8">
        <v>5491.86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2</v>
      </c>
      <c r="M29" s="13">
        <v>0</v>
      </c>
      <c r="N29" s="13">
        <v>0</v>
      </c>
      <c r="O29" s="13">
        <v>0</v>
      </c>
      <c r="P29" s="13">
        <v>-5.607</v>
      </c>
      <c r="Q29" s="13">
        <v>0</v>
      </c>
      <c r="R29" s="13">
        <v>0</v>
      </c>
    </row>
    <row r="30" ht="20.25" spans="1:18">
      <c r="A30" s="8" t="s">
        <v>500</v>
      </c>
      <c r="B30" s="8" t="s">
        <v>501</v>
      </c>
      <c r="C30" s="8">
        <v>1105.925</v>
      </c>
      <c r="D30" s="8">
        <v>1530.844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0</v>
      </c>
      <c r="O30" s="13">
        <v>0</v>
      </c>
      <c r="P30" s="13">
        <v>1.195</v>
      </c>
      <c r="Q30" s="13">
        <v>0</v>
      </c>
      <c r="R30" s="13">
        <v>0</v>
      </c>
    </row>
    <row r="31" ht="20.25" spans="1:18">
      <c r="A31" s="8" t="s">
        <v>502</v>
      </c>
      <c r="B31" s="8" t="s">
        <v>503</v>
      </c>
      <c r="C31" s="8">
        <v>2627.982</v>
      </c>
      <c r="D31" s="8">
        <v>3237.309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2</v>
      </c>
      <c r="L31" s="13">
        <v>0</v>
      </c>
      <c r="M31" s="13">
        <v>1</v>
      </c>
      <c r="N31" s="13">
        <v>-1</v>
      </c>
      <c r="O31" s="13">
        <v>0</v>
      </c>
      <c r="P31" s="13">
        <v>7.748</v>
      </c>
      <c r="Q31" s="13">
        <v>0</v>
      </c>
      <c r="R31" s="13">
        <v>0</v>
      </c>
    </row>
    <row r="32" ht="20.25" spans="1:18">
      <c r="A32" s="8" t="s">
        <v>504</v>
      </c>
      <c r="B32" s="8" t="s">
        <v>505</v>
      </c>
      <c r="C32" s="8">
        <v>2294.055</v>
      </c>
      <c r="D32" s="8">
        <v>2627.624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2</v>
      </c>
      <c r="M32" s="13">
        <v>1</v>
      </c>
      <c r="N32" s="13">
        <v>-1</v>
      </c>
      <c r="O32" s="13">
        <v>0</v>
      </c>
      <c r="P32" s="13">
        <v>-6.353</v>
      </c>
      <c r="Q32" s="13">
        <v>0</v>
      </c>
      <c r="R32" s="13">
        <v>0</v>
      </c>
    </row>
    <row r="33" ht="20.25" spans="1:18">
      <c r="A33" s="8" t="s">
        <v>506</v>
      </c>
      <c r="B33" s="8" t="s">
        <v>507</v>
      </c>
      <c r="C33" s="8">
        <v>7803.289</v>
      </c>
      <c r="D33" s="8">
        <v>8282.871</v>
      </c>
      <c r="E33" s="8">
        <v>0</v>
      </c>
      <c r="F33" s="8">
        <v>0</v>
      </c>
      <c r="G33" s="8">
        <v>1</v>
      </c>
      <c r="H33" s="9">
        <v>0</v>
      </c>
      <c r="I33" s="9">
        <v>0</v>
      </c>
      <c r="J33" s="9">
        <v>0</v>
      </c>
      <c r="K33" s="13">
        <v>0</v>
      </c>
      <c r="L33" s="13">
        <v>0</v>
      </c>
      <c r="M33" s="13">
        <v>1</v>
      </c>
      <c r="N33" s="13">
        <v>0</v>
      </c>
      <c r="O33" s="13">
        <v>0</v>
      </c>
      <c r="P33" s="13">
        <v>0.166</v>
      </c>
      <c r="Q33" s="13">
        <v>0</v>
      </c>
      <c r="R33" s="13">
        <v>0</v>
      </c>
    </row>
    <row r="34" ht="20.25" spans="1:18">
      <c r="A34" s="8" t="s">
        <v>508</v>
      </c>
      <c r="B34" s="8" t="s">
        <v>509</v>
      </c>
      <c r="C34" s="8">
        <v>6288.619</v>
      </c>
      <c r="D34" s="8">
        <v>6729.016</v>
      </c>
      <c r="E34" s="8">
        <v>0</v>
      </c>
      <c r="F34" s="8">
        <v>0</v>
      </c>
      <c r="G34" s="8">
        <v>1</v>
      </c>
      <c r="H34" s="9">
        <v>0</v>
      </c>
      <c r="I34" s="9">
        <v>0</v>
      </c>
      <c r="J34" s="9">
        <v>0</v>
      </c>
      <c r="K34" s="13">
        <v>0</v>
      </c>
      <c r="L34" s="13">
        <v>0</v>
      </c>
      <c r="M34" s="13">
        <v>1</v>
      </c>
      <c r="N34" s="13">
        <v>-1</v>
      </c>
      <c r="O34" s="13">
        <v>0</v>
      </c>
      <c r="P34" s="13">
        <v>-7.01</v>
      </c>
      <c r="Q34" s="13">
        <v>0</v>
      </c>
      <c r="R34" s="13">
        <v>0</v>
      </c>
    </row>
    <row r="35" ht="20.25" spans="1:18">
      <c r="A35" s="8" t="s">
        <v>510</v>
      </c>
      <c r="B35" s="8" t="s">
        <v>511</v>
      </c>
      <c r="C35" s="8">
        <v>2544.073</v>
      </c>
      <c r="D35" s="8">
        <v>3003.527</v>
      </c>
      <c r="E35" s="8">
        <v>0</v>
      </c>
      <c r="F35" s="8">
        <v>0</v>
      </c>
      <c r="G35" s="8">
        <v>1</v>
      </c>
      <c r="H35" s="9">
        <v>0</v>
      </c>
      <c r="I35" s="9">
        <v>0</v>
      </c>
      <c r="J35" s="9">
        <v>0</v>
      </c>
      <c r="K35" s="13">
        <v>4</v>
      </c>
      <c r="L35" s="13">
        <v>0</v>
      </c>
      <c r="M35" s="13">
        <v>0</v>
      </c>
      <c r="N35" s="13">
        <v>1</v>
      </c>
      <c r="O35" s="13">
        <v>0</v>
      </c>
      <c r="P35" s="13">
        <v>3.728</v>
      </c>
      <c r="Q35" s="13">
        <v>0</v>
      </c>
      <c r="R35" s="13">
        <v>0</v>
      </c>
    </row>
    <row r="36" ht="20.25" spans="1:18">
      <c r="A36" s="8" t="s">
        <v>512</v>
      </c>
      <c r="B36" s="8" t="s">
        <v>513</v>
      </c>
      <c r="C36" s="8">
        <v>1228.015</v>
      </c>
      <c r="D36" s="8">
        <v>1543.592</v>
      </c>
      <c r="E36" s="8">
        <v>0</v>
      </c>
      <c r="F36" s="8">
        <v>0</v>
      </c>
      <c r="G36" s="8">
        <v>1</v>
      </c>
      <c r="H36" s="9">
        <v>0</v>
      </c>
      <c r="I36" s="9">
        <v>0</v>
      </c>
      <c r="J36" s="9">
        <v>0</v>
      </c>
      <c r="K36" s="13">
        <v>0</v>
      </c>
      <c r="L36" s="13">
        <v>2</v>
      </c>
      <c r="M36" s="13">
        <v>0</v>
      </c>
      <c r="N36" s="13">
        <v>-1</v>
      </c>
      <c r="O36" s="13">
        <v>0</v>
      </c>
      <c r="P36" s="13">
        <v>-2.366</v>
      </c>
      <c r="Q36" s="13">
        <v>0</v>
      </c>
      <c r="R36" s="13">
        <v>0</v>
      </c>
    </row>
    <row r="37" ht="20.25" spans="1:18">
      <c r="A37" s="8" t="s">
        <v>514</v>
      </c>
      <c r="B37" s="8" t="s">
        <v>515</v>
      </c>
      <c r="C37" s="8">
        <v>2352.267</v>
      </c>
      <c r="D37" s="8">
        <v>2819.153</v>
      </c>
      <c r="E37" s="8">
        <v>0</v>
      </c>
      <c r="F37" s="8">
        <v>0</v>
      </c>
      <c r="G37" s="8">
        <v>1</v>
      </c>
      <c r="H37" s="9">
        <v>0</v>
      </c>
      <c r="I37" s="9">
        <v>0</v>
      </c>
      <c r="J37" s="9">
        <v>0</v>
      </c>
      <c r="K37" s="13">
        <v>0</v>
      </c>
      <c r="L37" s="13">
        <v>2</v>
      </c>
      <c r="M37" s="13">
        <v>0</v>
      </c>
      <c r="N37" s="13">
        <v>0</v>
      </c>
      <c r="O37" s="13">
        <v>0</v>
      </c>
      <c r="P37" s="13">
        <v>3.615</v>
      </c>
      <c r="Q37" s="13">
        <v>0</v>
      </c>
      <c r="R37" s="13">
        <v>1</v>
      </c>
    </row>
    <row r="38" ht="20.25" spans="1:18">
      <c r="A38" s="8" t="s">
        <v>516</v>
      </c>
      <c r="B38" s="8" t="s">
        <v>517</v>
      </c>
      <c r="C38" s="8">
        <v>1638.376</v>
      </c>
      <c r="D38" s="8">
        <v>1845.043</v>
      </c>
      <c r="E38" s="8">
        <v>0</v>
      </c>
      <c r="F38" s="8">
        <v>0</v>
      </c>
      <c r="G38" s="8">
        <v>1</v>
      </c>
      <c r="H38" s="9">
        <v>0</v>
      </c>
      <c r="I38" s="9">
        <v>0</v>
      </c>
      <c r="J38" s="9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v>-1.032</v>
      </c>
      <c r="Q38" s="13">
        <v>0</v>
      </c>
      <c r="R38" s="13">
        <v>0</v>
      </c>
    </row>
    <row r="39" ht="20.25" spans="1:18">
      <c r="A39" s="8" t="s">
        <v>518</v>
      </c>
      <c r="B39" s="8" t="s">
        <v>519</v>
      </c>
      <c r="C39" s="8">
        <v>967.581</v>
      </c>
      <c r="D39" s="8">
        <v>1188.864</v>
      </c>
      <c r="E39" s="8">
        <v>0</v>
      </c>
      <c r="F39" s="8">
        <v>0</v>
      </c>
      <c r="G39" s="8">
        <v>1</v>
      </c>
      <c r="H39" s="9">
        <v>0</v>
      </c>
      <c r="I39" s="9">
        <v>0</v>
      </c>
      <c r="J39" s="9">
        <v>0</v>
      </c>
      <c r="K39" s="13">
        <v>4</v>
      </c>
      <c r="L39" s="13">
        <v>0</v>
      </c>
      <c r="M39" s="13">
        <v>0</v>
      </c>
      <c r="N39" s="13">
        <v>0</v>
      </c>
      <c r="O39" s="13">
        <v>0</v>
      </c>
      <c r="P39" s="13">
        <v>3.163</v>
      </c>
      <c r="Q39" s="13">
        <v>0</v>
      </c>
      <c r="R39" s="13">
        <v>1</v>
      </c>
    </row>
    <row r="40" ht="20.25" spans="1:18">
      <c r="A40" s="6" t="s">
        <v>520</v>
      </c>
      <c r="B40" s="6" t="s">
        <v>521</v>
      </c>
      <c r="C40" s="6">
        <v>3214.679</v>
      </c>
      <c r="D40" s="6">
        <v>3533.244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0.659</v>
      </c>
      <c r="K40" s="13">
        <v>1</v>
      </c>
      <c r="L40" s="13">
        <v>2</v>
      </c>
      <c r="M40" s="13">
        <v>0</v>
      </c>
      <c r="N40" s="13">
        <v>0</v>
      </c>
      <c r="O40" s="13">
        <v>0</v>
      </c>
      <c r="P40" s="13">
        <v>-3.948</v>
      </c>
      <c r="Q40" s="13">
        <v>0</v>
      </c>
      <c r="R40" s="13">
        <v>-1</v>
      </c>
    </row>
    <row r="41" ht="20.25" spans="1:18">
      <c r="A41" s="6" t="s">
        <v>522</v>
      </c>
      <c r="B41" s="6" t="s">
        <v>523</v>
      </c>
      <c r="C41" s="6">
        <v>2663.248</v>
      </c>
      <c r="D41" s="6">
        <v>3164.167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3.854</v>
      </c>
      <c r="K41" s="13">
        <v>2</v>
      </c>
      <c r="L41" s="13">
        <v>2</v>
      </c>
      <c r="M41" s="13">
        <v>0</v>
      </c>
      <c r="N41" s="13">
        <v>1</v>
      </c>
      <c r="O41" s="13">
        <v>0</v>
      </c>
      <c r="P41" s="13">
        <v>-0.637</v>
      </c>
      <c r="Q41" s="13">
        <v>0</v>
      </c>
      <c r="R41" s="13">
        <v>0</v>
      </c>
    </row>
    <row r="42" ht="20.25" spans="1:18">
      <c r="A42" s="6" t="s">
        <v>524</v>
      </c>
      <c r="B42" s="6" t="s">
        <v>525</v>
      </c>
      <c r="C42" s="6">
        <v>3130.444</v>
      </c>
      <c r="D42" s="6">
        <v>3527.057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5.052</v>
      </c>
      <c r="K42" s="13">
        <v>1</v>
      </c>
      <c r="L42" s="13">
        <v>2</v>
      </c>
      <c r="M42" s="13">
        <v>0</v>
      </c>
      <c r="N42" s="13">
        <v>0</v>
      </c>
      <c r="O42" s="13">
        <v>0</v>
      </c>
      <c r="P42" s="13">
        <v>-1.329</v>
      </c>
      <c r="Q42" s="13">
        <v>0</v>
      </c>
      <c r="R42" s="13">
        <v>0</v>
      </c>
    </row>
    <row r="43" ht="20.25" spans="1:18">
      <c r="A43" s="6" t="s">
        <v>526</v>
      </c>
      <c r="B43" s="6" t="s">
        <v>527</v>
      </c>
      <c r="C43" s="6">
        <v>118745.852</v>
      </c>
      <c r="D43" s="6">
        <v>125737.594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1.554</v>
      </c>
      <c r="K43" s="13">
        <v>2</v>
      </c>
      <c r="L43" s="13">
        <v>1</v>
      </c>
      <c r="M43" s="13">
        <v>0</v>
      </c>
      <c r="N43" s="13">
        <v>0</v>
      </c>
      <c r="O43" s="13">
        <v>0</v>
      </c>
      <c r="P43" s="13">
        <v>-27.065</v>
      </c>
      <c r="Q43" s="13">
        <v>0</v>
      </c>
      <c r="R43" s="13">
        <v>0</v>
      </c>
    </row>
    <row r="44" ht="20.25" spans="1:18">
      <c r="A44" s="6" t="s">
        <v>528</v>
      </c>
      <c r="B44" s="6" t="s">
        <v>529</v>
      </c>
      <c r="C44" s="6">
        <v>3028.986</v>
      </c>
      <c r="D44" s="6">
        <v>3442.754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1.56</v>
      </c>
      <c r="K44" s="13">
        <v>0</v>
      </c>
      <c r="L44" s="13">
        <v>2</v>
      </c>
      <c r="M44" s="13">
        <v>0</v>
      </c>
      <c r="N44" s="13">
        <v>0</v>
      </c>
      <c r="O44" s="13">
        <v>0</v>
      </c>
      <c r="P44" s="13">
        <v>-3.068</v>
      </c>
      <c r="Q44" s="13">
        <v>0</v>
      </c>
      <c r="R44" s="13">
        <v>-1</v>
      </c>
    </row>
    <row r="45" ht="20.25" spans="1:18">
      <c r="A45" s="6" t="s">
        <v>530</v>
      </c>
      <c r="B45" s="6" t="s">
        <v>531</v>
      </c>
      <c r="C45" s="6">
        <v>14615.849</v>
      </c>
      <c r="D45" s="6">
        <v>16593.785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2.885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-37.105</v>
      </c>
      <c r="Q45" s="13">
        <v>0</v>
      </c>
      <c r="R45" s="13">
        <v>0</v>
      </c>
    </row>
    <row r="46" ht="20.25" spans="1:18">
      <c r="A46" s="6" t="s">
        <v>532</v>
      </c>
      <c r="B46" s="6" t="s">
        <v>533</v>
      </c>
      <c r="C46" s="6">
        <v>5176.808</v>
      </c>
      <c r="D46" s="6">
        <v>5883.594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2.655</v>
      </c>
      <c r="K46" s="13">
        <v>1</v>
      </c>
      <c r="L46" s="13">
        <v>2</v>
      </c>
      <c r="M46" s="13">
        <v>-1</v>
      </c>
      <c r="N46" s="13">
        <v>1</v>
      </c>
      <c r="O46" s="13">
        <v>0</v>
      </c>
      <c r="P46" s="13">
        <v>4.335</v>
      </c>
      <c r="Q46" s="13">
        <v>0</v>
      </c>
      <c r="R46" s="13">
        <v>0</v>
      </c>
    </row>
    <row r="47" ht="20.25" spans="1:18">
      <c r="A47" s="6" t="s">
        <v>534</v>
      </c>
      <c r="B47" s="6" t="s">
        <v>535</v>
      </c>
      <c r="C47" s="6">
        <v>12545.215</v>
      </c>
      <c r="D47" s="6">
        <v>13377.884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0.237</v>
      </c>
      <c r="K47" s="13">
        <v>0</v>
      </c>
      <c r="L47" s="13">
        <v>1</v>
      </c>
      <c r="M47" s="13">
        <v>0</v>
      </c>
      <c r="N47" s="13">
        <v>-1</v>
      </c>
      <c r="O47" s="13">
        <v>0</v>
      </c>
      <c r="P47" s="13">
        <v>-12.672</v>
      </c>
      <c r="Q47" s="13">
        <v>0</v>
      </c>
      <c r="R47" s="13">
        <v>0</v>
      </c>
    </row>
    <row r="48" ht="20.25" spans="1:18">
      <c r="A48" s="6" t="s">
        <v>536</v>
      </c>
      <c r="B48" s="6" t="s">
        <v>537</v>
      </c>
      <c r="C48" s="6">
        <v>3127.673</v>
      </c>
      <c r="D48" s="6">
        <v>3668.309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6.887</v>
      </c>
      <c r="K48" s="13">
        <v>3</v>
      </c>
      <c r="L48" s="13">
        <v>0</v>
      </c>
      <c r="M48" s="13">
        <v>0</v>
      </c>
      <c r="N48" s="13">
        <v>0</v>
      </c>
      <c r="O48" s="13">
        <v>0</v>
      </c>
      <c r="P48" s="13">
        <v>0.634</v>
      </c>
      <c r="Q48" s="13">
        <v>0</v>
      </c>
      <c r="R48" s="13">
        <v>0</v>
      </c>
    </row>
    <row r="49" ht="20.25" spans="1:18">
      <c r="A49" s="6" t="s">
        <v>538</v>
      </c>
      <c r="B49" s="6" t="s">
        <v>539</v>
      </c>
      <c r="C49" s="6">
        <v>21656.207</v>
      </c>
      <c r="D49" s="6">
        <v>23017.289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4.409</v>
      </c>
      <c r="K49" s="13">
        <v>3</v>
      </c>
      <c r="L49" s="13">
        <v>2</v>
      </c>
      <c r="M49" s="13">
        <v>-1</v>
      </c>
      <c r="N49" s="13">
        <v>1</v>
      </c>
      <c r="O49" s="13">
        <v>0</v>
      </c>
      <c r="P49" s="13">
        <v>8.68</v>
      </c>
      <c r="Q49" s="13">
        <v>0</v>
      </c>
      <c r="R49" s="13">
        <v>0</v>
      </c>
    </row>
    <row r="50" ht="20.25" spans="1:18">
      <c r="A50" s="6" t="s">
        <v>540</v>
      </c>
      <c r="B50" s="6" t="s">
        <v>541</v>
      </c>
      <c r="C50" s="6">
        <v>3914.889</v>
      </c>
      <c r="D50" s="6">
        <v>4237.873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4.117</v>
      </c>
      <c r="K50" s="13">
        <v>4</v>
      </c>
      <c r="L50" s="13">
        <v>2</v>
      </c>
      <c r="M50" s="13">
        <v>0</v>
      </c>
      <c r="N50" s="13">
        <v>0</v>
      </c>
      <c r="O50" s="13">
        <v>0</v>
      </c>
      <c r="P50" s="13">
        <v>-6.172</v>
      </c>
      <c r="Q50" s="13">
        <v>0</v>
      </c>
      <c r="R50" s="13">
        <v>-1</v>
      </c>
    </row>
    <row r="51" ht="20.25" spans="1:18">
      <c r="A51" s="6" t="s">
        <v>542</v>
      </c>
      <c r="B51" s="6" t="s">
        <v>543</v>
      </c>
      <c r="C51" s="6">
        <v>3614.781</v>
      </c>
      <c r="D51" s="6">
        <v>3969.514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3.348</v>
      </c>
      <c r="K51" s="13">
        <v>1</v>
      </c>
      <c r="L51" s="13">
        <v>2</v>
      </c>
      <c r="M51" s="13">
        <v>-1</v>
      </c>
      <c r="N51" s="13">
        <v>1</v>
      </c>
      <c r="O51" s="13">
        <v>0</v>
      </c>
      <c r="P51" s="13">
        <v>0.407</v>
      </c>
      <c r="Q51" s="13">
        <v>0</v>
      </c>
      <c r="R51" s="13">
        <v>0</v>
      </c>
    </row>
    <row r="52" ht="20.25" spans="1:18">
      <c r="A52" s="6" t="s">
        <v>544</v>
      </c>
      <c r="B52" s="6" t="s">
        <v>545</v>
      </c>
      <c r="C52" s="6">
        <v>141.155</v>
      </c>
      <c r="D52" s="6">
        <v>200.881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3.976</v>
      </c>
      <c r="K52" s="13">
        <v>3</v>
      </c>
      <c r="L52" s="13">
        <v>0</v>
      </c>
      <c r="M52" s="13">
        <v>0</v>
      </c>
      <c r="N52" s="13">
        <v>0</v>
      </c>
      <c r="O52" s="13">
        <v>0</v>
      </c>
      <c r="P52" s="13">
        <v>-0.211</v>
      </c>
      <c r="Q52" s="13">
        <v>0</v>
      </c>
      <c r="R52" s="13">
        <v>0</v>
      </c>
    </row>
    <row r="53" ht="20.25" spans="1:18">
      <c r="A53" s="6" t="s">
        <v>546</v>
      </c>
      <c r="B53" s="6" t="s">
        <v>547</v>
      </c>
      <c r="C53" s="6">
        <v>1242.721</v>
      </c>
      <c r="D53" s="6">
        <v>1353.708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1.136</v>
      </c>
      <c r="K53" s="13">
        <v>0</v>
      </c>
      <c r="L53" s="13">
        <v>2</v>
      </c>
      <c r="M53" s="13">
        <v>0</v>
      </c>
      <c r="N53" s="13">
        <v>0</v>
      </c>
      <c r="O53" s="13">
        <v>0</v>
      </c>
      <c r="P53" s="13">
        <v>-0.332</v>
      </c>
      <c r="Q53" s="13">
        <v>0</v>
      </c>
      <c r="R53" s="13">
        <v>0</v>
      </c>
    </row>
    <row r="54" ht="20.25" spans="1:18">
      <c r="A54" s="6" t="s">
        <v>548</v>
      </c>
      <c r="B54" s="6" t="s">
        <v>549</v>
      </c>
      <c r="C54" s="6">
        <v>720.925</v>
      </c>
      <c r="D54" s="6">
        <v>825.564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7.81</v>
      </c>
      <c r="K54" s="13">
        <v>0</v>
      </c>
      <c r="L54" s="13">
        <v>2</v>
      </c>
      <c r="M54" s="13">
        <v>0</v>
      </c>
      <c r="N54" s="13">
        <v>0</v>
      </c>
      <c r="O54" s="13">
        <v>0</v>
      </c>
      <c r="P54" s="13">
        <v>-1.286</v>
      </c>
      <c r="Q54" s="13">
        <v>0</v>
      </c>
      <c r="R54" s="13">
        <v>-1</v>
      </c>
    </row>
    <row r="55" ht="20.25" spans="1:18">
      <c r="A55" s="6" t="s">
        <v>550</v>
      </c>
      <c r="B55" s="6" t="s">
        <v>551</v>
      </c>
      <c r="C55" s="6">
        <v>1469.287</v>
      </c>
      <c r="D55" s="6">
        <v>1889.827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17.409</v>
      </c>
      <c r="K55" s="13">
        <v>4</v>
      </c>
      <c r="L55" s="13">
        <v>2</v>
      </c>
      <c r="M55" s="13">
        <v>0</v>
      </c>
      <c r="N55" s="13">
        <v>0</v>
      </c>
      <c r="O55" s="13">
        <v>0</v>
      </c>
      <c r="P55" s="13">
        <v>-2.619</v>
      </c>
      <c r="Q55" s="13">
        <v>0</v>
      </c>
      <c r="R55" s="13">
        <v>0</v>
      </c>
    </row>
    <row r="56" ht="20.25" spans="1:18">
      <c r="A56" s="6" t="s">
        <v>552</v>
      </c>
      <c r="B56" s="6" t="s">
        <v>553</v>
      </c>
      <c r="C56" s="6">
        <v>3058.556</v>
      </c>
      <c r="D56" s="6">
        <v>3787.264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3.149</v>
      </c>
      <c r="K56" s="13">
        <v>2</v>
      </c>
      <c r="L56" s="13">
        <v>0</v>
      </c>
      <c r="M56" s="13">
        <v>-1</v>
      </c>
      <c r="N56" s="13">
        <v>1</v>
      </c>
      <c r="O56" s="13">
        <v>0</v>
      </c>
      <c r="P56" s="13">
        <v>0.189</v>
      </c>
      <c r="Q56" s="13">
        <v>0</v>
      </c>
      <c r="R56" s="13">
        <v>0</v>
      </c>
    </row>
    <row r="57" ht="20.25" spans="1:18">
      <c r="A57" s="6" t="s">
        <v>554</v>
      </c>
      <c r="B57" s="6" t="s">
        <v>555</v>
      </c>
      <c r="C57" s="6">
        <v>924.881</v>
      </c>
      <c r="D57" s="6">
        <v>1384.642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28.165</v>
      </c>
      <c r="K57" s="13">
        <v>4</v>
      </c>
      <c r="L57" s="13">
        <v>2</v>
      </c>
      <c r="M57" s="13">
        <v>0</v>
      </c>
      <c r="N57" s="13">
        <v>0</v>
      </c>
      <c r="O57" s="13">
        <v>0</v>
      </c>
      <c r="P57" s="13">
        <v>-1.942</v>
      </c>
      <c r="Q57" s="13">
        <v>0</v>
      </c>
      <c r="R57" s="13">
        <v>0</v>
      </c>
    </row>
    <row r="58" ht="20.25" spans="1:18">
      <c r="A58" s="6" t="s">
        <v>556</v>
      </c>
      <c r="B58" s="6" t="s">
        <v>557</v>
      </c>
      <c r="C58" s="6">
        <v>2927.012</v>
      </c>
      <c r="D58" s="6">
        <v>3189.659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3.303</v>
      </c>
      <c r="K58" s="13">
        <v>1</v>
      </c>
      <c r="L58" s="13">
        <v>2</v>
      </c>
      <c r="M58" s="13">
        <v>-1</v>
      </c>
      <c r="N58" s="13">
        <v>1</v>
      </c>
      <c r="O58" s="13">
        <v>0</v>
      </c>
      <c r="P58" s="13">
        <v>0.224</v>
      </c>
      <c r="Q58" s="13">
        <v>0</v>
      </c>
      <c r="R58" s="13">
        <v>0</v>
      </c>
    </row>
    <row r="59" ht="20.25" spans="1:18">
      <c r="A59" s="6" t="s">
        <v>558</v>
      </c>
      <c r="B59" s="6" t="s">
        <v>559</v>
      </c>
      <c r="C59" s="6">
        <v>8457.321</v>
      </c>
      <c r="D59" s="6">
        <v>9718.728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2.521</v>
      </c>
      <c r="K59" s="13">
        <v>0</v>
      </c>
      <c r="L59" s="13">
        <v>2</v>
      </c>
      <c r="M59" s="13">
        <v>1</v>
      </c>
      <c r="N59" s="13">
        <v>-1</v>
      </c>
      <c r="O59" s="13">
        <v>0</v>
      </c>
      <c r="P59" s="13">
        <v>9.318</v>
      </c>
      <c r="Q59" s="13">
        <v>0</v>
      </c>
      <c r="R59" s="13">
        <v>0</v>
      </c>
    </row>
    <row r="60" ht="20.25" spans="1:18">
      <c r="A60" s="6" t="s">
        <v>560</v>
      </c>
      <c r="B60" s="6" t="s">
        <v>561</v>
      </c>
      <c r="C60" s="6">
        <v>3969.755</v>
      </c>
      <c r="D60" s="6">
        <v>4556.006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6.682</v>
      </c>
      <c r="K60" s="13">
        <v>3</v>
      </c>
      <c r="L60" s="13">
        <v>2</v>
      </c>
      <c r="M60" s="13">
        <v>0</v>
      </c>
      <c r="N60" s="13">
        <v>1</v>
      </c>
      <c r="O60" s="13">
        <v>0</v>
      </c>
      <c r="P60" s="13">
        <v>-12.723</v>
      </c>
      <c r="Q60" s="13">
        <v>0</v>
      </c>
      <c r="R60" s="13">
        <v>0</v>
      </c>
    </row>
    <row r="61" ht="20.25" spans="1:18">
      <c r="A61" s="6" t="s">
        <v>562</v>
      </c>
      <c r="B61" s="6" t="s">
        <v>563</v>
      </c>
      <c r="C61" s="6">
        <v>7855.476</v>
      </c>
      <c r="D61" s="6">
        <v>8672.982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3.59</v>
      </c>
      <c r="K61" s="13">
        <v>0</v>
      </c>
      <c r="L61" s="13">
        <v>1</v>
      </c>
      <c r="M61" s="13">
        <v>0</v>
      </c>
      <c r="N61" s="13">
        <v>0</v>
      </c>
      <c r="O61" s="13">
        <v>0</v>
      </c>
      <c r="P61" s="13">
        <v>9.516</v>
      </c>
      <c r="Q61" s="13">
        <v>0</v>
      </c>
      <c r="R61" s="13">
        <v>0</v>
      </c>
    </row>
    <row r="62" ht="20.25" spans="1:18">
      <c r="A62" s="6" t="s">
        <v>564</v>
      </c>
      <c r="B62" s="6" t="s">
        <v>565</v>
      </c>
      <c r="C62" s="6">
        <v>13416.097</v>
      </c>
      <c r="D62" s="6">
        <v>14536.62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1.243</v>
      </c>
      <c r="K62" s="13">
        <v>1</v>
      </c>
      <c r="L62" s="13">
        <v>2</v>
      </c>
      <c r="M62" s="13">
        <v>0</v>
      </c>
      <c r="N62" s="13">
        <v>0</v>
      </c>
      <c r="O62" s="13">
        <v>0</v>
      </c>
      <c r="P62" s="13">
        <v>-9.737</v>
      </c>
      <c r="Q62" s="13">
        <v>0</v>
      </c>
      <c r="R62" s="13">
        <v>0</v>
      </c>
    </row>
    <row r="63" ht="20.25" spans="1:18">
      <c r="A63" s="6" t="s">
        <v>566</v>
      </c>
      <c r="B63" s="6" t="s">
        <v>567</v>
      </c>
      <c r="C63" s="6">
        <v>19250.879</v>
      </c>
      <c r="D63" s="6">
        <v>20297.352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3.262</v>
      </c>
      <c r="K63" s="13">
        <v>4</v>
      </c>
      <c r="L63" s="13">
        <v>2</v>
      </c>
      <c r="M63" s="13">
        <v>-1</v>
      </c>
      <c r="N63" s="13">
        <v>1</v>
      </c>
      <c r="O63" s="13">
        <v>0</v>
      </c>
      <c r="P63" s="13">
        <v>-8.243</v>
      </c>
      <c r="Q63" s="13">
        <v>0</v>
      </c>
      <c r="R63" s="13">
        <v>0</v>
      </c>
    </row>
    <row r="64" ht="20.25" spans="1:18">
      <c r="A64" s="6" t="s">
        <v>568</v>
      </c>
      <c r="B64" s="6" t="s">
        <v>569</v>
      </c>
      <c r="C64" s="6">
        <v>2395.6</v>
      </c>
      <c r="D64" s="6">
        <v>3103.491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13.14</v>
      </c>
      <c r="K64" s="13">
        <v>2</v>
      </c>
      <c r="L64" s="13">
        <v>0</v>
      </c>
      <c r="M64" s="13">
        <v>1</v>
      </c>
      <c r="N64" s="13">
        <v>-1</v>
      </c>
      <c r="O64" s="13">
        <v>0</v>
      </c>
      <c r="P64" s="13">
        <v>1.476</v>
      </c>
      <c r="Q64" s="13">
        <v>0</v>
      </c>
      <c r="R64" s="13">
        <v>0</v>
      </c>
    </row>
    <row r="65" ht="20.25" spans="1:18">
      <c r="A65" s="9" t="s">
        <v>570</v>
      </c>
      <c r="B65" s="9" t="s">
        <v>571</v>
      </c>
      <c r="C65" s="9">
        <v>9297.669</v>
      </c>
      <c r="D65" s="9">
        <v>10324.328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1.83</v>
      </c>
      <c r="K65" s="13">
        <v>0</v>
      </c>
      <c r="L65" s="13">
        <v>2</v>
      </c>
      <c r="M65" s="13">
        <v>0</v>
      </c>
      <c r="N65" s="13">
        <v>0</v>
      </c>
      <c r="O65" s="13">
        <v>0</v>
      </c>
      <c r="P65" s="13">
        <v>13.846</v>
      </c>
      <c r="Q65" s="13">
        <v>0</v>
      </c>
      <c r="R65" s="13">
        <v>0</v>
      </c>
    </row>
    <row r="66" ht="20.25" spans="1:18">
      <c r="A66" s="9" t="s">
        <v>572</v>
      </c>
      <c r="B66" s="9" t="s">
        <v>573</v>
      </c>
      <c r="C66" s="9">
        <v>6142.876</v>
      </c>
      <c r="D66" s="9">
        <v>6670.552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0.278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-5.377</v>
      </c>
      <c r="Q66" s="13">
        <v>0</v>
      </c>
      <c r="R66" s="13">
        <v>-1</v>
      </c>
    </row>
    <row r="67" ht="20.25" spans="1:18">
      <c r="A67" s="9" t="s">
        <v>574</v>
      </c>
      <c r="B67" s="9" t="s">
        <v>575</v>
      </c>
      <c r="C67" s="9">
        <v>2242.509</v>
      </c>
      <c r="D67" s="9">
        <v>2821.127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19.91</v>
      </c>
      <c r="K67" s="13">
        <v>4</v>
      </c>
      <c r="L67" s="13">
        <v>0</v>
      </c>
      <c r="M67" s="13">
        <v>0</v>
      </c>
      <c r="N67" s="13">
        <v>0</v>
      </c>
      <c r="O67" s="13">
        <v>0</v>
      </c>
      <c r="P67" s="13">
        <v>-32.71</v>
      </c>
      <c r="Q67" s="13">
        <v>0</v>
      </c>
      <c r="R67" s="13">
        <v>0</v>
      </c>
    </row>
    <row r="68" ht="20.25" spans="1:18">
      <c r="A68" s="9" t="s">
        <v>576</v>
      </c>
      <c r="B68" s="9" t="s">
        <v>577</v>
      </c>
      <c r="C68" s="9">
        <v>5648.446</v>
      </c>
      <c r="D68" s="9">
        <v>6145.756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0.063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-5.53</v>
      </c>
      <c r="Q68" s="13">
        <v>0</v>
      </c>
      <c r="R68" s="13">
        <v>0</v>
      </c>
    </row>
    <row r="69" ht="20.25" spans="1:18">
      <c r="A69" s="9" t="s">
        <v>578</v>
      </c>
      <c r="B69" s="9" t="s">
        <v>579</v>
      </c>
      <c r="C69" s="9">
        <v>6398.371</v>
      </c>
      <c r="D69" s="9">
        <v>7126.497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3.319</v>
      </c>
      <c r="K69" s="13">
        <v>1</v>
      </c>
      <c r="L69" s="13">
        <v>2</v>
      </c>
      <c r="M69" s="13">
        <v>0</v>
      </c>
      <c r="N69" s="13">
        <v>1</v>
      </c>
      <c r="O69" s="13">
        <v>0</v>
      </c>
      <c r="P69" s="13">
        <v>-4.43</v>
      </c>
      <c r="Q69" s="13">
        <v>0</v>
      </c>
      <c r="R69" s="13">
        <v>0</v>
      </c>
    </row>
    <row r="70" ht="20.25" spans="1:18">
      <c r="A70" s="9" t="s">
        <v>580</v>
      </c>
      <c r="B70" s="9" t="s">
        <v>581</v>
      </c>
      <c r="C70" s="9">
        <v>2389.79</v>
      </c>
      <c r="D70" s="9">
        <v>2738.39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3.831</v>
      </c>
      <c r="K70" s="13">
        <v>1</v>
      </c>
      <c r="L70" s="13">
        <v>2</v>
      </c>
      <c r="M70" s="13">
        <v>-1</v>
      </c>
      <c r="N70" s="13">
        <v>1</v>
      </c>
      <c r="O70" s="13">
        <v>0</v>
      </c>
      <c r="P70" s="13">
        <v>8.002</v>
      </c>
      <c r="Q70" s="13">
        <v>0</v>
      </c>
      <c r="R70" s="13">
        <v>0</v>
      </c>
    </row>
    <row r="71" ht="20.25" spans="1:18">
      <c r="A71" s="9" t="s">
        <v>582</v>
      </c>
      <c r="B71" s="9" t="s">
        <v>583</v>
      </c>
      <c r="C71" s="9">
        <v>4770.691</v>
      </c>
      <c r="D71" s="9">
        <v>5595.582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9.302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0.326</v>
      </c>
      <c r="Q71" s="13">
        <v>0</v>
      </c>
      <c r="R71" s="13">
        <v>1</v>
      </c>
    </row>
    <row r="72" ht="20.25" spans="1:18">
      <c r="A72" s="9" t="s">
        <v>584</v>
      </c>
      <c r="B72" s="9" t="s">
        <v>585</v>
      </c>
      <c r="C72" s="9">
        <v>5318.824</v>
      </c>
      <c r="D72" s="9">
        <v>6414.086</v>
      </c>
      <c r="E72" s="9">
        <v>0</v>
      </c>
      <c r="F72" s="9">
        <v>0</v>
      </c>
      <c r="G72" s="9">
        <v>0</v>
      </c>
      <c r="H72" s="9">
        <v>0</v>
      </c>
      <c r="I72" s="9">
        <v>0</v>
      </c>
      <c r="J72" s="9">
        <v>3.749</v>
      </c>
      <c r="K72" s="13">
        <v>1</v>
      </c>
      <c r="L72" s="13">
        <v>2</v>
      </c>
      <c r="M72" s="13">
        <v>0</v>
      </c>
      <c r="N72" s="13">
        <v>0</v>
      </c>
      <c r="O72" s="13">
        <v>0</v>
      </c>
      <c r="P72" s="13">
        <v>-2.383</v>
      </c>
      <c r="Q72" s="13">
        <v>0</v>
      </c>
      <c r="R72" s="13">
        <v>-1</v>
      </c>
    </row>
    <row r="73" ht="20.25" spans="1:18">
      <c r="A73" s="9" t="s">
        <v>586</v>
      </c>
      <c r="B73" s="9" t="s">
        <v>587</v>
      </c>
      <c r="C73" s="9">
        <v>5594.186</v>
      </c>
      <c r="D73" s="9">
        <v>6457.931</v>
      </c>
      <c r="E73" s="9">
        <v>0</v>
      </c>
      <c r="F73" s="9">
        <v>0</v>
      </c>
      <c r="G73" s="9">
        <v>0</v>
      </c>
      <c r="H73" s="9">
        <v>0</v>
      </c>
      <c r="I73" s="9">
        <v>0</v>
      </c>
      <c r="J73" s="9">
        <v>3.449</v>
      </c>
      <c r="K73" s="13">
        <v>1</v>
      </c>
      <c r="L73" s="13">
        <v>2</v>
      </c>
      <c r="M73" s="13">
        <v>0</v>
      </c>
      <c r="N73" s="13">
        <v>0</v>
      </c>
      <c r="O73" s="13">
        <v>0</v>
      </c>
      <c r="P73" s="13">
        <v>-1.948</v>
      </c>
      <c r="Q73" s="13">
        <v>0</v>
      </c>
      <c r="R73" s="13">
        <v>-1</v>
      </c>
    </row>
    <row r="74" ht="20.25" spans="1:18">
      <c r="A74" s="9" t="s">
        <v>588</v>
      </c>
      <c r="B74" s="9" t="s">
        <v>589</v>
      </c>
      <c r="C74" s="9">
        <v>5461.831</v>
      </c>
      <c r="D74" s="9">
        <v>5790.817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0.531</v>
      </c>
      <c r="K74" s="13">
        <v>4</v>
      </c>
      <c r="L74" s="13">
        <v>1</v>
      </c>
      <c r="M74" s="13">
        <v>-1</v>
      </c>
      <c r="N74" s="13">
        <v>1</v>
      </c>
      <c r="O74" s="13">
        <v>0</v>
      </c>
      <c r="P74" s="13">
        <v>-1.42</v>
      </c>
      <c r="Q74" s="13">
        <v>0</v>
      </c>
      <c r="R74" s="13">
        <v>0</v>
      </c>
    </row>
    <row r="75" ht="20.25" spans="1:18">
      <c r="A75" s="9" t="s">
        <v>590</v>
      </c>
      <c r="B75" s="9" t="s">
        <v>591</v>
      </c>
      <c r="C75" s="9">
        <v>4532.453</v>
      </c>
      <c r="D75" s="9">
        <v>5011.327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0.865</v>
      </c>
      <c r="K75" s="13">
        <v>1</v>
      </c>
      <c r="L75" s="13">
        <v>1</v>
      </c>
      <c r="M75" s="13">
        <v>0</v>
      </c>
      <c r="N75" s="13">
        <v>0</v>
      </c>
      <c r="O75" s="13">
        <v>0</v>
      </c>
      <c r="P75" s="13">
        <v>-4.271</v>
      </c>
      <c r="Q75" s="13">
        <v>0</v>
      </c>
      <c r="R75" s="13">
        <v>0</v>
      </c>
    </row>
    <row r="76" ht="20.25" spans="1:18">
      <c r="A76" s="9" t="s">
        <v>592</v>
      </c>
      <c r="B76" s="9" t="s">
        <v>593</v>
      </c>
      <c r="C76" s="9">
        <v>2972.018</v>
      </c>
      <c r="D76" s="9">
        <v>3698.927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2.557</v>
      </c>
      <c r="K76" s="13">
        <v>4</v>
      </c>
      <c r="L76" s="13">
        <v>1</v>
      </c>
      <c r="M76" s="13">
        <v>0</v>
      </c>
      <c r="N76" s="13">
        <v>0</v>
      </c>
      <c r="O76" s="13">
        <v>0</v>
      </c>
      <c r="P76" s="13">
        <v>-0.703</v>
      </c>
      <c r="Q76" s="13">
        <v>0</v>
      </c>
      <c r="R76" s="13">
        <v>-1</v>
      </c>
    </row>
    <row r="77" ht="20.25" spans="1:18">
      <c r="A77" s="9" t="s">
        <v>594</v>
      </c>
      <c r="B77" s="9" t="s">
        <v>595</v>
      </c>
      <c r="C77" s="9">
        <v>107.495</v>
      </c>
      <c r="D77" s="9">
        <v>108.899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1.09</v>
      </c>
      <c r="K77" s="13">
        <v>4</v>
      </c>
      <c r="L77" s="13">
        <v>0</v>
      </c>
      <c r="M77" s="13">
        <v>-1</v>
      </c>
      <c r="N77" s="13">
        <v>1</v>
      </c>
      <c r="O77" s="13">
        <v>0</v>
      </c>
      <c r="P77" s="13">
        <v>0.002</v>
      </c>
      <c r="Q77" s="13">
        <v>0</v>
      </c>
      <c r="R77" s="13">
        <v>0</v>
      </c>
    </row>
    <row r="78" ht="20.25" spans="1:18">
      <c r="A78" s="9" t="s">
        <v>596</v>
      </c>
      <c r="B78" s="9" t="s">
        <v>597</v>
      </c>
      <c r="C78" s="9">
        <v>105.319</v>
      </c>
      <c r="D78" s="9">
        <v>106.134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0.689</v>
      </c>
      <c r="K78" s="13">
        <v>3</v>
      </c>
      <c r="L78" s="13">
        <v>0</v>
      </c>
      <c r="M78" s="13">
        <v>-1</v>
      </c>
      <c r="N78" s="13">
        <v>0</v>
      </c>
      <c r="O78" s="13">
        <v>0</v>
      </c>
      <c r="P78" s="13">
        <v>-0.005</v>
      </c>
      <c r="Q78" s="13">
        <v>0</v>
      </c>
      <c r="R78" s="13">
        <v>0</v>
      </c>
    </row>
    <row r="79" ht="20.25" spans="1:18">
      <c r="A79" s="9" t="s">
        <v>598</v>
      </c>
      <c r="B79" s="9" t="s">
        <v>599</v>
      </c>
      <c r="C79" s="9">
        <v>114.493</v>
      </c>
      <c r="D79" s="9">
        <v>120.359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9">
        <v>1.731</v>
      </c>
      <c r="K79" s="13">
        <v>2</v>
      </c>
      <c r="L79" s="13">
        <v>0</v>
      </c>
      <c r="M79" s="13">
        <v>-1</v>
      </c>
      <c r="N79" s="13">
        <v>1</v>
      </c>
      <c r="O79" s="13">
        <v>0</v>
      </c>
      <c r="P79" s="13">
        <v>-0.017</v>
      </c>
      <c r="Q79" s="13">
        <v>0</v>
      </c>
      <c r="R79" s="13">
        <v>0</v>
      </c>
    </row>
    <row r="80" ht="20.25" spans="1:18">
      <c r="A80" s="9" t="s">
        <v>600</v>
      </c>
      <c r="B80" s="9" t="s">
        <v>601</v>
      </c>
      <c r="C80" s="9">
        <v>102.261</v>
      </c>
      <c r="D80" s="9">
        <v>102.555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0.249</v>
      </c>
      <c r="K80" s="13">
        <v>3</v>
      </c>
      <c r="L80" s="13">
        <v>0</v>
      </c>
      <c r="M80" s="13">
        <v>0</v>
      </c>
      <c r="N80" s="13">
        <v>1</v>
      </c>
      <c r="O80" s="13">
        <v>0</v>
      </c>
      <c r="P80" s="13">
        <v>-0.004</v>
      </c>
      <c r="Q80" s="13">
        <v>0</v>
      </c>
      <c r="R80" s="13">
        <v>0</v>
      </c>
    </row>
    <row r="81" ht="20.25" spans="1:18">
      <c r="A81" s="9" t="s">
        <v>602</v>
      </c>
      <c r="B81" s="9" t="s">
        <v>603</v>
      </c>
      <c r="C81" s="9">
        <v>1682.396</v>
      </c>
      <c r="D81" s="9">
        <v>2512.349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9.143</v>
      </c>
      <c r="K81" s="13">
        <v>1</v>
      </c>
      <c r="L81" s="13">
        <v>2</v>
      </c>
      <c r="M81" s="13">
        <v>0</v>
      </c>
      <c r="N81" s="13">
        <v>0</v>
      </c>
      <c r="O81" s="13">
        <v>0</v>
      </c>
      <c r="P81" s="13">
        <v>-4.95</v>
      </c>
      <c r="Q81" s="13">
        <v>0</v>
      </c>
      <c r="R81" s="13">
        <v>-1</v>
      </c>
    </row>
    <row r="82" ht="20.25" spans="1:18">
      <c r="A82" s="9" t="s">
        <v>604</v>
      </c>
      <c r="B82" s="9" t="s">
        <v>605</v>
      </c>
      <c r="C82" s="9">
        <v>3247.533</v>
      </c>
      <c r="D82" s="9">
        <v>3798.333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2.094</v>
      </c>
      <c r="K82" s="13">
        <v>1</v>
      </c>
      <c r="L82" s="13">
        <v>2</v>
      </c>
      <c r="M82" s="13">
        <v>-1</v>
      </c>
      <c r="N82" s="13">
        <v>1</v>
      </c>
      <c r="O82" s="13">
        <v>0</v>
      </c>
      <c r="P82" s="13">
        <v>3.481</v>
      </c>
      <c r="Q82" s="13">
        <v>0</v>
      </c>
      <c r="R82" s="13">
        <v>0</v>
      </c>
    </row>
    <row r="83" ht="20.25" spans="1:18">
      <c r="A83" s="9" t="s">
        <v>606</v>
      </c>
      <c r="B83" s="9" t="s">
        <v>607</v>
      </c>
      <c r="C83" s="9">
        <v>11892.964</v>
      </c>
      <c r="D83" s="9">
        <v>13429.396</v>
      </c>
      <c r="E83" s="9">
        <v>0</v>
      </c>
      <c r="F83" s="9">
        <v>0</v>
      </c>
      <c r="G83" s="9">
        <v>0</v>
      </c>
      <c r="H83" s="9">
        <v>0</v>
      </c>
      <c r="I83" s="9">
        <v>0</v>
      </c>
      <c r="J83" s="9">
        <v>1.711</v>
      </c>
      <c r="K83" s="13">
        <v>0</v>
      </c>
      <c r="L83" s="13">
        <v>0</v>
      </c>
      <c r="M83" s="13">
        <v>0</v>
      </c>
      <c r="N83" s="13">
        <v>0</v>
      </c>
      <c r="O83" s="13">
        <v>0</v>
      </c>
      <c r="P83" s="13">
        <v>-47.041</v>
      </c>
      <c r="Q83" s="13">
        <v>0</v>
      </c>
      <c r="R83" s="13">
        <v>0</v>
      </c>
    </row>
    <row r="84" ht="20.25" spans="1:18">
      <c r="A84" s="9" t="s">
        <v>608</v>
      </c>
      <c r="B84" s="9" t="s">
        <v>609</v>
      </c>
      <c r="C84" s="9">
        <v>455.756</v>
      </c>
      <c r="D84" s="9">
        <v>550.289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2.47</v>
      </c>
      <c r="K84" s="13">
        <v>1</v>
      </c>
      <c r="L84" s="13">
        <v>2</v>
      </c>
      <c r="M84" s="13">
        <v>-1</v>
      </c>
      <c r="N84" s="13">
        <v>1</v>
      </c>
      <c r="O84" s="13">
        <v>0</v>
      </c>
      <c r="P84" s="13">
        <v>0.248</v>
      </c>
      <c r="Q84" s="13">
        <v>0</v>
      </c>
      <c r="R84" s="13">
        <v>0</v>
      </c>
    </row>
    <row r="85" ht="20.25" spans="1:18">
      <c r="A85" s="9" t="s">
        <v>610</v>
      </c>
      <c r="B85" s="9" t="s">
        <v>611</v>
      </c>
      <c r="C85" s="9">
        <v>62806.012</v>
      </c>
      <c r="D85" s="9">
        <v>90127.75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23.668</v>
      </c>
      <c r="K85" s="13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-276.582</v>
      </c>
      <c r="Q85" s="13">
        <v>0</v>
      </c>
      <c r="R85" s="13">
        <v>-1</v>
      </c>
    </row>
    <row r="86" ht="20.25" spans="1:18">
      <c r="A86" s="9" t="s">
        <v>612</v>
      </c>
      <c r="B86" s="9" t="s">
        <v>613</v>
      </c>
      <c r="C86" s="9">
        <v>39001.086</v>
      </c>
      <c r="D86" s="9">
        <v>59062.633</v>
      </c>
      <c r="E86" s="9">
        <v>0</v>
      </c>
      <c r="F86" s="9">
        <v>0</v>
      </c>
      <c r="G86" s="9">
        <v>0</v>
      </c>
      <c r="H86" s="9">
        <v>0</v>
      </c>
      <c r="I86" s="9">
        <v>0</v>
      </c>
      <c r="J86" s="9">
        <v>30.436</v>
      </c>
      <c r="K86" s="13">
        <v>3</v>
      </c>
      <c r="L86" s="13">
        <v>2</v>
      </c>
      <c r="M86" s="13">
        <v>-1</v>
      </c>
      <c r="N86" s="13">
        <v>1</v>
      </c>
      <c r="O86" s="13">
        <v>0</v>
      </c>
      <c r="P86" s="13">
        <v>31.768</v>
      </c>
      <c r="Q86" s="13">
        <v>0</v>
      </c>
      <c r="R86" s="13">
        <v>0</v>
      </c>
    </row>
    <row r="87" ht="20.25" spans="1:18">
      <c r="A87" s="9" t="s">
        <v>614</v>
      </c>
      <c r="B87" s="9" t="s">
        <v>615</v>
      </c>
      <c r="C87" s="9">
        <v>8032.654</v>
      </c>
      <c r="D87" s="9">
        <v>10369.212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12.115</v>
      </c>
      <c r="K87" s="13">
        <v>3</v>
      </c>
      <c r="L87" s="13">
        <v>2</v>
      </c>
      <c r="M87" s="13">
        <v>0</v>
      </c>
      <c r="N87" s="13">
        <v>0</v>
      </c>
      <c r="O87" s="13">
        <v>0</v>
      </c>
      <c r="P87" s="13">
        <v>3.845</v>
      </c>
      <c r="Q87" s="13">
        <v>0</v>
      </c>
      <c r="R87" s="13">
        <v>0</v>
      </c>
    </row>
    <row r="88" ht="20.25" spans="1:18">
      <c r="A88" s="9" t="s">
        <v>608</v>
      </c>
      <c r="B88" s="9" t="s">
        <v>609</v>
      </c>
      <c r="C88" s="9">
        <v>455.887</v>
      </c>
      <c r="D88" s="9">
        <v>554.155</v>
      </c>
      <c r="E88" s="9">
        <v>0</v>
      </c>
      <c r="F88" s="9">
        <v>0</v>
      </c>
      <c r="G88" s="9">
        <v>0</v>
      </c>
      <c r="H88" s="9">
        <v>0</v>
      </c>
      <c r="I88" s="9">
        <v>0</v>
      </c>
      <c r="J88" s="9">
        <v>1.875</v>
      </c>
      <c r="K88" s="13">
        <v>1</v>
      </c>
      <c r="L88" s="13">
        <v>2</v>
      </c>
      <c r="M88" s="13">
        <v>0</v>
      </c>
      <c r="N88" s="13">
        <v>1</v>
      </c>
      <c r="O88" s="13">
        <v>0</v>
      </c>
      <c r="P88" s="13">
        <v>0.674</v>
      </c>
      <c r="Q88" s="13">
        <v>0</v>
      </c>
      <c r="R88" s="13">
        <v>0</v>
      </c>
    </row>
    <row r="89" ht="20.25" spans="1:18">
      <c r="A89" s="9" t="s">
        <v>610</v>
      </c>
      <c r="B89" s="9" t="s">
        <v>611</v>
      </c>
      <c r="C89" s="9">
        <v>62249.254</v>
      </c>
      <c r="D89" s="9">
        <v>89611.219</v>
      </c>
      <c r="E89" s="9">
        <v>0</v>
      </c>
      <c r="F89" s="9">
        <v>0</v>
      </c>
      <c r="G89" s="9">
        <v>0</v>
      </c>
      <c r="H89" s="9">
        <v>0</v>
      </c>
      <c r="I89" s="9">
        <v>0</v>
      </c>
      <c r="J89" s="9">
        <v>24.91</v>
      </c>
      <c r="K89" s="13">
        <v>4</v>
      </c>
      <c r="L89" s="13">
        <v>2</v>
      </c>
      <c r="M89" s="13">
        <v>-1</v>
      </c>
      <c r="N89" s="13">
        <v>1</v>
      </c>
      <c r="O89" s="13">
        <v>0</v>
      </c>
      <c r="P89" s="13">
        <v>53.56</v>
      </c>
      <c r="Q89" s="13">
        <v>0</v>
      </c>
      <c r="R89" s="13">
        <v>0</v>
      </c>
    </row>
    <row r="90" ht="20.25" spans="1:18">
      <c r="A90" s="9" t="s">
        <v>612</v>
      </c>
      <c r="B90" s="9" t="s">
        <v>613</v>
      </c>
      <c r="C90" s="9">
        <v>38007.176</v>
      </c>
      <c r="D90" s="9">
        <v>59011.969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30.883</v>
      </c>
      <c r="K90" s="13">
        <v>3</v>
      </c>
      <c r="L90" s="13">
        <v>2</v>
      </c>
      <c r="M90" s="13">
        <v>0</v>
      </c>
      <c r="N90" s="13">
        <v>1</v>
      </c>
      <c r="O90" s="13">
        <v>0</v>
      </c>
      <c r="P90" s="13">
        <v>105.882</v>
      </c>
      <c r="Q90" s="13">
        <v>0</v>
      </c>
      <c r="R90" s="13">
        <v>0</v>
      </c>
    </row>
    <row r="91" ht="20.25" spans="1:18">
      <c r="A91" s="9" t="s">
        <v>614</v>
      </c>
      <c r="B91" s="9" t="s">
        <v>615</v>
      </c>
      <c r="C91" s="9">
        <v>7963.448</v>
      </c>
      <c r="D91" s="9">
        <v>10413.642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13.158</v>
      </c>
      <c r="K91" s="13">
        <v>2</v>
      </c>
      <c r="L91" s="13">
        <v>2</v>
      </c>
      <c r="M91" s="13">
        <v>0</v>
      </c>
      <c r="N91" s="13">
        <v>0</v>
      </c>
      <c r="O91" s="13">
        <v>0</v>
      </c>
      <c r="P91" s="13">
        <v>23.114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2025-11-03T16:50:11Z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48D59638EA264506A61C6F040250671A_13</vt:lpwstr>
  </property>
  <property fmtid="{D5CDD505-2E9C-101B-9397-08002B2CF9AE}" pid="3" name="KSOProductBuildVer">
    <vt:lpwstr>2052-12.1.0.15712</vt:lpwstr>
  </property>
</Properties>
</file>