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<sst xmlns="http://schemas.openxmlformats.org/spreadsheetml/2006/main" count="685" uniqueCount="647">
  <si>
    <t>京沪深强转弱</t>
  </si>
  <si>
    <t>京沪深弱转强</t>
  </si>
  <si>
    <t>代码</t>
  </si>
  <si>
    <t>简称</t>
  </si>
  <si>
    <t>总市值</t>
  </si>
  <si>
    <t>酿酒</t>
  </si>
  <si>
    <t>33510.18亿</t>
  </si>
  <si>
    <t>红利指数</t>
  </si>
  <si>
    <t>110168.98亿</t>
  </si>
  <si>
    <t>电信运营</t>
  </si>
  <si>
    <t>8999.49亿</t>
  </si>
  <si>
    <t>全指能源</t>
  </si>
  <si>
    <t>40617.61亿</t>
  </si>
  <si>
    <t>Ｂ股指数</t>
  </si>
  <si>
    <t>676.84亿</t>
  </si>
  <si>
    <t>白酒概念</t>
  </si>
  <si>
    <t>34122.52亿</t>
  </si>
  <si>
    <t>国证基建</t>
  </si>
  <si>
    <t>--</t>
  </si>
  <si>
    <t>拟增持</t>
  </si>
  <si>
    <t>21346.81亿</t>
  </si>
  <si>
    <t>户数增加</t>
  </si>
  <si>
    <t>18848.26亿</t>
  </si>
  <si>
    <t>IP经济</t>
  </si>
  <si>
    <t>17937.86亿</t>
  </si>
  <si>
    <t>食品饮料</t>
  </si>
  <si>
    <t>17061.05亿</t>
  </si>
  <si>
    <t>次新股</t>
  </si>
  <si>
    <t>15720.45亿</t>
  </si>
  <si>
    <t>含B股</t>
  </si>
  <si>
    <t>11637.52亿</t>
  </si>
  <si>
    <t>智谱AI</t>
  </si>
  <si>
    <t>10260.28亿</t>
  </si>
  <si>
    <t>交通设施</t>
  </si>
  <si>
    <t>10040.61亿</t>
  </si>
  <si>
    <t>商业连锁</t>
  </si>
  <si>
    <t>9920.56亿</t>
  </si>
  <si>
    <t>山西板块</t>
  </si>
  <si>
    <t>8586.35亿</t>
  </si>
  <si>
    <t>传媒娱乐</t>
  </si>
  <si>
    <t>7500.99亿</t>
  </si>
  <si>
    <t>远程办公</t>
  </si>
  <si>
    <t>6244.70亿</t>
  </si>
  <si>
    <t>风险提示</t>
  </si>
  <si>
    <t>4842.23亿</t>
  </si>
  <si>
    <t>船舶</t>
  </si>
  <si>
    <t>4582.52亿</t>
  </si>
  <si>
    <t>文教休闲</t>
  </si>
  <si>
    <t>2950.32亿</t>
  </si>
  <si>
    <t>粮食概念</t>
  </si>
  <si>
    <t>2895.56亿</t>
  </si>
  <si>
    <t>知识付费</t>
  </si>
  <si>
    <t>2732.89亿</t>
  </si>
  <si>
    <t>种业</t>
  </si>
  <si>
    <t>802.39亿</t>
  </si>
  <si>
    <t>次新预增</t>
  </si>
  <si>
    <t>335.73亿</t>
  </si>
  <si>
    <t>配股预案</t>
  </si>
  <si>
    <t>28.74亿</t>
  </si>
  <si>
    <t>国证红利</t>
  </si>
  <si>
    <t>国证服务</t>
  </si>
  <si>
    <t>基金指数</t>
  </si>
  <si>
    <t>大盘价值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</si>
  <si>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</si>
  <si>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</si>
  <si>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</si>
  <si>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</si>
  <si>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</si>
  <si>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</si>
  <si>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</si>
  <si>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</si>
  <si>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</si>
  <si>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</si>
  <si>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</si>
  <si>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</si>
  <si>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</si>
  <si>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</si>
  <si>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</si>
  <si>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</si>
  <si>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</si>
  <si>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</si>
  <si>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</si>
  <si>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</si>
  <si>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</si>
  <si>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上证380</t>
  </si>
  <si>
    <t>中型综指</t>
  </si>
  <si>
    <t>上证央企</t>
  </si>
  <si>
    <t>380材料</t>
  </si>
  <si>
    <t>380信息</t>
  </si>
  <si>
    <t>380成长</t>
  </si>
  <si>
    <t>380R成长</t>
  </si>
  <si>
    <t>上证100</t>
  </si>
  <si>
    <t>上证150</t>
  </si>
  <si>
    <t>380高贝</t>
  </si>
  <si>
    <t>380动态</t>
  </si>
  <si>
    <t>沪中国造</t>
  </si>
  <si>
    <t>科创综指</t>
  </si>
  <si>
    <t>科创价格</t>
  </si>
  <si>
    <t>科创机械</t>
  </si>
  <si>
    <t>科长三角</t>
  </si>
  <si>
    <t>科大湾区</t>
  </si>
  <si>
    <t>科创100</t>
  </si>
  <si>
    <t>中证央企</t>
  </si>
  <si>
    <t>SME创新</t>
  </si>
  <si>
    <t>创业创新</t>
  </si>
  <si>
    <t>批零指数</t>
  </si>
  <si>
    <t>综企指数</t>
  </si>
  <si>
    <t>机器人50</t>
  </si>
  <si>
    <t>民企发展</t>
  </si>
  <si>
    <t>巨潮小盘</t>
  </si>
  <si>
    <t>深证央企</t>
  </si>
  <si>
    <t>长三角</t>
  </si>
  <si>
    <t>新硬件</t>
  </si>
  <si>
    <t>小盘高贝</t>
  </si>
  <si>
    <t>I100</t>
  </si>
  <si>
    <t>I300</t>
  </si>
  <si>
    <t>中关村50</t>
  </si>
  <si>
    <t>央视50</t>
  </si>
  <si>
    <t>深证信息</t>
  </si>
  <si>
    <t>700成长</t>
  </si>
  <si>
    <t>中小高贝</t>
  </si>
  <si>
    <t>中创高贝</t>
  </si>
  <si>
    <t>深防御50</t>
  </si>
  <si>
    <t>深主板50</t>
  </si>
  <si>
    <t>智能家居</t>
  </si>
  <si>
    <t>湾创100</t>
  </si>
  <si>
    <t>上证指数</t>
  </si>
  <si>
    <t>Ａ股指数</t>
  </si>
  <si>
    <t>工业指数</t>
  </si>
  <si>
    <t>上证180</t>
  </si>
  <si>
    <t>企债指数</t>
  </si>
  <si>
    <t>上证50</t>
  </si>
  <si>
    <t>新综指</t>
  </si>
  <si>
    <t>治理指数</t>
  </si>
  <si>
    <t>180治理</t>
  </si>
  <si>
    <t>沪公司债</t>
  </si>
  <si>
    <t>180资源</t>
  </si>
  <si>
    <t>180成长</t>
  </si>
  <si>
    <t>180R成长</t>
  </si>
  <si>
    <t>上证能源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</si>
  <si>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</si>
  <si>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</si>
  <si>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</si>
  <si>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</si>
  <si>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</si>
  <si>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</si>
  <si>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</si>
  <si>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</si>
  <si>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</si>
  <si>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</si>
  <si>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</si>
  <si>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</si>
  <si>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</si>
  <si>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</si>
  <si>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全指成长</t>
  </si>
  <si>
    <t>全R成长</t>
  </si>
  <si>
    <t>上证周期</t>
  </si>
  <si>
    <t>非周期</t>
  </si>
  <si>
    <t>上证龙头</t>
  </si>
  <si>
    <t>上证商品</t>
  </si>
  <si>
    <t>上证新兴</t>
  </si>
  <si>
    <t>上证资源</t>
  </si>
  <si>
    <t>能源等权</t>
  </si>
  <si>
    <t>材料等权</t>
  </si>
  <si>
    <t>工业等权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</si>
  <si>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</si>
  <si>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</si>
  <si>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</si>
  <si>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</si>
  <si>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</si>
  <si>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</si>
  <si>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</si>
  <si>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</si>
  <si>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上证F300</t>
  </si>
  <si>
    <t>上证F500</t>
  </si>
  <si>
    <t>5年信用</t>
  </si>
  <si>
    <t>沪投资品</t>
  </si>
  <si>
    <t>380工业</t>
  </si>
  <si>
    <t>380公用</t>
  </si>
  <si>
    <t>持续产业</t>
  </si>
  <si>
    <t>380等权</t>
  </si>
  <si>
    <t>信用100</t>
  </si>
  <si>
    <t>380价值</t>
  </si>
  <si>
    <t>380R价值</t>
  </si>
  <si>
    <t>180动态</t>
  </si>
  <si>
    <t>380基本</t>
  </si>
  <si>
    <t>380波动</t>
  </si>
  <si>
    <t>380低贝</t>
  </si>
  <si>
    <t>380稳定</t>
  </si>
  <si>
    <t>优势资源</t>
  </si>
  <si>
    <t>优势制造</t>
  </si>
  <si>
    <t>上民红利</t>
  </si>
  <si>
    <t>市值百强</t>
  </si>
  <si>
    <t>上证环保</t>
  </si>
  <si>
    <t>沪股通</t>
  </si>
  <si>
    <t>沪新丝路</t>
  </si>
  <si>
    <t>50AH优选</t>
  </si>
  <si>
    <t>新兴成指</t>
  </si>
  <si>
    <t>沪深300</t>
  </si>
  <si>
    <t>中证A500</t>
  </si>
  <si>
    <t>科创信息</t>
  </si>
  <si>
    <t>科创芯片</t>
  </si>
  <si>
    <t>科创50</t>
  </si>
  <si>
    <t>科创材料</t>
  </si>
  <si>
    <t>科创成长</t>
  </si>
  <si>
    <t>科创ESG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</si>
  <si>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</si>
  <si>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</si>
  <si>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</si>
  <si>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</si>
  <si>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</si>
  <si>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</si>
  <si>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</si>
  <si>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</si>
  <si>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中证环保</t>
  </si>
  <si>
    <t>300高贝</t>
  </si>
  <si>
    <t>ESG 100</t>
  </si>
  <si>
    <t>腾讯济安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</si>
  <si>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</si>
  <si>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</si>
  <si>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</si>
  <si>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</si>
  <si>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</si>
  <si>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</si>
  <si>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</si>
  <si>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</si>
  <si>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</si>
  <si>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</si>
  <si>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</si>
  <si>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</si>
  <si>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</si>
  <si>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</si>
  <si>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</si>
  <si>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</si>
  <si>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</si>
  <si>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</si>
  <si>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</si>
  <si>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</si>
  <si>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300信息</t>
  </si>
  <si>
    <t>300通信</t>
  </si>
  <si>
    <t>300成长</t>
  </si>
  <si>
    <t>公司债指</t>
  </si>
  <si>
    <t>央企100</t>
  </si>
  <si>
    <t>中证能源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</si>
  <si>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</si>
  <si>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</si>
  <si>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</si>
  <si>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</si>
  <si>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</si>
  <si>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</si>
  <si>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</si>
  <si>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</si>
  <si>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</si>
  <si>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</si>
  <si>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</si>
  <si>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</si>
  <si>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</si>
  <si>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</si>
  <si>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</si>
  <si>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</si>
  <si>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</si>
  <si>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</si>
  <si>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</si>
  <si>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</si>
  <si>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</si>
  <si>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</si>
  <si>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</si>
  <si>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</si>
  <si>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</si>
  <si>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</si>
  <si>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</si>
  <si>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</si>
  <si>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</si>
  <si>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</si>
  <si>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</si>
  <si>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</si>
  <si>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</si>
  <si>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</si>
  <si>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</si>
  <si>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</si>
  <si>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</si>
  <si>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</si>
  <si>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</si>
  <si>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</si>
  <si>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</si>
  <si>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</si>
  <si>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</si>
  <si>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</si>
  <si>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</si>
  <si>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</si>
  <si>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</si>
  <si>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</si>
  <si>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</si>
  <si>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</si>
  <si>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</si>
  <si>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</si>
  <si>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</si>
  <si>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地产指数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</si>
  <si>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</si>
  <si>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</si>
  <si>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</si>
  <si>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</si>
  <si>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</si>
  <si>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</si>
  <si>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</si>
  <si>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</si>
  <si>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</si>
  <si>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</si>
  <si>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</si>
  <si>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</si>
  <si>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</si>
  <si>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</si>
  <si>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物联网50</t>
  </si>
  <si>
    <t>碳中和债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</si>
  <si>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</si>
  <si>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</si>
  <si>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</si>
  <si>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</si>
  <si>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</si>
  <si>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</si>
  <si>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</si>
  <si>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</si>
  <si>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</si>
  <si>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</si>
  <si>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</si>
  <si>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</si>
  <si>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</si>
  <si>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</si>
  <si>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</si>
  <si>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</si>
  <si>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</si>
  <si>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</si>
  <si>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</si>
  <si>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</si>
  <si>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</si>
  <si>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</si>
  <si>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</si>
  <si>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</si>
  <si>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</si>
  <si>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</si>
  <si>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</si>
  <si>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</si>
  <si>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</si>
  <si>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</si>
  <si>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</si>
  <si>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珠三角</t>
  </si>
  <si>
    <t>环渤海</t>
  </si>
  <si>
    <t>国证环保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</si>
  <si>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</si>
  <si>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</si>
  <si>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</si>
  <si>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</si>
  <si>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</si>
  <si>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</si>
  <si>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</si>
  <si>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</si>
  <si>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</si>
  <si>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</si>
  <si>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</si>
  <si>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</si>
  <si>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</si>
  <si>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</si>
  <si>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</si>
  <si>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</si>
  <si>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1000信息</t>
  </si>
  <si>
    <t>国证通信</t>
  </si>
  <si>
    <t>1000公用</t>
  </si>
  <si>
    <t>国证新兴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</si>
  <si>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</si>
  <si>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</si>
  <si>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</si>
  <si>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</si>
  <si>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</si>
  <si>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</si>
  <si>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</si>
  <si>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</si>
  <si>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</si>
  <si>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小盘低波</t>
  </si>
  <si>
    <t>红利100</t>
  </si>
  <si>
    <t>国证新能</t>
  </si>
  <si>
    <t>新能源车</t>
  </si>
  <si>
    <t>专利领先</t>
  </si>
  <si>
    <t>新丝路</t>
  </si>
  <si>
    <t>智能汽车</t>
  </si>
  <si>
    <t>绿色煤炭</t>
  </si>
  <si>
    <t>绿色电力</t>
  </si>
  <si>
    <t>国证油气</t>
  </si>
  <si>
    <t>央视创新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</si>
  <si>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</si>
  <si>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</si>
  <si>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</si>
  <si>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</si>
  <si>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</si>
  <si>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</si>
  <si>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</si>
  <si>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</si>
  <si>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</si>
  <si>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</si>
  <si>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深证电信</t>
  </si>
  <si>
    <t>深证公用</t>
  </si>
  <si>
    <t>中小基础</t>
  </si>
  <si>
    <t>中创500</t>
  </si>
  <si>
    <t>中创成长</t>
  </si>
  <si>
    <t>中创价值</t>
  </si>
  <si>
    <t>1000成长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</si>
  <si>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</si>
  <si>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</si>
  <si>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</si>
  <si>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</si>
  <si>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</si>
  <si>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</si>
  <si>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</si>
  <si>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</si>
  <si>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</si>
  <si>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</si>
  <si>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</si>
  <si>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</si>
  <si>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</si>
  <si>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</si>
  <si>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</si>
  <si>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</si>
  <si>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</si>
  <si>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</si>
  <si>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</si>
  <si>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</si>
  <si>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</si>
  <si>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</si>
  <si>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深证高贝</t>
  </si>
  <si>
    <t>中创低波</t>
  </si>
  <si>
    <t>创业成长</t>
  </si>
  <si>
    <t>创业板V</t>
  </si>
  <si>
    <t>深周期50</t>
  </si>
  <si>
    <t>深红利50</t>
  </si>
  <si>
    <t>创业板50</t>
  </si>
  <si>
    <t>深证200R</t>
  </si>
  <si>
    <t>深成材料</t>
  </si>
  <si>
    <t>深成工业</t>
  </si>
  <si>
    <t>深成信息</t>
  </si>
  <si>
    <t>深成电信</t>
  </si>
  <si>
    <t>深成公用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</si>
  <si>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</si>
  <si>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</si>
  <si>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</si>
  <si>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</si>
  <si>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</si>
  <si>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</si>
  <si>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</si>
  <si>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</si>
  <si>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</si>
  <si>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</si>
  <si>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</si>
  <si>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</si>
  <si>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</si>
  <si>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</si>
  <si>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</si>
  <si>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移动互联</t>
  </si>
  <si>
    <t>300深市</t>
  </si>
  <si>
    <t>国企改革</t>
  </si>
  <si>
    <t>CS新能车</t>
  </si>
  <si>
    <t>煤炭等权</t>
  </si>
  <si>
    <t>一带一路</t>
  </si>
  <si>
    <t>CSWD并购</t>
  </si>
  <si>
    <t>中证煤炭</t>
  </si>
  <si>
    <t>国证芯片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</si>
  <si>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</si>
  <si>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</si>
  <si>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</si>
  <si>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</si>
  <si>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</si>
  <si>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</si>
  <si>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</si>
  <si>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</si>
  <si>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</si>
  <si>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</si>
  <si>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</si>
  <si>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</si>
  <si>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</si>
  <si>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IM00</t>
  </si>
  <si>
    <t>1000股指连续</t>
  </si>
  <si>
    <t>M00</t>
  </si>
  <si>
    <t>豆粕连续</t>
  </si>
  <si>
    <t>PF00</t>
  </si>
  <si>
    <t>短纤连续</t>
  </si>
  <si>
    <t>SA00</t>
  </si>
  <si>
    <t>纯碱连续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</si>
  <si>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</si>
  <si>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</si>
  <si>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</si>
  <si>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</si>
  <si>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</si>
  <si>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</si>
  <si>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</si>
  <si>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</si>
  <si>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</si>
  <si>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</si>
  <si>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</si>
  <si>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</si>
  <si>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</si>
  <si>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</si>
  <si>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</si>
  <si>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</si>
  <si>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</si>
  <si>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</si>
  <si>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</si>
  <si>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</si>
  <si>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</si>
  <si>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</si>
  <si>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</si>
  <si>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</si>
  <si>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AO00</t>
  </si>
  <si>
    <t>氧化铝连续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</si>
  <si>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</si>
  <si>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</si>
  <si>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</si>
  <si>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</si>
  <si>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</si>
  <si>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</si>
  <si>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</si>
  <si>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</si>
  <si>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</si>
  <si>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</si>
  <si>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</si>
  <si>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</si>
  <si>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</si>
  <si>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</si>
  <si>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</si>
  <si>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</si>
  <si>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</si>
  <si>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</si>
  <si>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</si>
  <si>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</si>
  <si>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</si>
  <si>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</si>
  <si>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</si>
  <si>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</si>
  <si>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MA00</t>
  </si>
  <si>
    <t>甲醇连续</t>
  </si>
  <si>
    <t>PK00</t>
  </si>
  <si>
    <t>花生连续</t>
  </si>
  <si>
    <t>PL00</t>
  </si>
  <si>
    <t>丙烯连续</t>
  </si>
  <si>
    <t>PR00</t>
  </si>
  <si>
    <t>瓶片连续</t>
  </si>
  <si>
    <t>RI00</t>
  </si>
  <si>
    <t>早籼稻连续</t>
  </si>
  <si>
    <t>RM00</t>
  </si>
  <si>
    <t>菜粕连续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</si>
  <si>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</si>
  <si>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</si>
  <si>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</si>
  <si>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</si>
  <si>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</si>
  <si>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</si>
  <si>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</si>
  <si>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</si>
  <si>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LU00</t>
  </si>
  <si>
    <t>低硫燃油连续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</si>
  <si>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</si>
  <si>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</si>
  <si>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</si>
  <si>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</si>
  <si>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</si>
  <si>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</si>
  <si>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</si>
  <si>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</si>
  <si>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</si>
  <si>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</si>
  <si>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</si>
  <si>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</si>
  <si>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</si>
  <si>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</si>
  <si>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</si>
  <si>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</si>
  <si>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</si>
  <si>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</si>
  <si>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</si>
  <si>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</si>
  <si>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</si>
  <si>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</si>
  <si>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</si>
  <si>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</si>
  <si>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</si>
  <si>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</si>
  <si>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</si>
  <si>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</si>
  <si>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</si>
  <si>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</si>
  <si>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</si>
  <si>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</si>
  <si>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</si>
  <si>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</si>
  <si>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</si>
  <si>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</si>
  <si>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</si>
  <si>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</si>
  <si>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</si>
  <si>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</si>
  <si>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</si>
  <si>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</si>
  <si>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</si>
  <si>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</si>
  <si>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</si>
  <si>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</si>
  <si>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</si>
  <si>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</si>
  <si>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</si>
  <si>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</si>
  <si>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</si>
  <si>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</si>
  <si>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</si>
  <si>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</si>
  <si>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</si>
  <si>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</si>
  <si>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PM00</t>
  </si>
  <si>
    <t>普麦连续</t>
  </si>
  <si>
    <t>PX00</t>
  </si>
  <si>
    <t>对二甲苯连续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</si>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</sst>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7" sqref="J7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"880380"</f>
        <v>880380</v>
      </c>
      <c r="B3" s="36" t="s">
        <v>5</v>
      </c>
      <c r="C3" s="35" t="s">
        <v>6</v>
      </c>
      <c r="D3" s="35" t="str">
        <f>"000015"</f>
        <v>000015</v>
      </c>
      <c r="E3" s="37" t="s">
        <v>7</v>
      </c>
      <c r="F3" s="35" t="s">
        <v>8</v>
      </c>
    </row>
    <row r="4" ht="13.5" spans="1:6">
      <c r="A4" s="35" t="str">
        <f>"880452"</f>
        <v>880452</v>
      </c>
      <c r="B4" s="35" t="s">
        <v>9</v>
      </c>
      <c r="C4" s="35" t="s">
        <v>10</v>
      </c>
      <c r="D4" s="35" t="str">
        <f>"000986"</f>
        <v>000986</v>
      </c>
      <c r="E4" s="35" t="s">
        <v>11</v>
      </c>
      <c r="F4" s="35" t="s">
        <v>12</v>
      </c>
    </row>
    <row r="5" ht="13.5" spans="1:6">
      <c r="A5" s="35" t="str">
        <f>"000003"</f>
        <v>000003</v>
      </c>
      <c r="B5" s="35" t="s">
        <v>13</v>
      </c>
      <c r="C5" s="35" t="s">
        <v>14</v>
      </c>
      <c r="D5" s="35" t="str">
        <f>"880564"</f>
        <v>880564</v>
      </c>
      <c r="E5" s="36" t="s">
        <v>15</v>
      </c>
      <c r="F5" s="35" t="s">
        <v>16</v>
      </c>
    </row>
    <row r="6" ht="13.5" spans="1:6">
      <c r="A6" s="35" t="str">
        <f>"399359"</f>
        <v>399359</v>
      </c>
      <c r="B6" s="35" t="s">
        <v>17</v>
      </c>
      <c r="C6" s="35" t="s">
        <v>18</v>
      </c>
      <c r="D6" s="35" t="str">
        <f>"880814"</f>
        <v>880814</v>
      </c>
      <c r="E6" s="35" t="s">
        <v>19</v>
      </c>
      <c r="F6" s="35" t="s">
        <v>20</v>
      </c>
    </row>
    <row r="7" ht="13.5" spans="1:6">
      <c r="A7" s="35" t="str">
        <f>"999997"</f>
        <v>999997</v>
      </c>
      <c r="B7" s="35" t="s">
        <v>13</v>
      </c>
      <c r="C7" s="35" t="s">
        <v>18</v>
      </c>
      <c r="D7" s="35" t="str">
        <f>"880876"</f>
        <v>880876</v>
      </c>
      <c r="E7" s="35" t="s">
        <v>21</v>
      </c>
      <c r="F7" s="35" t="s">
        <v>22</v>
      </c>
    </row>
    <row r="8" ht="13.5" spans="1:6">
      <c r="A8" s="38"/>
      <c r="B8" s="38"/>
      <c r="C8" s="38"/>
      <c r="D8" s="35" t="str">
        <f>"880617"</f>
        <v>880617</v>
      </c>
      <c r="E8" s="35" t="s">
        <v>23</v>
      </c>
      <c r="F8" s="35" t="s">
        <v>24</v>
      </c>
    </row>
    <row r="9" ht="13.5" spans="1:6">
      <c r="A9" s="38"/>
      <c r="B9" s="38"/>
      <c r="C9" s="38"/>
      <c r="D9" s="35" t="str">
        <f>"880372"</f>
        <v>880372</v>
      </c>
      <c r="E9" s="35" t="s">
        <v>25</v>
      </c>
      <c r="F9" s="35" t="s">
        <v>26</v>
      </c>
    </row>
    <row r="10" ht="13.5" spans="1:6">
      <c r="A10" s="38"/>
      <c r="B10" s="38"/>
      <c r="C10" s="38"/>
      <c r="D10" s="35" t="str">
        <f>"880529"</f>
        <v>880529</v>
      </c>
      <c r="E10" s="35" t="s">
        <v>27</v>
      </c>
      <c r="F10" s="35" t="s">
        <v>28</v>
      </c>
    </row>
    <row r="11" ht="13.5" spans="1:6">
      <c r="A11" s="38"/>
      <c r="B11" s="38"/>
      <c r="C11" s="38"/>
      <c r="D11" s="35" t="str">
        <f>"880502"</f>
        <v>880502</v>
      </c>
      <c r="E11" s="35" t="s">
        <v>29</v>
      </c>
      <c r="F11" s="35" t="s">
        <v>30</v>
      </c>
    </row>
    <row r="12" ht="13.5" spans="1:6">
      <c r="A12" s="38"/>
      <c r="B12" s="38"/>
      <c r="C12" s="38"/>
      <c r="D12" s="35" t="str">
        <f>"880579"</f>
        <v>880579</v>
      </c>
      <c r="E12" s="35" t="s">
        <v>31</v>
      </c>
      <c r="F12" s="35" t="s">
        <v>32</v>
      </c>
    </row>
    <row r="13" ht="13.5" spans="1:6">
      <c r="A13" s="38"/>
      <c r="B13" s="38"/>
      <c r="C13" s="38"/>
      <c r="D13" s="35" t="str">
        <f>"880465"</f>
        <v>880465</v>
      </c>
      <c r="E13" s="35" t="s">
        <v>33</v>
      </c>
      <c r="F13" s="35" t="s">
        <v>34</v>
      </c>
    </row>
    <row r="14" ht="13.5" spans="1:6">
      <c r="A14" s="38"/>
      <c r="B14" s="38"/>
      <c r="C14" s="38"/>
      <c r="D14" s="35" t="str">
        <f>"880406"</f>
        <v>880406</v>
      </c>
      <c r="E14" s="35" t="s">
        <v>35</v>
      </c>
      <c r="F14" s="35" t="s">
        <v>36</v>
      </c>
    </row>
    <row r="15" ht="16.5" spans="1:6">
      <c r="A15" s="24"/>
      <c r="B15" s="24"/>
      <c r="C15" s="24"/>
      <c r="D15" s="35" t="str">
        <f>"880217"</f>
        <v>880217</v>
      </c>
      <c r="E15" s="35" t="s">
        <v>37</v>
      </c>
      <c r="F15" s="35" t="s">
        <v>38</v>
      </c>
    </row>
    <row r="16" ht="16.5" spans="1:6">
      <c r="A16" s="24"/>
      <c r="B16" s="24"/>
      <c r="C16" s="24"/>
      <c r="D16" s="35" t="str">
        <f>"880418"</f>
        <v>880418</v>
      </c>
      <c r="E16" s="35" t="s">
        <v>39</v>
      </c>
      <c r="F16" s="35" t="s">
        <v>40</v>
      </c>
    </row>
    <row r="17" ht="16.5" spans="1:6">
      <c r="A17" s="24"/>
      <c r="B17" s="24"/>
      <c r="C17" s="24"/>
      <c r="D17" s="35" t="str">
        <f>"880794"</f>
        <v>880794</v>
      </c>
      <c r="E17" s="35" t="s">
        <v>41</v>
      </c>
      <c r="F17" s="35" t="s">
        <v>42</v>
      </c>
    </row>
    <row r="18" ht="16.5" spans="1:6">
      <c r="A18" s="24"/>
      <c r="B18" s="24"/>
      <c r="C18" s="24"/>
      <c r="D18" s="35" t="str">
        <f>"880896"</f>
        <v>880896</v>
      </c>
      <c r="E18" s="35" t="s">
        <v>43</v>
      </c>
      <c r="F18" s="35" t="s">
        <v>44</v>
      </c>
    </row>
    <row r="19" ht="16.5" spans="1:6">
      <c r="A19" s="24"/>
      <c r="B19" s="24"/>
      <c r="C19" s="24"/>
      <c r="D19" s="35" t="str">
        <f>"880431"</f>
        <v>880431</v>
      </c>
      <c r="E19" s="35" t="s">
        <v>45</v>
      </c>
      <c r="F19" s="35" t="s">
        <v>46</v>
      </c>
    </row>
    <row r="20" ht="16.5" spans="1:6">
      <c r="A20" s="24"/>
      <c r="B20" s="24"/>
      <c r="C20" s="24"/>
      <c r="D20" s="35" t="str">
        <f>"880422"</f>
        <v>880422</v>
      </c>
      <c r="E20" s="35" t="s">
        <v>47</v>
      </c>
      <c r="F20" s="35" t="s">
        <v>48</v>
      </c>
    </row>
    <row r="21" ht="16.5" spans="1:6">
      <c r="A21" s="24"/>
      <c r="B21" s="24"/>
      <c r="C21" s="24"/>
      <c r="D21" s="35" t="str">
        <f>"880626"</f>
        <v>880626</v>
      </c>
      <c r="E21" s="35" t="s">
        <v>49</v>
      </c>
      <c r="F21" s="35" t="s">
        <v>50</v>
      </c>
    </row>
    <row r="22" ht="16.5" spans="1:6">
      <c r="A22" s="24"/>
      <c r="B22" s="24"/>
      <c r="C22" s="24"/>
      <c r="D22" s="35" t="str">
        <f>"880668"</f>
        <v>880668</v>
      </c>
      <c r="E22" s="35" t="s">
        <v>51</v>
      </c>
      <c r="F22" s="35" t="s">
        <v>52</v>
      </c>
    </row>
    <row r="23" ht="16.5" spans="1:6">
      <c r="A23" s="24"/>
      <c r="B23" s="24"/>
      <c r="C23" s="24"/>
      <c r="D23" s="35" t="str">
        <f>"880710"</f>
        <v>880710</v>
      </c>
      <c r="E23" s="35" t="s">
        <v>53</v>
      </c>
      <c r="F23" s="35" t="s">
        <v>54</v>
      </c>
    </row>
    <row r="24" ht="16.5" spans="1:6">
      <c r="A24" s="24"/>
      <c r="B24" s="24"/>
      <c r="C24" s="24"/>
      <c r="D24" s="35" t="str">
        <f>"880778"</f>
        <v>880778</v>
      </c>
      <c r="E24" s="35" t="s">
        <v>55</v>
      </c>
      <c r="F24" s="35" t="s">
        <v>56</v>
      </c>
    </row>
    <row r="25" ht="16.5" spans="1:6">
      <c r="A25" s="24"/>
      <c r="B25" s="24"/>
      <c r="C25" s="24"/>
      <c r="D25" s="35" t="str">
        <f>"880890"</f>
        <v>880890</v>
      </c>
      <c r="E25" s="35" t="s">
        <v>57</v>
      </c>
      <c r="F25" s="35" t="s">
        <v>58</v>
      </c>
    </row>
    <row r="26" ht="16.5" spans="1:6">
      <c r="A26" s="24"/>
      <c r="B26" s="24"/>
      <c r="C26" s="24"/>
      <c r="D26" s="35" t="str">
        <f>"399321"</f>
        <v>399321</v>
      </c>
      <c r="E26" s="35" t="s">
        <v>59</v>
      </c>
      <c r="F26" s="35" t="s">
        <v>18</v>
      </c>
    </row>
    <row r="27" ht="16.5" spans="1:6">
      <c r="A27" s="24"/>
      <c r="B27" s="24"/>
      <c r="C27" s="24"/>
      <c r="D27" s="35" t="str">
        <f>"399320"</f>
        <v>399320</v>
      </c>
      <c r="E27" s="35" t="s">
        <v>60</v>
      </c>
      <c r="F27" s="35" t="s">
        <v>18</v>
      </c>
    </row>
    <row r="28" ht="16.5" spans="1:6">
      <c r="A28" s="24"/>
      <c r="B28" s="24"/>
      <c r="C28" s="24"/>
      <c r="D28" s="35" t="str">
        <f>"000011"</f>
        <v>000011</v>
      </c>
      <c r="E28" s="35" t="s">
        <v>61</v>
      </c>
      <c r="F28" s="35" t="s">
        <v>18</v>
      </c>
    </row>
    <row r="29" ht="16.5" spans="1:6">
      <c r="A29" s="24"/>
      <c r="B29" s="24"/>
      <c r="C29" s="24"/>
      <c r="D29" s="35" t="str">
        <f>"399373"</f>
        <v>399373</v>
      </c>
      <c r="E29" s="35" t="s">
        <v>62</v>
      </c>
      <c r="F29" s="35" t="s">
        <v>18</v>
      </c>
    </row>
    <row r="30" ht="16.5" spans="1:6">
      <c r="A30" s="24"/>
      <c r="B30" s="24"/>
      <c r="C30" s="24"/>
      <c r="D30" s="35" t="str">
        <f>"399324"</f>
        <v>399324</v>
      </c>
      <c r="E30" s="35" t="s">
        <v>63</v>
      </c>
      <c r="F30" s="35" t="s">
        <v>18</v>
      </c>
    </row>
    <row r="31" ht="16.5" spans="1:6">
      <c r="A31" s="24"/>
      <c r="B31" s="24"/>
      <c r="C31" s="24"/>
      <c r="D31" s="38"/>
      <c r="E31" s="38"/>
      <c r="F31" s="38"/>
    </row>
    <row r="32" ht="16.5" spans="1:6">
      <c r="A32" s="24"/>
      <c r="B32" s="24"/>
      <c r="C32" s="24"/>
      <c r="D32" s="38"/>
      <c r="E32" s="38"/>
      <c r="F32" s="38"/>
    </row>
    <row r="33" ht="16.5" spans="1:6">
      <c r="A33" s="24"/>
      <c r="B33" s="24"/>
      <c r="C33" s="24"/>
      <c r="D33" s="38"/>
      <c r="E33" s="38"/>
      <c r="F33" s="38"/>
    </row>
    <row r="34" ht="16.5" spans="1:6">
      <c r="A34" s="24"/>
      <c r="B34" s="24"/>
      <c r="C34" s="24"/>
      <c r="D34" s="38"/>
      <c r="E34" s="38"/>
      <c r="F34" s="38"/>
    </row>
    <row r="35" ht="16.5" spans="1:6">
      <c r="A35" s="24"/>
      <c r="B35" s="24"/>
      <c r="C35" s="24"/>
      <c r="D35" s="38"/>
      <c r="E35" s="38"/>
      <c r="F35" s="38"/>
    </row>
    <row r="36" ht="16.5" spans="1:6">
      <c r="A36" s="24"/>
      <c r="B36" s="24"/>
      <c r="C36" s="24"/>
      <c r="D36" s="38"/>
      <c r="E36" s="38"/>
      <c r="F36" s="38"/>
    </row>
    <row r="37" ht="16.5" spans="1:6">
      <c r="A37" s="24"/>
      <c r="B37" s="24"/>
      <c r="C37" s="24"/>
      <c r="D37" s="38"/>
      <c r="E37" s="38"/>
      <c r="F37" s="38"/>
    </row>
    <row r="38" ht="16.5" spans="1:6">
      <c r="A38" s="24"/>
      <c r="B38" s="24"/>
      <c r="C38" s="24"/>
      <c r="D38" s="38"/>
      <c r="E38" s="38"/>
      <c r="F38" s="38"/>
    </row>
    <row r="39" ht="16.5" spans="1:6">
      <c r="A39" s="24"/>
      <c r="B39" s="24"/>
      <c r="C39" s="24"/>
      <c r="D39" s="38"/>
      <c r="E39" s="38"/>
      <c r="F39" s="38"/>
    </row>
    <row r="40" ht="16.5" spans="1:6">
      <c r="A40" s="24"/>
      <c r="B40" s="24"/>
      <c r="C40" s="24"/>
      <c r="D40" s="38"/>
      <c r="E40" s="38"/>
      <c r="F40" s="38"/>
    </row>
    <row r="41" ht="16.5" spans="1:6">
      <c r="A41" s="24"/>
      <c r="B41" s="24"/>
      <c r="C41" s="24"/>
      <c r="D41" s="38"/>
      <c r="E41" s="38"/>
      <c r="F41" s="38"/>
    </row>
    <row r="42" ht="16.5" spans="1:6">
      <c r="A42" s="24"/>
      <c r="B42" s="24"/>
      <c r="C42" s="24"/>
      <c r="D42" s="38"/>
      <c r="E42" s="38"/>
      <c r="F42" s="38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8"/>
      <c r="E48" s="38"/>
      <c r="F48" s="38"/>
    </row>
    <row r="49" ht="16.5" spans="1:6">
      <c r="A49" s="24"/>
      <c r="B49" s="24"/>
      <c r="C49" s="24"/>
      <c r="D49" s="38"/>
      <c r="E49" s="38"/>
      <c r="F49" s="38"/>
    </row>
    <row r="50" ht="16.5" spans="1:6">
      <c r="A50" s="24"/>
      <c r="B50" s="24"/>
      <c r="C50" s="24"/>
      <c r="D50" s="38"/>
      <c r="E50" s="38"/>
      <c r="F50" s="38"/>
    </row>
    <row r="51" ht="16.5" spans="1:6">
      <c r="A51" s="24"/>
      <c r="B51" s="24"/>
      <c r="C51" s="24"/>
      <c r="D51" s="38"/>
      <c r="E51" s="38"/>
      <c r="F51" s="38"/>
    </row>
    <row r="52" ht="16.5" spans="1:6">
      <c r="A52" s="24"/>
      <c r="B52" s="24"/>
      <c r="C52" s="24"/>
      <c r="D52" s="38"/>
      <c r="E52" s="38"/>
      <c r="F52" s="38"/>
    </row>
    <row r="53" ht="16.5" spans="1:6">
      <c r="A53" s="24"/>
      <c r="B53" s="24"/>
      <c r="C53" s="24"/>
      <c r="D53" s="38"/>
      <c r="E53" s="38"/>
      <c r="F53" s="38"/>
    </row>
    <row r="54" ht="16.5" spans="1:6">
      <c r="A54" s="24"/>
      <c r="B54" s="24"/>
      <c r="C54" s="24"/>
      <c r="D54" s="38"/>
      <c r="E54" s="38"/>
      <c r="F54" s="38"/>
    </row>
    <row r="55" ht="16.5" spans="1:6">
      <c r="A55" s="24"/>
      <c r="B55" s="24"/>
      <c r="C55" s="24"/>
      <c r="D55" s="38"/>
      <c r="E55" s="38"/>
      <c r="F55" s="38"/>
    </row>
    <row r="56" ht="16.5" spans="1:6">
      <c r="A56" s="24"/>
      <c r="B56" s="24"/>
      <c r="C56" s="24"/>
      <c r="D56" s="38"/>
      <c r="E56" s="38"/>
      <c r="F56" s="38"/>
    </row>
    <row r="57" ht="16.5" spans="1:6">
      <c r="A57" s="24"/>
      <c r="B57" s="24"/>
      <c r="C57" s="24"/>
      <c r="D57" s="38"/>
      <c r="E57" s="38"/>
      <c r="F57" s="38"/>
    </row>
    <row r="58" ht="16.5" spans="1:6">
      <c r="A58" s="24"/>
      <c r="B58" s="24"/>
      <c r="C58" s="24"/>
      <c r="D58" s="38"/>
      <c r="E58" s="38"/>
      <c r="F58" s="38"/>
    </row>
    <row r="59" ht="16.5" spans="1:6">
      <c r="A59" s="24"/>
      <c r="B59" s="24"/>
      <c r="C59" s="24"/>
      <c r="D59" s="38"/>
      <c r="E59" s="38"/>
      <c r="F59" s="38"/>
    </row>
    <row r="60" ht="16.5" spans="1:6">
      <c r="A60" s="24"/>
      <c r="B60" s="24"/>
      <c r="C60" s="24"/>
      <c r="D60" s="38"/>
      <c r="E60" s="38"/>
      <c r="F60" s="38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01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1" t="s">
        <v>65</v>
      </c>
      <c r="L1" s="1"/>
      <c r="M1" s="1"/>
      <c r="N1" s="1"/>
      <c r="O1" s="1"/>
      <c r="P1" s="1"/>
      <c r="Q1" s="1"/>
      <c r="R1" s="1"/>
    </row>
    <row r="2" ht="22.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13" t="s">
        <v>76</v>
      </c>
      <c r="L2" s="13" t="s">
        <v>77</v>
      </c>
      <c r="M2" s="13" t="s">
        <v>78</v>
      </c>
      <c r="N2" s="13" t="s">
        <v>79</v>
      </c>
      <c r="O2" s="13" t="s">
        <v>80</v>
      </c>
      <c r="P2" s="13" t="s">
        <v>81</v>
      </c>
      <c r="Q2" s="13" t="s">
        <v>82</v>
      </c>
      <c r="R2" s="13" t="s">
        <v>83</v>
      </c>
    </row>
    <row r="3" ht="16.5" spans="1:23">
      <c r="A3" s="17">
        <v>9</v>
      </c>
      <c r="B3" s="17" t="s">
        <v>84</v>
      </c>
      <c r="C3" s="17">
        <v>5467.736</v>
      </c>
      <c r="D3" s="17">
        <v>6413.873</v>
      </c>
      <c r="E3" s="17">
        <v>1</v>
      </c>
      <c r="F3" s="18">
        <v>0</v>
      </c>
      <c r="G3" s="18">
        <v>0</v>
      </c>
      <c r="H3" s="18">
        <v>1</v>
      </c>
      <c r="I3" s="18">
        <v>1.233</v>
      </c>
      <c r="J3" s="18">
        <v>15.803</v>
      </c>
      <c r="K3" s="21">
        <v>4</v>
      </c>
      <c r="L3" s="21">
        <v>1</v>
      </c>
      <c r="M3" s="21">
        <v>-1</v>
      </c>
      <c r="N3" s="21">
        <v>1</v>
      </c>
      <c r="O3" s="21">
        <v>0</v>
      </c>
      <c r="P3" s="21">
        <v>2.505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20</v>
      </c>
      <c r="B4" s="17" t="s">
        <v>85</v>
      </c>
      <c r="C4" s="17">
        <v>1288.526</v>
      </c>
      <c r="D4" s="17">
        <v>1657.071</v>
      </c>
      <c r="E4" s="17">
        <v>1</v>
      </c>
      <c r="F4" s="18">
        <v>0</v>
      </c>
      <c r="G4" s="18">
        <v>0</v>
      </c>
      <c r="H4" s="18">
        <v>1</v>
      </c>
      <c r="I4" s="18">
        <v>1.799</v>
      </c>
      <c r="J4" s="18">
        <v>23.64</v>
      </c>
      <c r="K4" s="21">
        <v>4</v>
      </c>
      <c r="L4" s="21">
        <v>1</v>
      </c>
      <c r="M4" s="21">
        <v>-1</v>
      </c>
      <c r="N4" s="21">
        <v>1</v>
      </c>
      <c r="O4" s="21">
        <v>0</v>
      </c>
      <c r="P4" s="21">
        <v>2.62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42</v>
      </c>
      <c r="B5" s="17" t="s">
        <v>86</v>
      </c>
      <c r="C5" s="17">
        <v>1737.44</v>
      </c>
      <c r="D5" s="17">
        <v>1841.707</v>
      </c>
      <c r="E5" s="17">
        <v>1</v>
      </c>
      <c r="F5" s="18">
        <v>0</v>
      </c>
      <c r="G5" s="18">
        <v>0</v>
      </c>
      <c r="H5" s="18">
        <v>1</v>
      </c>
      <c r="I5" s="18">
        <v>0.005</v>
      </c>
      <c r="J5" s="18">
        <v>5.666</v>
      </c>
      <c r="K5" s="21">
        <v>3</v>
      </c>
      <c r="L5" s="21">
        <v>0</v>
      </c>
      <c r="M5" s="21">
        <v>0</v>
      </c>
      <c r="N5" s="21">
        <v>0</v>
      </c>
      <c r="O5" s="21">
        <v>0</v>
      </c>
      <c r="P5" s="21">
        <v>0.018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105</v>
      </c>
      <c r="B6" s="17" t="s">
        <v>87</v>
      </c>
      <c r="C6" s="17">
        <v>3974.332</v>
      </c>
      <c r="D6" s="17">
        <v>4910.478</v>
      </c>
      <c r="E6" s="17">
        <v>1</v>
      </c>
      <c r="F6" s="18">
        <v>0</v>
      </c>
      <c r="G6" s="18">
        <v>0</v>
      </c>
      <c r="H6" s="18">
        <v>1</v>
      </c>
      <c r="I6" s="18">
        <v>0.229</v>
      </c>
      <c r="J6" s="18">
        <v>19.25</v>
      </c>
      <c r="K6" s="21">
        <v>4</v>
      </c>
      <c r="L6" s="21">
        <v>0</v>
      </c>
      <c r="M6" s="21">
        <v>0</v>
      </c>
      <c r="N6" s="21">
        <v>0</v>
      </c>
      <c r="O6" s="21">
        <v>0</v>
      </c>
      <c r="P6" s="21">
        <v>5.174</v>
      </c>
      <c r="Q6" s="21">
        <v>0</v>
      </c>
      <c r="R6" s="21">
        <v>1</v>
      </c>
      <c r="S6" s="22"/>
      <c r="T6" s="22"/>
      <c r="U6" s="22"/>
      <c r="V6" s="22"/>
      <c r="W6" s="22"/>
    </row>
    <row r="7" ht="16.5" spans="1:23">
      <c r="A7" s="17">
        <v>111</v>
      </c>
      <c r="B7" s="17" t="s">
        <v>88</v>
      </c>
      <c r="C7" s="17">
        <v>7859.54</v>
      </c>
      <c r="D7" s="17">
        <v>9995.544</v>
      </c>
      <c r="E7" s="17">
        <v>1</v>
      </c>
      <c r="F7" s="18">
        <v>0</v>
      </c>
      <c r="G7" s="18">
        <v>0</v>
      </c>
      <c r="H7" s="18">
        <v>1</v>
      </c>
      <c r="I7" s="18">
        <v>1.157</v>
      </c>
      <c r="J7" s="18">
        <v>22.28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-0.305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117</v>
      </c>
      <c r="B8" s="17" t="s">
        <v>89</v>
      </c>
      <c r="C8" s="17">
        <v>3536.386</v>
      </c>
      <c r="D8" s="17">
        <v>4245.398</v>
      </c>
      <c r="E8" s="17">
        <v>1</v>
      </c>
      <c r="F8" s="18">
        <v>0</v>
      </c>
      <c r="G8" s="18">
        <v>0</v>
      </c>
      <c r="H8" s="18">
        <v>1</v>
      </c>
      <c r="I8" s="18">
        <v>0.953</v>
      </c>
      <c r="J8" s="18">
        <v>17.495</v>
      </c>
      <c r="K8" s="21">
        <v>4</v>
      </c>
      <c r="L8" s="21">
        <v>1</v>
      </c>
      <c r="M8" s="21">
        <v>0</v>
      </c>
      <c r="N8" s="21">
        <v>0</v>
      </c>
      <c r="O8" s="21">
        <v>0</v>
      </c>
      <c r="P8" s="21">
        <v>-6.213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119</v>
      </c>
      <c r="B9" s="17" t="s">
        <v>90</v>
      </c>
      <c r="C9" s="17">
        <v>3547.769</v>
      </c>
      <c r="D9" s="17">
        <v>4295.751</v>
      </c>
      <c r="E9" s="17">
        <v>1</v>
      </c>
      <c r="F9" s="18">
        <v>0</v>
      </c>
      <c r="G9" s="18">
        <v>0</v>
      </c>
      <c r="H9" s="18">
        <v>1</v>
      </c>
      <c r="I9" s="18">
        <v>0.629</v>
      </c>
      <c r="J9" s="18">
        <v>17.932</v>
      </c>
      <c r="K9" s="21">
        <v>4</v>
      </c>
      <c r="L9" s="21">
        <v>1</v>
      </c>
      <c r="M9" s="21">
        <v>-1</v>
      </c>
      <c r="N9" s="21">
        <v>1</v>
      </c>
      <c r="O9" s="21">
        <v>0</v>
      </c>
      <c r="P9" s="21">
        <v>-6.571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132</v>
      </c>
      <c r="B10" s="17" t="s">
        <v>91</v>
      </c>
      <c r="C10" s="17">
        <v>5104.797</v>
      </c>
      <c r="D10" s="17">
        <v>5925.62</v>
      </c>
      <c r="E10" s="17">
        <v>1</v>
      </c>
      <c r="F10" s="18">
        <v>0</v>
      </c>
      <c r="G10" s="18">
        <v>0</v>
      </c>
      <c r="H10" s="18">
        <v>1</v>
      </c>
      <c r="I10" s="18">
        <v>1.277</v>
      </c>
      <c r="J10" s="18">
        <v>14.952</v>
      </c>
      <c r="K10" s="21">
        <v>4</v>
      </c>
      <c r="L10" s="21">
        <v>1</v>
      </c>
      <c r="M10" s="21">
        <v>-1</v>
      </c>
      <c r="N10" s="21">
        <v>1</v>
      </c>
      <c r="O10" s="21">
        <v>0</v>
      </c>
      <c r="P10" s="21">
        <v>-1.724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133</v>
      </c>
      <c r="B11" s="17" t="s">
        <v>92</v>
      </c>
      <c r="C11" s="17">
        <v>5149.317</v>
      </c>
      <c r="D11" s="17">
        <v>6476.906</v>
      </c>
      <c r="E11" s="17">
        <v>1</v>
      </c>
      <c r="F11" s="18">
        <v>0</v>
      </c>
      <c r="G11" s="18">
        <v>0</v>
      </c>
      <c r="H11" s="18">
        <v>1</v>
      </c>
      <c r="I11" s="18">
        <v>0.903</v>
      </c>
      <c r="J11" s="18">
        <v>21.216</v>
      </c>
      <c r="K11" s="21">
        <v>3</v>
      </c>
      <c r="L11" s="21">
        <v>0</v>
      </c>
      <c r="M11" s="21">
        <v>0</v>
      </c>
      <c r="N11" s="21">
        <v>0</v>
      </c>
      <c r="O11" s="21">
        <v>0</v>
      </c>
      <c r="P11" s="21">
        <v>8.476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137</v>
      </c>
      <c r="B12" s="17" t="s">
        <v>93</v>
      </c>
      <c r="C12" s="17">
        <v>4525.395</v>
      </c>
      <c r="D12" s="17">
        <v>5846.111</v>
      </c>
      <c r="E12" s="17">
        <v>1</v>
      </c>
      <c r="F12" s="18">
        <v>0</v>
      </c>
      <c r="G12" s="18">
        <v>0</v>
      </c>
      <c r="H12" s="18">
        <v>1</v>
      </c>
      <c r="I12" s="18">
        <v>0.796</v>
      </c>
      <c r="J12" s="18">
        <v>23.208</v>
      </c>
      <c r="K12" s="21">
        <v>4</v>
      </c>
      <c r="L12" s="21">
        <v>1</v>
      </c>
      <c r="M12" s="21">
        <v>0</v>
      </c>
      <c r="N12" s="21">
        <v>0</v>
      </c>
      <c r="O12" s="21">
        <v>0</v>
      </c>
      <c r="P12" s="21">
        <v>10.937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141</v>
      </c>
      <c r="B13" s="17" t="s">
        <v>94</v>
      </c>
      <c r="C13" s="17">
        <v>3140.435</v>
      </c>
      <c r="D13" s="17">
        <v>3872.559</v>
      </c>
      <c r="E13" s="17">
        <v>1</v>
      </c>
      <c r="F13" s="18">
        <v>0</v>
      </c>
      <c r="G13" s="18">
        <v>0</v>
      </c>
      <c r="H13" s="18">
        <v>1</v>
      </c>
      <c r="I13" s="18">
        <v>0.043</v>
      </c>
      <c r="J13" s="18">
        <v>18.941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1.991</v>
      </c>
      <c r="Q13" s="21">
        <v>0</v>
      </c>
      <c r="R13" s="21">
        <v>1</v>
      </c>
      <c r="S13" s="22"/>
      <c r="T13" s="22"/>
      <c r="U13" s="22"/>
      <c r="V13" s="22"/>
      <c r="W13" s="22"/>
    </row>
    <row r="14" ht="16.5" spans="1:23">
      <c r="A14" s="17">
        <v>161</v>
      </c>
      <c r="B14" s="17" t="s">
        <v>95</v>
      </c>
      <c r="C14" s="17">
        <v>1423</v>
      </c>
      <c r="D14" s="17">
        <v>1707.04</v>
      </c>
      <c r="E14" s="17">
        <v>1</v>
      </c>
      <c r="F14" s="18">
        <v>0</v>
      </c>
      <c r="G14" s="18">
        <v>0</v>
      </c>
      <c r="H14" s="18">
        <v>1</v>
      </c>
      <c r="I14" s="18">
        <v>0.699</v>
      </c>
      <c r="J14" s="18">
        <v>17.222</v>
      </c>
      <c r="K14" s="21">
        <v>1</v>
      </c>
      <c r="L14" s="21">
        <v>0</v>
      </c>
      <c r="M14" s="21">
        <v>0</v>
      </c>
      <c r="N14" s="21">
        <v>0</v>
      </c>
      <c r="O14" s="21">
        <v>0</v>
      </c>
      <c r="P14" s="21">
        <v>-0.014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680</v>
      </c>
      <c r="B15" s="17" t="s">
        <v>96</v>
      </c>
      <c r="C15" s="17">
        <v>1199.661</v>
      </c>
      <c r="D15" s="17">
        <v>1611.633</v>
      </c>
      <c r="E15" s="17">
        <v>1</v>
      </c>
      <c r="F15" s="18">
        <v>0</v>
      </c>
      <c r="G15" s="18">
        <v>0</v>
      </c>
      <c r="H15" s="18">
        <v>1</v>
      </c>
      <c r="I15" s="18">
        <v>3.011</v>
      </c>
      <c r="J15" s="18">
        <v>27.803</v>
      </c>
      <c r="K15" s="21">
        <v>1</v>
      </c>
      <c r="L15" s="21">
        <v>1</v>
      </c>
      <c r="M15" s="21">
        <v>1</v>
      </c>
      <c r="N15" s="21">
        <v>-1</v>
      </c>
      <c r="O15" s="21">
        <v>0</v>
      </c>
      <c r="P15" s="21">
        <v>0.001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681</v>
      </c>
      <c r="B16" s="17" t="s">
        <v>97</v>
      </c>
      <c r="C16" s="17">
        <v>1160.542</v>
      </c>
      <c r="D16" s="17">
        <v>1556.594</v>
      </c>
      <c r="E16" s="17">
        <v>1</v>
      </c>
      <c r="F16" s="18">
        <v>0</v>
      </c>
      <c r="G16" s="18">
        <v>0</v>
      </c>
      <c r="H16" s="18">
        <v>1</v>
      </c>
      <c r="I16" s="18">
        <v>2.965</v>
      </c>
      <c r="J16" s="18">
        <v>27.654</v>
      </c>
      <c r="K16" s="21">
        <v>4</v>
      </c>
      <c r="L16" s="21">
        <v>1</v>
      </c>
      <c r="M16" s="21">
        <v>-1</v>
      </c>
      <c r="N16" s="21">
        <v>1</v>
      </c>
      <c r="O16" s="21">
        <v>0</v>
      </c>
      <c r="P16" s="21">
        <v>-4.478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693</v>
      </c>
      <c r="B17" s="17" t="s">
        <v>98</v>
      </c>
      <c r="C17" s="17">
        <v>1069.882</v>
      </c>
      <c r="D17" s="17">
        <v>1384.866</v>
      </c>
      <c r="E17" s="17">
        <v>1</v>
      </c>
      <c r="F17" s="18">
        <v>0</v>
      </c>
      <c r="G17" s="18">
        <v>0</v>
      </c>
      <c r="H17" s="18">
        <v>1</v>
      </c>
      <c r="I17" s="18">
        <v>0.099</v>
      </c>
      <c r="J17" s="18">
        <v>22.821</v>
      </c>
      <c r="K17" s="21">
        <v>4</v>
      </c>
      <c r="L17" s="21">
        <v>1</v>
      </c>
      <c r="M17" s="21">
        <v>-1</v>
      </c>
      <c r="N17" s="21">
        <v>1</v>
      </c>
      <c r="O17" s="21">
        <v>0</v>
      </c>
      <c r="P17" s="21">
        <v>2.765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695</v>
      </c>
      <c r="B18" s="17" t="s">
        <v>99</v>
      </c>
      <c r="C18" s="17">
        <v>786.213</v>
      </c>
      <c r="D18" s="17">
        <v>1034.582</v>
      </c>
      <c r="E18" s="17">
        <v>1</v>
      </c>
      <c r="F18" s="18">
        <v>0</v>
      </c>
      <c r="G18" s="18">
        <v>0</v>
      </c>
      <c r="H18" s="18">
        <v>1</v>
      </c>
      <c r="I18" s="18">
        <v>2.583</v>
      </c>
      <c r="J18" s="18">
        <v>25.969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2.119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7">
        <v>697</v>
      </c>
      <c r="B19" s="17" t="s">
        <v>100</v>
      </c>
      <c r="C19" s="17">
        <v>1005.772</v>
      </c>
      <c r="D19" s="17">
        <v>1323.675</v>
      </c>
      <c r="E19" s="17">
        <v>1</v>
      </c>
      <c r="F19" s="18">
        <v>0</v>
      </c>
      <c r="G19" s="18">
        <v>0</v>
      </c>
      <c r="H19" s="18">
        <v>1</v>
      </c>
      <c r="I19" s="18">
        <v>2.517</v>
      </c>
      <c r="J19" s="18">
        <v>25.929</v>
      </c>
      <c r="K19" s="21">
        <v>4</v>
      </c>
      <c r="L19" s="21">
        <v>2</v>
      </c>
      <c r="M19" s="21">
        <v>-1</v>
      </c>
      <c r="N19" s="21">
        <v>1</v>
      </c>
      <c r="O19" s="21">
        <v>0</v>
      </c>
      <c r="P19" s="21">
        <v>-4.753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7">
        <v>698</v>
      </c>
      <c r="B20" s="17" t="s">
        <v>101</v>
      </c>
      <c r="C20" s="17">
        <v>1042.523</v>
      </c>
      <c r="D20" s="17">
        <v>1404.389</v>
      </c>
      <c r="E20" s="17">
        <v>1</v>
      </c>
      <c r="F20" s="18">
        <v>0</v>
      </c>
      <c r="G20" s="18">
        <v>0</v>
      </c>
      <c r="H20" s="18">
        <v>1</v>
      </c>
      <c r="I20" s="18">
        <v>1.007</v>
      </c>
      <c r="J20" s="18">
        <v>26.515</v>
      </c>
      <c r="K20" s="21">
        <v>4</v>
      </c>
      <c r="L20" s="21">
        <v>1</v>
      </c>
      <c r="M20" s="21">
        <v>0</v>
      </c>
      <c r="N20" s="21">
        <v>1</v>
      </c>
      <c r="O20" s="21">
        <v>0</v>
      </c>
      <c r="P20" s="21">
        <v>-0.036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7">
        <v>926</v>
      </c>
      <c r="B21" s="17" t="s">
        <v>102</v>
      </c>
      <c r="C21" s="17">
        <v>2145.857</v>
      </c>
      <c r="D21" s="17">
        <v>2334.256</v>
      </c>
      <c r="E21" s="17">
        <v>1</v>
      </c>
      <c r="F21" s="18">
        <v>0</v>
      </c>
      <c r="G21" s="18">
        <v>0</v>
      </c>
      <c r="H21" s="18">
        <v>1</v>
      </c>
      <c r="I21" s="18">
        <v>0.356</v>
      </c>
      <c r="J21" s="18">
        <v>8.398</v>
      </c>
      <c r="K21" s="21">
        <v>3</v>
      </c>
      <c r="L21" s="21">
        <v>1</v>
      </c>
      <c r="M21" s="21">
        <v>0</v>
      </c>
      <c r="N21" s="21">
        <v>0</v>
      </c>
      <c r="O21" s="21">
        <v>0</v>
      </c>
      <c r="P21" s="21">
        <v>6.053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7">
        <v>399017</v>
      </c>
      <c r="B22" s="17" t="s">
        <v>103</v>
      </c>
      <c r="C22" s="17">
        <v>3714.954</v>
      </c>
      <c r="D22" s="17">
        <v>4792.11</v>
      </c>
      <c r="E22" s="17">
        <v>1</v>
      </c>
      <c r="F22" s="18">
        <v>0</v>
      </c>
      <c r="G22" s="18">
        <v>0</v>
      </c>
      <c r="H22" s="18">
        <v>1</v>
      </c>
      <c r="I22" s="18">
        <v>1.379</v>
      </c>
      <c r="J22" s="18">
        <v>23.547</v>
      </c>
      <c r="K22" s="21">
        <v>4</v>
      </c>
      <c r="L22" s="21">
        <v>1</v>
      </c>
      <c r="M22" s="21">
        <v>-1</v>
      </c>
      <c r="N22" s="21">
        <v>1</v>
      </c>
      <c r="O22" s="21">
        <v>0</v>
      </c>
      <c r="P22" s="21">
        <v>-0.233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7">
        <v>399018</v>
      </c>
      <c r="B23" s="17" t="s">
        <v>104</v>
      </c>
      <c r="C23" s="17">
        <v>4344.06</v>
      </c>
      <c r="D23" s="17">
        <v>5657.618</v>
      </c>
      <c r="E23" s="17">
        <v>1</v>
      </c>
      <c r="F23" s="18">
        <v>0</v>
      </c>
      <c r="G23" s="18">
        <v>0</v>
      </c>
      <c r="H23" s="18">
        <v>1</v>
      </c>
      <c r="I23" s="18">
        <v>2.227</v>
      </c>
      <c r="J23" s="18">
        <v>24.928</v>
      </c>
      <c r="K23" s="21">
        <v>1</v>
      </c>
      <c r="L23" s="21">
        <v>2</v>
      </c>
      <c r="M23" s="21">
        <v>1</v>
      </c>
      <c r="N23" s="21">
        <v>-1</v>
      </c>
      <c r="O23" s="21">
        <v>0</v>
      </c>
      <c r="P23" s="21">
        <v>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7">
        <v>399236</v>
      </c>
      <c r="B24" s="17" t="s">
        <v>105</v>
      </c>
      <c r="C24" s="17">
        <v>1327.723</v>
      </c>
      <c r="D24" s="17">
        <v>1509.057</v>
      </c>
      <c r="E24" s="17">
        <v>1</v>
      </c>
      <c r="F24" s="18">
        <v>0</v>
      </c>
      <c r="G24" s="18">
        <v>0</v>
      </c>
      <c r="H24" s="18">
        <v>1</v>
      </c>
      <c r="I24" s="18">
        <v>1.264</v>
      </c>
      <c r="J24" s="18">
        <v>13.129</v>
      </c>
      <c r="K24" s="21">
        <v>4</v>
      </c>
      <c r="L24" s="21">
        <v>1</v>
      </c>
      <c r="M24" s="21">
        <v>-1</v>
      </c>
      <c r="N24" s="21">
        <v>1</v>
      </c>
      <c r="O24" s="21">
        <v>0</v>
      </c>
      <c r="P24" s="21">
        <v>-1.59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7">
        <v>399249</v>
      </c>
      <c r="B25" s="17" t="s">
        <v>106</v>
      </c>
      <c r="C25" s="17">
        <v>2287.012</v>
      </c>
      <c r="D25" s="17">
        <v>2699.918</v>
      </c>
      <c r="E25" s="17">
        <v>1</v>
      </c>
      <c r="F25" s="18">
        <v>0</v>
      </c>
      <c r="G25" s="18">
        <v>0</v>
      </c>
      <c r="H25" s="18">
        <v>1</v>
      </c>
      <c r="I25" s="18">
        <v>1.383</v>
      </c>
      <c r="J25" s="18">
        <v>16.465</v>
      </c>
      <c r="K25" s="21">
        <v>4</v>
      </c>
      <c r="L25" s="21">
        <v>1</v>
      </c>
      <c r="M25" s="21">
        <v>0</v>
      </c>
      <c r="N25" s="21">
        <v>0</v>
      </c>
      <c r="O25" s="21">
        <v>0</v>
      </c>
      <c r="P25" s="21">
        <v>6.871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7">
        <v>399283</v>
      </c>
      <c r="B26" s="17" t="s">
        <v>107</v>
      </c>
      <c r="C26" s="17">
        <v>3397.13</v>
      </c>
      <c r="D26" s="17">
        <v>4359.476</v>
      </c>
      <c r="E26" s="17">
        <v>1</v>
      </c>
      <c r="F26" s="18">
        <v>0</v>
      </c>
      <c r="G26" s="18">
        <v>0</v>
      </c>
      <c r="H26" s="18">
        <v>1</v>
      </c>
      <c r="I26" s="18">
        <v>0.48</v>
      </c>
      <c r="J26" s="18">
        <v>22.448</v>
      </c>
      <c r="K26" s="21">
        <v>4</v>
      </c>
      <c r="L26" s="21">
        <v>0</v>
      </c>
      <c r="M26" s="21">
        <v>0</v>
      </c>
      <c r="N26" s="21">
        <v>1</v>
      </c>
      <c r="O26" s="21">
        <v>0</v>
      </c>
      <c r="P26" s="21">
        <v>-1.737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7">
        <v>399292</v>
      </c>
      <c r="B27" s="17" t="s">
        <v>108</v>
      </c>
      <c r="C27" s="17">
        <v>1127.362</v>
      </c>
      <c r="D27" s="17">
        <v>1407.963</v>
      </c>
      <c r="E27" s="17">
        <v>1</v>
      </c>
      <c r="F27" s="18">
        <v>0</v>
      </c>
      <c r="G27" s="18">
        <v>0</v>
      </c>
      <c r="H27" s="18">
        <v>1</v>
      </c>
      <c r="I27" s="18">
        <v>0.76</v>
      </c>
      <c r="J27" s="18">
        <v>20.538</v>
      </c>
      <c r="K27" s="21">
        <v>4</v>
      </c>
      <c r="L27" s="21">
        <v>0</v>
      </c>
      <c r="M27" s="21">
        <v>0</v>
      </c>
      <c r="N27" s="21">
        <v>0</v>
      </c>
      <c r="O27" s="21">
        <v>0</v>
      </c>
      <c r="P27" s="21">
        <v>7.105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7">
        <v>399316</v>
      </c>
      <c r="B28" s="17" t="s">
        <v>109</v>
      </c>
      <c r="C28" s="17">
        <v>4775.448</v>
      </c>
      <c r="D28" s="17">
        <v>5763.629</v>
      </c>
      <c r="E28" s="17">
        <v>1</v>
      </c>
      <c r="F28" s="18">
        <v>0</v>
      </c>
      <c r="G28" s="18">
        <v>0</v>
      </c>
      <c r="H28" s="18">
        <v>1</v>
      </c>
      <c r="I28" s="18">
        <v>1.241</v>
      </c>
      <c r="J28" s="18">
        <v>18.173</v>
      </c>
      <c r="K28" s="21">
        <v>4</v>
      </c>
      <c r="L28" s="21">
        <v>1</v>
      </c>
      <c r="M28" s="21">
        <v>-1</v>
      </c>
      <c r="N28" s="21">
        <v>1</v>
      </c>
      <c r="O28" s="21">
        <v>0</v>
      </c>
      <c r="P28" s="21">
        <v>-4.151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7">
        <v>399335</v>
      </c>
      <c r="B29" s="17" t="s">
        <v>110</v>
      </c>
      <c r="C29" s="17">
        <v>3678.428</v>
      </c>
      <c r="D29" s="17">
        <v>4301.171</v>
      </c>
      <c r="E29" s="17">
        <v>1</v>
      </c>
      <c r="F29" s="18">
        <v>0</v>
      </c>
      <c r="G29" s="18">
        <v>0</v>
      </c>
      <c r="H29" s="18">
        <v>1</v>
      </c>
      <c r="I29" s="18">
        <v>0.699</v>
      </c>
      <c r="J29" s="18">
        <v>15.076</v>
      </c>
      <c r="K29" s="21">
        <v>4</v>
      </c>
      <c r="L29" s="21">
        <v>0</v>
      </c>
      <c r="M29" s="21">
        <v>0</v>
      </c>
      <c r="N29" s="21">
        <v>0</v>
      </c>
      <c r="O29" s="21">
        <v>0</v>
      </c>
      <c r="P29" s="21">
        <v>5.155</v>
      </c>
      <c r="Q29" s="21">
        <v>0</v>
      </c>
      <c r="R29" s="21">
        <v>1</v>
      </c>
      <c r="S29" s="22"/>
      <c r="T29" s="22"/>
      <c r="U29" s="22"/>
      <c r="V29" s="22"/>
      <c r="W29" s="22"/>
    </row>
    <row r="30" ht="16.5" spans="1:23">
      <c r="A30" s="17">
        <v>399355</v>
      </c>
      <c r="B30" s="17" t="s">
        <v>111</v>
      </c>
      <c r="C30" s="17">
        <v>3294.859</v>
      </c>
      <c r="D30" s="17">
        <v>3745.281</v>
      </c>
      <c r="E30" s="17">
        <v>1</v>
      </c>
      <c r="F30" s="18">
        <v>0</v>
      </c>
      <c r="G30" s="18">
        <v>0</v>
      </c>
      <c r="H30" s="18">
        <v>1</v>
      </c>
      <c r="I30" s="18">
        <v>0.524</v>
      </c>
      <c r="J30" s="18">
        <v>12.488</v>
      </c>
      <c r="K30" s="21">
        <v>4</v>
      </c>
      <c r="L30" s="21">
        <v>1</v>
      </c>
      <c r="M30" s="21">
        <v>-1</v>
      </c>
      <c r="N30" s="21">
        <v>1</v>
      </c>
      <c r="O30" s="21">
        <v>0</v>
      </c>
      <c r="P30" s="21">
        <v>-1.787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7">
        <v>399360</v>
      </c>
      <c r="B31" s="17" t="s">
        <v>112</v>
      </c>
      <c r="C31" s="17">
        <v>5934.483</v>
      </c>
      <c r="D31" s="17">
        <v>7713.773</v>
      </c>
      <c r="E31" s="17">
        <v>1</v>
      </c>
      <c r="F31" s="18">
        <v>0</v>
      </c>
      <c r="G31" s="18">
        <v>0</v>
      </c>
      <c r="H31" s="18">
        <v>1</v>
      </c>
      <c r="I31" s="18">
        <v>1.39</v>
      </c>
      <c r="J31" s="18">
        <v>24.135</v>
      </c>
      <c r="K31" s="21">
        <v>4</v>
      </c>
      <c r="L31" s="21">
        <v>2</v>
      </c>
      <c r="M31" s="21">
        <v>-1</v>
      </c>
      <c r="N31" s="21">
        <v>1</v>
      </c>
      <c r="O31" s="21">
        <v>0</v>
      </c>
      <c r="P31" s="21">
        <v>-3.397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7">
        <v>399409</v>
      </c>
      <c r="B32" s="17" t="s">
        <v>113</v>
      </c>
      <c r="C32" s="17">
        <v>4837.105</v>
      </c>
      <c r="D32" s="17">
        <v>6169.884</v>
      </c>
      <c r="E32" s="17">
        <v>1</v>
      </c>
      <c r="F32" s="18">
        <v>0</v>
      </c>
      <c r="G32" s="18">
        <v>0</v>
      </c>
      <c r="H32" s="18">
        <v>1</v>
      </c>
      <c r="I32" s="18">
        <v>0.431</v>
      </c>
      <c r="J32" s="18">
        <v>21.94</v>
      </c>
      <c r="K32" s="21">
        <v>4</v>
      </c>
      <c r="L32" s="21">
        <v>0</v>
      </c>
      <c r="M32" s="21">
        <v>0</v>
      </c>
      <c r="N32" s="21">
        <v>0</v>
      </c>
      <c r="O32" s="21">
        <v>0</v>
      </c>
      <c r="P32" s="21">
        <v>6.532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7">
        <v>399415</v>
      </c>
      <c r="B33" s="17" t="s">
        <v>114</v>
      </c>
      <c r="C33" s="17">
        <v>6059.898</v>
      </c>
      <c r="D33" s="17">
        <v>6995.736</v>
      </c>
      <c r="E33" s="17">
        <v>1</v>
      </c>
      <c r="F33" s="18">
        <v>0</v>
      </c>
      <c r="G33" s="18">
        <v>0</v>
      </c>
      <c r="H33" s="18">
        <v>1</v>
      </c>
      <c r="I33" s="18">
        <v>0.169</v>
      </c>
      <c r="J33" s="18">
        <v>13.524</v>
      </c>
      <c r="K33" s="21">
        <v>4</v>
      </c>
      <c r="L33" s="21">
        <v>0</v>
      </c>
      <c r="M33" s="21">
        <v>0</v>
      </c>
      <c r="N33" s="21">
        <v>0</v>
      </c>
      <c r="O33" s="21">
        <v>0</v>
      </c>
      <c r="P33" s="21">
        <v>-3.125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7">
        <v>399416</v>
      </c>
      <c r="B34" s="17" t="s">
        <v>115</v>
      </c>
      <c r="C34" s="17">
        <v>3858.941</v>
      </c>
      <c r="D34" s="17">
        <v>4687.041</v>
      </c>
      <c r="E34" s="17">
        <v>1</v>
      </c>
      <c r="F34" s="18">
        <v>0</v>
      </c>
      <c r="G34" s="18">
        <v>0</v>
      </c>
      <c r="H34" s="18">
        <v>1</v>
      </c>
      <c r="I34" s="18">
        <v>1.413</v>
      </c>
      <c r="J34" s="18">
        <v>18.831</v>
      </c>
      <c r="K34" s="21">
        <v>3</v>
      </c>
      <c r="L34" s="21">
        <v>0</v>
      </c>
      <c r="M34" s="21">
        <v>0</v>
      </c>
      <c r="N34" s="21">
        <v>0</v>
      </c>
      <c r="O34" s="21">
        <v>0</v>
      </c>
      <c r="P34" s="21">
        <v>6.001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7">
        <v>399423</v>
      </c>
      <c r="B35" s="17" t="s">
        <v>116</v>
      </c>
      <c r="C35" s="17">
        <v>2348.708</v>
      </c>
      <c r="D35" s="17">
        <v>3015.224</v>
      </c>
      <c r="E35" s="17">
        <v>1</v>
      </c>
      <c r="F35" s="18">
        <v>0</v>
      </c>
      <c r="G35" s="18">
        <v>0</v>
      </c>
      <c r="H35" s="18">
        <v>1</v>
      </c>
      <c r="I35" s="18">
        <v>2.367</v>
      </c>
      <c r="J35" s="18">
        <v>23.949</v>
      </c>
      <c r="K35" s="21">
        <v>4</v>
      </c>
      <c r="L35" s="21">
        <v>0</v>
      </c>
      <c r="M35" s="21">
        <v>0</v>
      </c>
      <c r="N35" s="21">
        <v>0</v>
      </c>
      <c r="O35" s="21">
        <v>0</v>
      </c>
      <c r="P35" s="21">
        <v>-17.068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7">
        <v>399550</v>
      </c>
      <c r="B36" s="17" t="s">
        <v>117</v>
      </c>
      <c r="C36" s="17">
        <v>7424.404</v>
      </c>
      <c r="D36" s="17">
        <v>8007.523</v>
      </c>
      <c r="E36" s="17">
        <v>1</v>
      </c>
      <c r="F36" s="18">
        <v>0</v>
      </c>
      <c r="G36" s="18">
        <v>0</v>
      </c>
      <c r="H36" s="18">
        <v>1</v>
      </c>
      <c r="I36" s="18">
        <v>0.107</v>
      </c>
      <c r="J36" s="18">
        <v>7.382</v>
      </c>
      <c r="K36" s="21">
        <v>3</v>
      </c>
      <c r="L36" s="21">
        <v>0</v>
      </c>
      <c r="M36" s="21">
        <v>0</v>
      </c>
      <c r="N36" s="21">
        <v>0</v>
      </c>
      <c r="O36" s="21">
        <v>0</v>
      </c>
      <c r="P36" s="21">
        <v>7.837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7">
        <v>399620</v>
      </c>
      <c r="B37" s="17" t="s">
        <v>118</v>
      </c>
      <c r="C37" s="17">
        <v>4194.119</v>
      </c>
      <c r="D37" s="17">
        <v>5527.811</v>
      </c>
      <c r="E37" s="17">
        <v>1</v>
      </c>
      <c r="F37" s="18">
        <v>0</v>
      </c>
      <c r="G37" s="18">
        <v>0</v>
      </c>
      <c r="H37" s="18">
        <v>1</v>
      </c>
      <c r="I37" s="18">
        <v>2.542</v>
      </c>
      <c r="J37" s="18">
        <v>26.055</v>
      </c>
      <c r="K37" s="21">
        <v>4</v>
      </c>
      <c r="L37" s="21">
        <v>2</v>
      </c>
      <c r="M37" s="21">
        <v>-1</v>
      </c>
      <c r="N37" s="21">
        <v>1</v>
      </c>
      <c r="O37" s="21">
        <v>0</v>
      </c>
      <c r="P37" s="21">
        <v>-4.453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7">
        <v>399628</v>
      </c>
      <c r="B38" s="17" t="s">
        <v>119</v>
      </c>
      <c r="C38" s="17">
        <v>1881.228</v>
      </c>
      <c r="D38" s="17">
        <v>2318.481</v>
      </c>
      <c r="E38" s="17">
        <v>1</v>
      </c>
      <c r="F38" s="18">
        <v>0</v>
      </c>
      <c r="G38" s="18">
        <v>0</v>
      </c>
      <c r="H38" s="18">
        <v>1</v>
      </c>
      <c r="I38" s="18">
        <v>0.416</v>
      </c>
      <c r="J38" s="18">
        <v>19.197</v>
      </c>
      <c r="K38" s="21">
        <v>3</v>
      </c>
      <c r="L38" s="21">
        <v>0</v>
      </c>
      <c r="M38" s="21">
        <v>0</v>
      </c>
      <c r="N38" s="21">
        <v>0</v>
      </c>
      <c r="O38" s="21">
        <v>0</v>
      </c>
      <c r="P38" s="21">
        <v>32.536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7">
        <v>399664</v>
      </c>
      <c r="B39" s="17" t="s">
        <v>120</v>
      </c>
      <c r="C39" s="17">
        <v>1098.353</v>
      </c>
      <c r="D39" s="17">
        <v>1436.481</v>
      </c>
      <c r="E39" s="17">
        <v>1</v>
      </c>
      <c r="F39" s="18">
        <v>0</v>
      </c>
      <c r="G39" s="18">
        <v>0</v>
      </c>
      <c r="H39" s="18">
        <v>1</v>
      </c>
      <c r="I39" s="18">
        <v>1.273</v>
      </c>
      <c r="J39" s="18">
        <v>24.512</v>
      </c>
      <c r="K39" s="21">
        <v>3</v>
      </c>
      <c r="L39" s="21">
        <v>1</v>
      </c>
      <c r="M39" s="21">
        <v>0</v>
      </c>
      <c r="N39" s="21">
        <v>0</v>
      </c>
      <c r="O39" s="21">
        <v>0</v>
      </c>
      <c r="P39" s="21">
        <v>3.341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7">
        <v>399666</v>
      </c>
      <c r="B40" s="17" t="s">
        <v>121</v>
      </c>
      <c r="C40" s="17">
        <v>1471.046</v>
      </c>
      <c r="D40" s="17">
        <v>1934.811</v>
      </c>
      <c r="E40" s="17">
        <v>1</v>
      </c>
      <c r="F40" s="18">
        <v>0</v>
      </c>
      <c r="G40" s="18">
        <v>0</v>
      </c>
      <c r="H40" s="18">
        <v>1</v>
      </c>
      <c r="I40" s="18">
        <v>1.942</v>
      </c>
      <c r="J40" s="18">
        <v>25.446</v>
      </c>
      <c r="K40" s="21">
        <v>4</v>
      </c>
      <c r="L40" s="21">
        <v>2</v>
      </c>
      <c r="M40" s="21">
        <v>-1</v>
      </c>
      <c r="N40" s="21">
        <v>1</v>
      </c>
      <c r="O40" s="21">
        <v>0</v>
      </c>
      <c r="P40" s="21">
        <v>-2.012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17">
        <v>399671</v>
      </c>
      <c r="B41" s="17" t="s">
        <v>122</v>
      </c>
      <c r="C41" s="17">
        <v>7083.91</v>
      </c>
      <c r="D41" s="17">
        <v>9548.029</v>
      </c>
      <c r="E41" s="17">
        <v>1</v>
      </c>
      <c r="F41" s="18">
        <v>0</v>
      </c>
      <c r="G41" s="18">
        <v>0</v>
      </c>
      <c r="H41" s="18">
        <v>1</v>
      </c>
      <c r="I41" s="18">
        <v>2.041</v>
      </c>
      <c r="J41" s="18">
        <v>27.322</v>
      </c>
      <c r="K41" s="21">
        <v>4</v>
      </c>
      <c r="L41" s="21">
        <v>1</v>
      </c>
      <c r="M41" s="21">
        <v>-1</v>
      </c>
      <c r="N41" s="21">
        <v>1</v>
      </c>
      <c r="O41" s="21">
        <v>0</v>
      </c>
      <c r="P41" s="21">
        <v>-0.268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17">
        <v>399750</v>
      </c>
      <c r="B42" s="17" t="s">
        <v>123</v>
      </c>
      <c r="C42" s="17">
        <v>8131.253</v>
      </c>
      <c r="D42" s="17">
        <v>9134.783</v>
      </c>
      <c r="E42" s="17">
        <v>1</v>
      </c>
      <c r="F42" s="18">
        <v>0</v>
      </c>
      <c r="G42" s="18">
        <v>0</v>
      </c>
      <c r="H42" s="18">
        <v>1</v>
      </c>
      <c r="I42" s="18">
        <v>0.089</v>
      </c>
      <c r="J42" s="18">
        <v>11.065</v>
      </c>
      <c r="K42" s="21">
        <v>4</v>
      </c>
      <c r="L42" s="21">
        <v>1</v>
      </c>
      <c r="M42" s="21">
        <v>-1</v>
      </c>
      <c r="N42" s="21">
        <v>1</v>
      </c>
      <c r="O42" s="21">
        <v>0</v>
      </c>
      <c r="P42" s="21">
        <v>6.307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7">
        <v>399996</v>
      </c>
      <c r="B43" s="17" t="s">
        <v>124</v>
      </c>
      <c r="C43" s="17">
        <v>3431.594</v>
      </c>
      <c r="D43" s="17">
        <v>4455.59</v>
      </c>
      <c r="E43" s="17">
        <v>1</v>
      </c>
      <c r="F43" s="18">
        <v>0</v>
      </c>
      <c r="G43" s="18">
        <v>0</v>
      </c>
      <c r="H43" s="18">
        <v>1</v>
      </c>
      <c r="I43" s="18">
        <v>2.112</v>
      </c>
      <c r="J43" s="18">
        <v>24.609</v>
      </c>
      <c r="K43" s="21">
        <v>4</v>
      </c>
      <c r="L43" s="21">
        <v>0</v>
      </c>
      <c r="M43" s="21">
        <v>0</v>
      </c>
      <c r="N43" s="21">
        <v>0</v>
      </c>
      <c r="O43" s="21">
        <v>0</v>
      </c>
      <c r="P43" s="21">
        <v>1.066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7">
        <v>980001</v>
      </c>
      <c r="B44" s="17" t="s">
        <v>125</v>
      </c>
      <c r="C44" s="17">
        <v>1313.857</v>
      </c>
      <c r="D44" s="17">
        <v>1529.268</v>
      </c>
      <c r="E44" s="17">
        <v>1</v>
      </c>
      <c r="F44" s="18">
        <v>0</v>
      </c>
      <c r="G44" s="18">
        <v>0</v>
      </c>
      <c r="H44" s="18">
        <v>1</v>
      </c>
      <c r="I44" s="18">
        <v>1.201</v>
      </c>
      <c r="J44" s="18">
        <v>15.117</v>
      </c>
      <c r="K44" s="21">
        <v>4</v>
      </c>
      <c r="L44" s="21">
        <v>0</v>
      </c>
      <c r="M44" s="21">
        <v>0</v>
      </c>
      <c r="N44" s="21">
        <v>0</v>
      </c>
      <c r="O44" s="21">
        <v>0</v>
      </c>
      <c r="P44" s="21">
        <v>9.403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9">
        <v>1</v>
      </c>
      <c r="B45" s="20" t="s">
        <v>126</v>
      </c>
      <c r="C45" s="20">
        <v>3419.228</v>
      </c>
      <c r="D45" s="20">
        <v>3845.301</v>
      </c>
      <c r="E45" s="20">
        <v>0</v>
      </c>
      <c r="F45" s="20">
        <v>0</v>
      </c>
      <c r="G45" s="20">
        <v>0</v>
      </c>
      <c r="H45" s="20">
        <v>1</v>
      </c>
      <c r="I45" s="18">
        <v>2.658</v>
      </c>
      <c r="J45" s="18">
        <v>13.444</v>
      </c>
      <c r="K45" s="21">
        <v>4</v>
      </c>
      <c r="L45" s="21">
        <v>0</v>
      </c>
      <c r="M45" s="21">
        <v>0</v>
      </c>
      <c r="N45" s="21">
        <v>0</v>
      </c>
      <c r="O45" s="21">
        <v>0</v>
      </c>
      <c r="P45" s="21">
        <v>4.577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2</v>
      </c>
      <c r="B46" s="20" t="s">
        <v>127</v>
      </c>
      <c r="C46" s="20">
        <v>3583.742</v>
      </c>
      <c r="D46" s="20">
        <v>4030.854</v>
      </c>
      <c r="E46" s="20">
        <v>0</v>
      </c>
      <c r="F46" s="20">
        <v>0</v>
      </c>
      <c r="G46" s="20">
        <v>0</v>
      </c>
      <c r="H46" s="20">
        <v>1</v>
      </c>
      <c r="I46" s="18">
        <v>2.667</v>
      </c>
      <c r="J46" s="18">
        <v>13.463</v>
      </c>
      <c r="K46" s="21">
        <v>4</v>
      </c>
      <c r="L46" s="21">
        <v>0</v>
      </c>
      <c r="M46" s="21">
        <v>0</v>
      </c>
      <c r="N46" s="21">
        <v>0</v>
      </c>
      <c r="O46" s="21">
        <v>0</v>
      </c>
      <c r="P46" s="21">
        <v>3.551</v>
      </c>
      <c r="Q46" s="21">
        <v>0</v>
      </c>
      <c r="R46" s="21">
        <v>1</v>
      </c>
      <c r="S46" s="22"/>
      <c r="T46" s="22"/>
      <c r="U46" s="22"/>
      <c r="V46" s="22"/>
      <c r="W46" s="22"/>
    </row>
    <row r="47" ht="16.5" spans="1:23">
      <c r="A47" s="20">
        <v>4</v>
      </c>
      <c r="B47" s="20" t="s">
        <v>128</v>
      </c>
      <c r="C47" s="20">
        <v>2905.128</v>
      </c>
      <c r="D47" s="20">
        <v>3461.134</v>
      </c>
      <c r="E47" s="20">
        <v>0</v>
      </c>
      <c r="F47" s="20">
        <v>0</v>
      </c>
      <c r="G47" s="20">
        <v>0</v>
      </c>
      <c r="H47" s="20">
        <v>1</v>
      </c>
      <c r="I47" s="18">
        <v>3.081</v>
      </c>
      <c r="J47" s="18">
        <v>18.651</v>
      </c>
      <c r="K47" s="21">
        <v>4</v>
      </c>
      <c r="L47" s="21">
        <v>0</v>
      </c>
      <c r="M47" s="21">
        <v>0</v>
      </c>
      <c r="N47" s="21">
        <v>0</v>
      </c>
      <c r="O47" s="21">
        <v>0</v>
      </c>
      <c r="P47" s="21">
        <v>-0.36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10</v>
      </c>
      <c r="B48" s="20" t="s">
        <v>129</v>
      </c>
      <c r="C48" s="20">
        <v>8641.009</v>
      </c>
      <c r="D48" s="20">
        <v>9867.482</v>
      </c>
      <c r="E48" s="20">
        <v>0</v>
      </c>
      <c r="F48" s="20">
        <v>0</v>
      </c>
      <c r="G48" s="20">
        <v>0</v>
      </c>
      <c r="H48" s="20">
        <v>1</v>
      </c>
      <c r="I48" s="18">
        <v>3.055</v>
      </c>
      <c r="J48" s="18">
        <v>15.104</v>
      </c>
      <c r="K48" s="21">
        <v>4</v>
      </c>
      <c r="L48" s="21">
        <v>1</v>
      </c>
      <c r="M48" s="21">
        <v>0</v>
      </c>
      <c r="N48" s="21">
        <v>0</v>
      </c>
      <c r="O48" s="21">
        <v>0</v>
      </c>
      <c r="P48" s="21">
        <v>5.472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11</v>
      </c>
      <c r="B49" s="20" t="s">
        <v>61</v>
      </c>
      <c r="C49" s="20">
        <v>6926.637</v>
      </c>
      <c r="D49" s="20">
        <v>7106.775</v>
      </c>
      <c r="E49" s="20">
        <v>0</v>
      </c>
      <c r="F49" s="20">
        <v>0</v>
      </c>
      <c r="G49" s="20">
        <v>0</v>
      </c>
      <c r="H49" s="20">
        <v>1</v>
      </c>
      <c r="I49" s="18">
        <v>0.637</v>
      </c>
      <c r="J49" s="18">
        <v>3.155</v>
      </c>
      <c r="K49" s="21">
        <v>4</v>
      </c>
      <c r="L49" s="21">
        <v>1</v>
      </c>
      <c r="M49" s="21">
        <v>-1</v>
      </c>
      <c r="N49" s="21">
        <v>1</v>
      </c>
      <c r="O49" s="21">
        <v>0</v>
      </c>
      <c r="P49" s="21">
        <v>3.455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13</v>
      </c>
      <c r="B50" s="20" t="s">
        <v>130</v>
      </c>
      <c r="C50" s="20">
        <v>298.883</v>
      </c>
      <c r="D50" s="20">
        <v>300.77</v>
      </c>
      <c r="E50" s="20">
        <v>0</v>
      </c>
      <c r="F50" s="20">
        <v>0</v>
      </c>
      <c r="G50" s="20">
        <v>0</v>
      </c>
      <c r="H50" s="20">
        <v>1</v>
      </c>
      <c r="I50" s="18">
        <v>0.245</v>
      </c>
      <c r="J50" s="18">
        <v>0.871</v>
      </c>
      <c r="K50" s="21">
        <v>4</v>
      </c>
      <c r="L50" s="21">
        <v>1</v>
      </c>
      <c r="M50" s="21">
        <v>0</v>
      </c>
      <c r="N50" s="21">
        <v>0</v>
      </c>
      <c r="O50" s="21">
        <v>0</v>
      </c>
      <c r="P50" s="21">
        <v>3.75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16</v>
      </c>
      <c r="B51" s="20" t="s">
        <v>131</v>
      </c>
      <c r="C51" s="20">
        <v>2694.339</v>
      </c>
      <c r="D51" s="20">
        <v>2966.393</v>
      </c>
      <c r="E51" s="20">
        <v>0</v>
      </c>
      <c r="F51" s="20">
        <v>0</v>
      </c>
      <c r="G51" s="20">
        <v>0</v>
      </c>
      <c r="H51" s="20">
        <v>1</v>
      </c>
      <c r="I51" s="18">
        <v>2.608</v>
      </c>
      <c r="J51" s="18">
        <v>11.54</v>
      </c>
      <c r="K51" s="21">
        <v>4</v>
      </c>
      <c r="L51" s="21">
        <v>1</v>
      </c>
      <c r="M51" s="21">
        <v>-1</v>
      </c>
      <c r="N51" s="21">
        <v>1</v>
      </c>
      <c r="O51" s="21">
        <v>0</v>
      </c>
      <c r="P51" s="21">
        <v>-1.101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17</v>
      </c>
      <c r="B52" s="20" t="s">
        <v>132</v>
      </c>
      <c r="C52" s="20">
        <v>2889.602</v>
      </c>
      <c r="D52" s="20">
        <v>3250.069</v>
      </c>
      <c r="E52" s="20">
        <v>0</v>
      </c>
      <c r="F52" s="20">
        <v>0</v>
      </c>
      <c r="G52" s="20">
        <v>0</v>
      </c>
      <c r="H52" s="20">
        <v>1</v>
      </c>
      <c r="I52" s="18">
        <v>2.664</v>
      </c>
      <c r="J52" s="18">
        <v>13.459</v>
      </c>
      <c r="K52" s="21">
        <v>4</v>
      </c>
      <c r="L52" s="21">
        <v>1</v>
      </c>
      <c r="M52" s="21">
        <v>-1</v>
      </c>
      <c r="N52" s="21">
        <v>1</v>
      </c>
      <c r="O52" s="21">
        <v>0</v>
      </c>
      <c r="P52" s="21">
        <v>-6.243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19</v>
      </c>
      <c r="B53" s="20" t="s">
        <v>133</v>
      </c>
      <c r="C53" s="20">
        <v>1131.239</v>
      </c>
      <c r="D53" s="20">
        <v>1212.157</v>
      </c>
      <c r="E53" s="20">
        <v>0</v>
      </c>
      <c r="F53" s="20">
        <v>0</v>
      </c>
      <c r="G53" s="20">
        <v>0</v>
      </c>
      <c r="H53" s="20">
        <v>1</v>
      </c>
      <c r="I53" s="18">
        <v>1.098</v>
      </c>
      <c r="J53" s="18">
        <v>7.701</v>
      </c>
      <c r="K53" s="21">
        <v>4</v>
      </c>
      <c r="L53" s="21">
        <v>1</v>
      </c>
      <c r="M53" s="21">
        <v>-1</v>
      </c>
      <c r="N53" s="21">
        <v>1</v>
      </c>
      <c r="O53" s="21">
        <v>0</v>
      </c>
      <c r="P53" s="21">
        <v>0.545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21</v>
      </c>
      <c r="B54" s="20" t="s">
        <v>134</v>
      </c>
      <c r="C54" s="20">
        <v>1000.522</v>
      </c>
      <c r="D54" s="20">
        <v>1064.67</v>
      </c>
      <c r="E54" s="20">
        <v>0</v>
      </c>
      <c r="F54" s="20">
        <v>0</v>
      </c>
      <c r="G54" s="20">
        <v>0</v>
      </c>
      <c r="H54" s="20">
        <v>1</v>
      </c>
      <c r="I54" s="18">
        <v>0.697</v>
      </c>
      <c r="J54" s="18">
        <v>6.681</v>
      </c>
      <c r="K54" s="21">
        <v>4</v>
      </c>
      <c r="L54" s="21">
        <v>0</v>
      </c>
      <c r="M54" s="21">
        <v>0</v>
      </c>
      <c r="N54" s="21">
        <v>0</v>
      </c>
      <c r="O54" s="21">
        <v>0</v>
      </c>
      <c r="P54" s="21">
        <v>-0.084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22</v>
      </c>
      <c r="B55" s="20" t="s">
        <v>135</v>
      </c>
      <c r="C55" s="20">
        <v>250.521</v>
      </c>
      <c r="D55" s="20">
        <v>252.153</v>
      </c>
      <c r="E55" s="20">
        <v>0</v>
      </c>
      <c r="F55" s="20">
        <v>0</v>
      </c>
      <c r="G55" s="20">
        <v>0</v>
      </c>
      <c r="H55" s="20">
        <v>1</v>
      </c>
      <c r="I55" s="18">
        <v>0.241</v>
      </c>
      <c r="J55" s="18">
        <v>0.887</v>
      </c>
      <c r="K55" s="21">
        <v>4</v>
      </c>
      <c r="L55" s="21">
        <v>1</v>
      </c>
      <c r="M55" s="21">
        <v>-1</v>
      </c>
      <c r="N55" s="21">
        <v>1</v>
      </c>
      <c r="O55" s="21">
        <v>0</v>
      </c>
      <c r="P55" s="21">
        <v>-0.287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26</v>
      </c>
      <c r="B56" s="20" t="s">
        <v>136</v>
      </c>
      <c r="C56" s="20">
        <v>3770.259</v>
      </c>
      <c r="D56" s="20">
        <v>4674.159</v>
      </c>
      <c r="E56" s="20">
        <v>0</v>
      </c>
      <c r="F56" s="20">
        <v>0</v>
      </c>
      <c r="G56" s="20">
        <v>0</v>
      </c>
      <c r="H56" s="20">
        <v>1</v>
      </c>
      <c r="I56" s="18">
        <v>9.209</v>
      </c>
      <c r="J56" s="18">
        <v>26.767</v>
      </c>
      <c r="K56" s="21">
        <v>4</v>
      </c>
      <c r="L56" s="21">
        <v>0</v>
      </c>
      <c r="M56" s="21">
        <v>0</v>
      </c>
      <c r="N56" s="21">
        <v>0</v>
      </c>
      <c r="O56" s="21">
        <v>0</v>
      </c>
      <c r="P56" s="21">
        <v>5.746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28</v>
      </c>
      <c r="B57" s="20" t="s">
        <v>137</v>
      </c>
      <c r="C57" s="20">
        <v>3178.568</v>
      </c>
      <c r="D57" s="20">
        <v>3806.832</v>
      </c>
      <c r="E57" s="20">
        <v>0</v>
      </c>
      <c r="F57" s="20">
        <v>0</v>
      </c>
      <c r="G57" s="20">
        <v>0</v>
      </c>
      <c r="H57" s="20">
        <v>1</v>
      </c>
      <c r="I57" s="18">
        <v>3.384</v>
      </c>
      <c r="J57" s="18">
        <v>19.329</v>
      </c>
      <c r="K57" s="21">
        <v>4</v>
      </c>
      <c r="L57" s="21">
        <v>1</v>
      </c>
      <c r="M57" s="21">
        <v>-1</v>
      </c>
      <c r="N57" s="21">
        <v>1</v>
      </c>
      <c r="O57" s="21">
        <v>0</v>
      </c>
      <c r="P57" s="21">
        <v>-3.661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30</v>
      </c>
      <c r="B58" s="20" t="s">
        <v>138</v>
      </c>
      <c r="C58" s="20">
        <v>2071.521</v>
      </c>
      <c r="D58" s="20">
        <v>2508.821</v>
      </c>
      <c r="E58" s="20">
        <v>0</v>
      </c>
      <c r="F58" s="20">
        <v>0</v>
      </c>
      <c r="G58" s="20">
        <v>0</v>
      </c>
      <c r="H58" s="20">
        <v>1</v>
      </c>
      <c r="I58" s="18">
        <v>4.395</v>
      </c>
      <c r="J58" s="18">
        <v>21.059</v>
      </c>
      <c r="K58" s="21">
        <v>4</v>
      </c>
      <c r="L58" s="21">
        <v>0</v>
      </c>
      <c r="M58" s="21">
        <v>0</v>
      </c>
      <c r="N58" s="21">
        <v>0</v>
      </c>
      <c r="O58" s="21">
        <v>0</v>
      </c>
      <c r="P58" s="21">
        <v>7.034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32</v>
      </c>
      <c r="B59" s="20" t="s">
        <v>139</v>
      </c>
      <c r="C59" s="20">
        <v>1784.524</v>
      </c>
      <c r="D59" s="20">
        <v>1932.88</v>
      </c>
      <c r="E59" s="20">
        <v>0</v>
      </c>
      <c r="F59" s="20">
        <v>0</v>
      </c>
      <c r="G59" s="20">
        <v>0</v>
      </c>
      <c r="H59" s="20">
        <v>1</v>
      </c>
      <c r="I59" s="18">
        <v>1.13</v>
      </c>
      <c r="J59" s="18">
        <v>8.719</v>
      </c>
      <c r="K59" s="21">
        <v>4</v>
      </c>
      <c r="L59" s="21">
        <v>0</v>
      </c>
      <c r="M59" s="21">
        <v>-1</v>
      </c>
      <c r="N59" s="21">
        <v>1</v>
      </c>
      <c r="O59" s="21">
        <v>0</v>
      </c>
      <c r="P59" s="21">
        <v>-0.943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33</v>
      </c>
      <c r="B60" s="20" t="s">
        <v>140</v>
      </c>
      <c r="C60" s="20">
        <v>2365.972</v>
      </c>
      <c r="D60" s="20">
        <v>3096.591</v>
      </c>
      <c r="E60" s="20">
        <v>0</v>
      </c>
      <c r="F60" s="20">
        <v>0</v>
      </c>
      <c r="G60" s="20">
        <v>0</v>
      </c>
      <c r="H60" s="20">
        <v>1</v>
      </c>
      <c r="I60" s="18">
        <v>5.54</v>
      </c>
      <c r="J60" s="18">
        <v>27.827</v>
      </c>
      <c r="K60" s="21">
        <v>1</v>
      </c>
      <c r="L60" s="21">
        <v>0</v>
      </c>
      <c r="M60" s="21">
        <v>0</v>
      </c>
      <c r="N60" s="21">
        <v>1</v>
      </c>
      <c r="O60" s="21">
        <v>0</v>
      </c>
      <c r="P60" s="21">
        <v>-0.009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34</v>
      </c>
      <c r="B61" s="20" t="s">
        <v>141</v>
      </c>
      <c r="C61" s="20">
        <v>2034.974</v>
      </c>
      <c r="D61" s="20">
        <v>2243.261</v>
      </c>
      <c r="E61" s="20">
        <v>0</v>
      </c>
      <c r="F61" s="20">
        <v>0</v>
      </c>
      <c r="G61" s="20">
        <v>0</v>
      </c>
      <c r="H61" s="20">
        <v>1</v>
      </c>
      <c r="I61" s="18">
        <v>0.308</v>
      </c>
      <c r="J61" s="18">
        <v>9.564</v>
      </c>
      <c r="K61" s="21">
        <v>4</v>
      </c>
      <c r="L61" s="21">
        <v>0</v>
      </c>
      <c r="M61" s="21">
        <v>0</v>
      </c>
      <c r="N61" s="21">
        <v>0</v>
      </c>
      <c r="O61" s="21">
        <v>0</v>
      </c>
      <c r="P61" s="21">
        <v>1.715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39</v>
      </c>
      <c r="B62" s="20" t="s">
        <v>142</v>
      </c>
      <c r="C62" s="20">
        <v>3694.677</v>
      </c>
      <c r="D62" s="20">
        <v>5410.9</v>
      </c>
      <c r="E62" s="20">
        <v>0</v>
      </c>
      <c r="F62" s="20">
        <v>0</v>
      </c>
      <c r="G62" s="20">
        <v>0</v>
      </c>
      <c r="H62" s="20">
        <v>1</v>
      </c>
      <c r="I62" s="18">
        <v>8.446</v>
      </c>
      <c r="J62" s="18">
        <v>37.485</v>
      </c>
      <c r="K62" s="21">
        <v>4</v>
      </c>
      <c r="L62" s="21">
        <v>1</v>
      </c>
      <c r="M62" s="21">
        <v>-1</v>
      </c>
      <c r="N62" s="21">
        <v>1</v>
      </c>
      <c r="O62" s="21">
        <v>0</v>
      </c>
      <c r="P62" s="21">
        <v>-0.092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41</v>
      </c>
      <c r="B63" s="20" t="s">
        <v>143</v>
      </c>
      <c r="C63" s="20">
        <v>2470.83</v>
      </c>
      <c r="D63" s="20">
        <v>2609.12</v>
      </c>
      <c r="E63" s="20">
        <v>0</v>
      </c>
      <c r="F63" s="20">
        <v>0</v>
      </c>
      <c r="G63" s="20">
        <v>0</v>
      </c>
      <c r="H63" s="20">
        <v>1</v>
      </c>
      <c r="I63" s="18">
        <v>1.2</v>
      </c>
      <c r="J63" s="18">
        <v>6.437</v>
      </c>
      <c r="K63" s="21">
        <v>4</v>
      </c>
      <c r="L63" s="21">
        <v>0</v>
      </c>
      <c r="M63" s="21">
        <v>0</v>
      </c>
      <c r="N63" s="21">
        <v>0</v>
      </c>
      <c r="O63" s="21">
        <v>0</v>
      </c>
      <c r="P63" s="21">
        <v>5.594</v>
      </c>
      <c r="Q63" s="21">
        <v>0</v>
      </c>
      <c r="R63" s="21">
        <v>1</v>
      </c>
      <c r="S63" s="22"/>
      <c r="T63" s="22"/>
      <c r="U63" s="22"/>
      <c r="V63" s="22"/>
      <c r="W63" s="22"/>
    </row>
    <row r="64" ht="16.5" spans="1:23">
      <c r="A64" s="20">
        <v>43</v>
      </c>
      <c r="B64" s="20" t="s">
        <v>144</v>
      </c>
      <c r="C64" s="20">
        <v>2176.818</v>
      </c>
      <c r="D64" s="20">
        <v>2546.331</v>
      </c>
      <c r="E64" s="20">
        <v>0</v>
      </c>
      <c r="F64" s="20">
        <v>0</v>
      </c>
      <c r="G64" s="20">
        <v>0</v>
      </c>
      <c r="H64" s="20">
        <v>1</v>
      </c>
      <c r="I64" s="18">
        <v>5.379</v>
      </c>
      <c r="J64" s="18">
        <v>19.11</v>
      </c>
      <c r="K64" s="21">
        <v>4</v>
      </c>
      <c r="L64" s="21">
        <v>0</v>
      </c>
      <c r="M64" s="21">
        <v>0</v>
      </c>
      <c r="N64" s="21">
        <v>0</v>
      </c>
      <c r="O64" s="21">
        <v>0</v>
      </c>
      <c r="P64" s="21">
        <v>1.526</v>
      </c>
      <c r="Q64" s="21">
        <v>0</v>
      </c>
      <c r="R64" s="21">
        <v>1</v>
      </c>
      <c r="S64" s="22"/>
      <c r="T64" s="22"/>
      <c r="U64" s="22"/>
      <c r="V64" s="22"/>
      <c r="W64" s="22"/>
    </row>
    <row r="65" ht="16.5" spans="1:23">
      <c r="A65" s="20">
        <v>44</v>
      </c>
      <c r="B65" s="20" t="s">
        <v>145</v>
      </c>
      <c r="C65" s="20">
        <v>4016.199</v>
      </c>
      <c r="D65" s="20">
        <v>4525.875</v>
      </c>
      <c r="E65" s="20">
        <v>0</v>
      </c>
      <c r="F65" s="20">
        <v>0</v>
      </c>
      <c r="G65" s="20">
        <v>0</v>
      </c>
      <c r="H65" s="20">
        <v>1</v>
      </c>
      <c r="I65" s="18">
        <v>2.106</v>
      </c>
      <c r="J65" s="18">
        <v>13.13</v>
      </c>
      <c r="K65" s="21">
        <v>4</v>
      </c>
      <c r="L65" s="21">
        <v>0</v>
      </c>
      <c r="M65" s="21">
        <v>0</v>
      </c>
      <c r="N65" s="21">
        <v>0</v>
      </c>
      <c r="O65" s="21">
        <v>0</v>
      </c>
      <c r="P65" s="21">
        <v>2.135</v>
      </c>
      <c r="Q65" s="21">
        <v>0</v>
      </c>
      <c r="R65" s="21">
        <v>1</v>
      </c>
      <c r="S65" s="22"/>
      <c r="T65" s="22"/>
      <c r="U65" s="22"/>
      <c r="V65" s="22"/>
      <c r="W65" s="22"/>
    </row>
    <row r="66" ht="16.5" spans="1:23">
      <c r="A66" s="20">
        <v>45</v>
      </c>
      <c r="B66" s="20" t="s">
        <v>146</v>
      </c>
      <c r="C66" s="20">
        <v>4650.247</v>
      </c>
      <c r="D66" s="20">
        <v>5582.548</v>
      </c>
      <c r="E66" s="20">
        <v>0</v>
      </c>
      <c r="F66" s="20">
        <v>0</v>
      </c>
      <c r="G66" s="20">
        <v>0</v>
      </c>
      <c r="H66" s="20">
        <v>1</v>
      </c>
      <c r="I66" s="18">
        <v>2.022</v>
      </c>
      <c r="J66" s="18">
        <v>18.385</v>
      </c>
      <c r="K66" s="21">
        <v>4</v>
      </c>
      <c r="L66" s="21">
        <v>0</v>
      </c>
      <c r="M66" s="21">
        <v>0</v>
      </c>
      <c r="N66" s="21">
        <v>0</v>
      </c>
      <c r="O66" s="21">
        <v>0</v>
      </c>
      <c r="P66" s="21">
        <v>23.579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46</v>
      </c>
      <c r="B67" s="20" t="s">
        <v>147</v>
      </c>
      <c r="C67" s="20">
        <v>4342.14</v>
      </c>
      <c r="D67" s="20">
        <v>5024.4</v>
      </c>
      <c r="E67" s="20">
        <v>0</v>
      </c>
      <c r="F67" s="20">
        <v>0</v>
      </c>
      <c r="G67" s="20">
        <v>0</v>
      </c>
      <c r="H67" s="20">
        <v>1</v>
      </c>
      <c r="I67" s="18">
        <v>2.185</v>
      </c>
      <c r="J67" s="18">
        <v>15.467</v>
      </c>
      <c r="K67" s="21">
        <v>4</v>
      </c>
      <c r="L67" s="21">
        <v>0</v>
      </c>
      <c r="M67" s="21">
        <v>0</v>
      </c>
      <c r="N67" s="21">
        <v>0</v>
      </c>
      <c r="O67" s="21">
        <v>0</v>
      </c>
      <c r="P67" s="21">
        <v>5.163</v>
      </c>
      <c r="Q67" s="21">
        <v>0</v>
      </c>
      <c r="R67" s="21">
        <v>1</v>
      </c>
      <c r="S67" s="22"/>
      <c r="T67" s="22"/>
      <c r="U67" s="22"/>
      <c r="V67" s="22"/>
      <c r="W67" s="22"/>
    </row>
    <row r="68" ht="16.5" spans="1:23">
      <c r="A68" s="20">
        <v>47</v>
      </c>
      <c r="B68" s="20" t="s">
        <v>148</v>
      </c>
      <c r="C68" s="20">
        <v>3414.877</v>
      </c>
      <c r="D68" s="20">
        <v>3854.139</v>
      </c>
      <c r="E68" s="20">
        <v>0</v>
      </c>
      <c r="F68" s="20">
        <v>0</v>
      </c>
      <c r="G68" s="20">
        <v>0</v>
      </c>
      <c r="H68" s="20">
        <v>1</v>
      </c>
      <c r="I68" s="18">
        <v>2.494</v>
      </c>
      <c r="J68" s="18">
        <v>13.607</v>
      </c>
      <c r="K68" s="21">
        <v>3</v>
      </c>
      <c r="L68" s="21">
        <v>0</v>
      </c>
      <c r="M68" s="21">
        <v>0</v>
      </c>
      <c r="N68" s="21">
        <v>0</v>
      </c>
      <c r="O68" s="21">
        <v>0</v>
      </c>
      <c r="P68" s="21">
        <v>3.732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49</v>
      </c>
      <c r="B69" s="20" t="s">
        <v>149</v>
      </c>
      <c r="C69" s="20">
        <v>1562.188</v>
      </c>
      <c r="D69" s="20">
        <v>1979.203</v>
      </c>
      <c r="E69" s="20">
        <v>0</v>
      </c>
      <c r="F69" s="20">
        <v>0</v>
      </c>
      <c r="G69" s="20">
        <v>0</v>
      </c>
      <c r="H69" s="20">
        <v>1</v>
      </c>
      <c r="I69" s="18">
        <v>4.525</v>
      </c>
      <c r="J69" s="18">
        <v>24.642</v>
      </c>
      <c r="K69" s="21">
        <v>4</v>
      </c>
      <c r="L69" s="21">
        <v>2</v>
      </c>
      <c r="M69" s="21">
        <v>-1</v>
      </c>
      <c r="N69" s="21">
        <v>1</v>
      </c>
      <c r="O69" s="21">
        <v>0</v>
      </c>
      <c r="P69" s="21">
        <v>-7.596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50</v>
      </c>
      <c r="B70" s="20" t="s">
        <v>150</v>
      </c>
      <c r="C70" s="20">
        <v>2078.402</v>
      </c>
      <c r="D70" s="20">
        <v>2355.611</v>
      </c>
      <c r="E70" s="20">
        <v>0</v>
      </c>
      <c r="F70" s="20">
        <v>0</v>
      </c>
      <c r="G70" s="20">
        <v>0</v>
      </c>
      <c r="H70" s="20">
        <v>1</v>
      </c>
      <c r="I70" s="18">
        <v>3.958</v>
      </c>
      <c r="J70" s="18">
        <v>15.26</v>
      </c>
      <c r="K70" s="21">
        <v>4</v>
      </c>
      <c r="L70" s="21">
        <v>0</v>
      </c>
      <c r="M70" s="21">
        <v>0</v>
      </c>
      <c r="N70" s="21">
        <v>0</v>
      </c>
      <c r="O70" s="21">
        <v>0</v>
      </c>
      <c r="P70" s="21">
        <v>7.514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51</v>
      </c>
      <c r="B71" s="20" t="s">
        <v>151</v>
      </c>
      <c r="C71" s="20">
        <v>8134.409</v>
      </c>
      <c r="D71" s="20">
        <v>9139.148</v>
      </c>
      <c r="E71" s="20">
        <v>0</v>
      </c>
      <c r="F71" s="20">
        <v>0</v>
      </c>
      <c r="G71" s="20">
        <v>0</v>
      </c>
      <c r="H71" s="20">
        <v>1</v>
      </c>
      <c r="I71" s="18">
        <v>2.509</v>
      </c>
      <c r="J71" s="18">
        <v>13.227</v>
      </c>
      <c r="K71" s="21">
        <v>4</v>
      </c>
      <c r="L71" s="21">
        <v>0</v>
      </c>
      <c r="M71" s="21">
        <v>0</v>
      </c>
      <c r="N71" s="21">
        <v>0</v>
      </c>
      <c r="O71" s="21">
        <v>0</v>
      </c>
      <c r="P71" s="21">
        <v>-3.943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54</v>
      </c>
      <c r="B72" s="20" t="s">
        <v>152</v>
      </c>
      <c r="C72" s="20">
        <v>1411.059</v>
      </c>
      <c r="D72" s="20">
        <v>1541.175</v>
      </c>
      <c r="E72" s="20">
        <v>0</v>
      </c>
      <c r="F72" s="20">
        <v>0</v>
      </c>
      <c r="G72" s="20">
        <v>0</v>
      </c>
      <c r="H72" s="20">
        <v>1</v>
      </c>
      <c r="I72" s="18">
        <v>1.986</v>
      </c>
      <c r="J72" s="18">
        <v>10.261</v>
      </c>
      <c r="K72" s="21">
        <v>3</v>
      </c>
      <c r="L72" s="21">
        <v>0</v>
      </c>
      <c r="M72" s="21">
        <v>0</v>
      </c>
      <c r="N72" s="21">
        <v>0</v>
      </c>
      <c r="O72" s="21">
        <v>0</v>
      </c>
      <c r="P72" s="21">
        <v>5.75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56</v>
      </c>
      <c r="B73" s="20" t="s">
        <v>153</v>
      </c>
      <c r="C73" s="20">
        <v>1133.481</v>
      </c>
      <c r="D73" s="20">
        <v>1213</v>
      </c>
      <c r="E73" s="20">
        <v>0</v>
      </c>
      <c r="F73" s="20">
        <v>0</v>
      </c>
      <c r="G73" s="20">
        <v>0</v>
      </c>
      <c r="H73" s="20">
        <v>1</v>
      </c>
      <c r="I73" s="18">
        <v>1.3</v>
      </c>
      <c r="J73" s="18">
        <v>7.77</v>
      </c>
      <c r="K73" s="21">
        <v>4</v>
      </c>
      <c r="L73" s="21">
        <v>0</v>
      </c>
      <c r="M73" s="21">
        <v>0</v>
      </c>
      <c r="N73" s="21">
        <v>0</v>
      </c>
      <c r="O73" s="21">
        <v>0</v>
      </c>
      <c r="P73" s="21">
        <v>-9.91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57</v>
      </c>
      <c r="B74" s="20" t="s">
        <v>154</v>
      </c>
      <c r="C74" s="20">
        <v>3233.329</v>
      </c>
      <c r="D74" s="20">
        <v>3766.815</v>
      </c>
      <c r="E74" s="20">
        <v>0</v>
      </c>
      <c r="F74" s="20">
        <v>0</v>
      </c>
      <c r="G74" s="20">
        <v>0</v>
      </c>
      <c r="H74" s="20">
        <v>1</v>
      </c>
      <c r="I74" s="18">
        <v>2.462</v>
      </c>
      <c r="J74" s="18">
        <v>16.276</v>
      </c>
      <c r="K74" s="21">
        <v>2</v>
      </c>
      <c r="L74" s="21">
        <v>0</v>
      </c>
      <c r="M74" s="21">
        <v>0</v>
      </c>
      <c r="N74" s="21">
        <v>0</v>
      </c>
      <c r="O74" s="21">
        <v>0</v>
      </c>
      <c r="P74" s="21">
        <v>1.329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59</v>
      </c>
      <c r="B75" s="20" t="s">
        <v>155</v>
      </c>
      <c r="C75" s="20">
        <v>2702.131</v>
      </c>
      <c r="D75" s="20">
        <v>3266.126</v>
      </c>
      <c r="E75" s="20">
        <v>0</v>
      </c>
      <c r="F75" s="20">
        <v>0</v>
      </c>
      <c r="G75" s="20">
        <v>0</v>
      </c>
      <c r="H75" s="20">
        <v>1</v>
      </c>
      <c r="I75" s="18">
        <v>3.439</v>
      </c>
      <c r="J75" s="18">
        <v>20.113</v>
      </c>
      <c r="K75" s="21">
        <v>4</v>
      </c>
      <c r="L75" s="21">
        <v>2</v>
      </c>
      <c r="M75" s="21">
        <v>-1</v>
      </c>
      <c r="N75" s="21">
        <v>1</v>
      </c>
      <c r="O75" s="21">
        <v>0</v>
      </c>
      <c r="P75" s="21">
        <v>-3.876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63</v>
      </c>
      <c r="B76" s="20" t="s">
        <v>156</v>
      </c>
      <c r="C76" s="20">
        <v>3595.201</v>
      </c>
      <c r="D76" s="20">
        <v>3899.178</v>
      </c>
      <c r="E76" s="20">
        <v>0</v>
      </c>
      <c r="F76" s="20">
        <v>0</v>
      </c>
      <c r="G76" s="20">
        <v>0</v>
      </c>
      <c r="H76" s="20">
        <v>1</v>
      </c>
      <c r="I76" s="18">
        <v>0.482</v>
      </c>
      <c r="J76" s="18">
        <v>8.24</v>
      </c>
      <c r="K76" s="21">
        <v>3</v>
      </c>
      <c r="L76" s="21">
        <v>0</v>
      </c>
      <c r="M76" s="21">
        <v>0</v>
      </c>
      <c r="N76" s="21">
        <v>0</v>
      </c>
      <c r="O76" s="21">
        <v>0</v>
      </c>
      <c r="P76" s="21">
        <v>29.067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64</v>
      </c>
      <c r="B77" s="20" t="s">
        <v>157</v>
      </c>
      <c r="C77" s="20">
        <v>3061.581</v>
      </c>
      <c r="D77" s="20">
        <v>3614.62</v>
      </c>
      <c r="E77" s="20">
        <v>0</v>
      </c>
      <c r="F77" s="20">
        <v>0</v>
      </c>
      <c r="G77" s="20">
        <v>0</v>
      </c>
      <c r="H77" s="20">
        <v>1</v>
      </c>
      <c r="I77" s="18">
        <v>2.614</v>
      </c>
      <c r="J77" s="18">
        <v>17.514</v>
      </c>
      <c r="K77" s="21">
        <v>4</v>
      </c>
      <c r="L77" s="21">
        <v>1</v>
      </c>
      <c r="M77" s="21">
        <v>0</v>
      </c>
      <c r="N77" s="21">
        <v>0</v>
      </c>
      <c r="O77" s="21">
        <v>0</v>
      </c>
      <c r="P77" s="21">
        <v>2.732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65</v>
      </c>
      <c r="B78" s="20" t="s">
        <v>158</v>
      </c>
      <c r="C78" s="20">
        <v>3176.363</v>
      </c>
      <c r="D78" s="20">
        <v>3589.194</v>
      </c>
      <c r="E78" s="20">
        <v>0</v>
      </c>
      <c r="F78" s="20">
        <v>0</v>
      </c>
      <c r="G78" s="20">
        <v>0</v>
      </c>
      <c r="H78" s="20">
        <v>1</v>
      </c>
      <c r="I78" s="18">
        <v>0.57</v>
      </c>
      <c r="J78" s="18">
        <v>12.006</v>
      </c>
      <c r="K78" s="21">
        <v>4</v>
      </c>
      <c r="L78" s="21">
        <v>2</v>
      </c>
      <c r="M78" s="21">
        <v>-1</v>
      </c>
      <c r="N78" s="21">
        <v>1</v>
      </c>
      <c r="O78" s="21">
        <v>0</v>
      </c>
      <c r="P78" s="21">
        <v>-1.641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66</v>
      </c>
      <c r="B79" s="20" t="s">
        <v>159</v>
      </c>
      <c r="C79" s="20">
        <v>2593.303</v>
      </c>
      <c r="D79" s="20">
        <v>3179.602</v>
      </c>
      <c r="E79" s="20">
        <v>0</v>
      </c>
      <c r="F79" s="20">
        <v>0</v>
      </c>
      <c r="G79" s="20">
        <v>0</v>
      </c>
      <c r="H79" s="20">
        <v>1</v>
      </c>
      <c r="I79" s="18">
        <v>4.814</v>
      </c>
      <c r="J79" s="18">
        <v>22.366</v>
      </c>
      <c r="K79" s="21">
        <v>4</v>
      </c>
      <c r="L79" s="21">
        <v>0</v>
      </c>
      <c r="M79" s="21">
        <v>0</v>
      </c>
      <c r="N79" s="21">
        <v>0</v>
      </c>
      <c r="O79" s="21">
        <v>0</v>
      </c>
      <c r="P79" s="21">
        <v>1.209</v>
      </c>
      <c r="Q79" s="21">
        <v>0</v>
      </c>
      <c r="R79" s="21">
        <v>1</v>
      </c>
      <c r="S79" s="22"/>
      <c r="T79" s="22"/>
      <c r="U79" s="22"/>
      <c r="V79" s="22"/>
      <c r="W79" s="22"/>
    </row>
    <row r="80" ht="16.5" spans="1:23">
      <c r="A80" s="20">
        <v>67</v>
      </c>
      <c r="B80" s="20" t="s">
        <v>160</v>
      </c>
      <c r="C80" s="20">
        <v>6762.338</v>
      </c>
      <c r="D80" s="20">
        <v>8556.59</v>
      </c>
      <c r="E80" s="20">
        <v>0</v>
      </c>
      <c r="F80" s="20">
        <v>0</v>
      </c>
      <c r="G80" s="20">
        <v>0</v>
      </c>
      <c r="H80" s="20">
        <v>1</v>
      </c>
      <c r="I80" s="18">
        <v>4.859</v>
      </c>
      <c r="J80" s="18">
        <v>24.81</v>
      </c>
      <c r="K80" s="21">
        <v>4</v>
      </c>
      <c r="L80" s="21">
        <v>0</v>
      </c>
      <c r="M80" s="21">
        <v>0</v>
      </c>
      <c r="N80" s="21">
        <v>0</v>
      </c>
      <c r="O80" s="21">
        <v>0</v>
      </c>
      <c r="P80" s="21">
        <v>17.059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68</v>
      </c>
      <c r="B81" s="20" t="s">
        <v>161</v>
      </c>
      <c r="C81" s="20">
        <v>2821.959</v>
      </c>
      <c r="D81" s="20">
        <v>3495.474</v>
      </c>
      <c r="E81" s="20">
        <v>0</v>
      </c>
      <c r="F81" s="20">
        <v>0</v>
      </c>
      <c r="G81" s="20">
        <v>0</v>
      </c>
      <c r="H81" s="20">
        <v>1</v>
      </c>
      <c r="I81" s="18">
        <v>7.243</v>
      </c>
      <c r="J81" s="18">
        <v>25.116</v>
      </c>
      <c r="K81" s="21">
        <v>4</v>
      </c>
      <c r="L81" s="21">
        <v>1</v>
      </c>
      <c r="M81" s="21">
        <v>0</v>
      </c>
      <c r="N81" s="21">
        <v>0</v>
      </c>
      <c r="O81" s="21">
        <v>0</v>
      </c>
      <c r="P81" s="21">
        <v>6.187</v>
      </c>
      <c r="Q81" s="21">
        <v>0</v>
      </c>
      <c r="R81" s="21">
        <v>1</v>
      </c>
      <c r="S81" s="22"/>
      <c r="T81" s="22"/>
      <c r="U81" s="22"/>
      <c r="V81" s="22"/>
      <c r="W81" s="22"/>
    </row>
    <row r="82" ht="16.5" spans="1:23">
      <c r="A82" s="20">
        <v>70</v>
      </c>
      <c r="B82" s="20" t="s">
        <v>162</v>
      </c>
      <c r="C82" s="20">
        <v>2489.493</v>
      </c>
      <c r="D82" s="20">
        <v>2757.183</v>
      </c>
      <c r="E82" s="20">
        <v>0</v>
      </c>
      <c r="F82" s="20">
        <v>0</v>
      </c>
      <c r="G82" s="20">
        <v>0</v>
      </c>
      <c r="H82" s="20">
        <v>1</v>
      </c>
      <c r="I82" s="18">
        <v>0.612</v>
      </c>
      <c r="J82" s="18">
        <v>10.262</v>
      </c>
      <c r="K82" s="21">
        <v>4</v>
      </c>
      <c r="L82" s="21">
        <v>1</v>
      </c>
      <c r="M82" s="21">
        <v>0</v>
      </c>
      <c r="N82" s="21">
        <v>0</v>
      </c>
      <c r="O82" s="21">
        <v>0</v>
      </c>
      <c r="P82" s="21">
        <v>2.87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71</v>
      </c>
      <c r="B83" s="20" t="s">
        <v>163</v>
      </c>
      <c r="C83" s="20">
        <v>3200.642</v>
      </c>
      <c r="D83" s="20">
        <v>4183.456</v>
      </c>
      <c r="E83" s="20">
        <v>0</v>
      </c>
      <c r="F83" s="20">
        <v>0</v>
      </c>
      <c r="G83" s="20">
        <v>0</v>
      </c>
      <c r="H83" s="20">
        <v>1</v>
      </c>
      <c r="I83" s="18">
        <v>4.551</v>
      </c>
      <c r="J83" s="18">
        <v>26.975</v>
      </c>
      <c r="K83" s="21">
        <v>4</v>
      </c>
      <c r="L83" s="21">
        <v>0</v>
      </c>
      <c r="M83" s="21">
        <v>0</v>
      </c>
      <c r="N83" s="21">
        <v>0</v>
      </c>
      <c r="O83" s="21">
        <v>0</v>
      </c>
      <c r="P83" s="21">
        <v>6.53</v>
      </c>
      <c r="Q83" s="21">
        <v>0</v>
      </c>
      <c r="R83" s="21">
        <v>1</v>
      </c>
      <c r="S83" s="22"/>
      <c r="T83" s="22"/>
      <c r="U83" s="22"/>
      <c r="V83" s="22"/>
      <c r="W83" s="22"/>
    </row>
    <row r="84" ht="16.5" spans="1:23">
      <c r="A84" s="20">
        <v>72</v>
      </c>
      <c r="B84" s="20" t="s">
        <v>164</v>
      </c>
      <c r="C84" s="20">
        <v>2663.861</v>
      </c>
      <c r="D84" s="20">
        <v>2961.915</v>
      </c>
      <c r="E84" s="20">
        <v>0</v>
      </c>
      <c r="F84" s="20">
        <v>0</v>
      </c>
      <c r="G84" s="20">
        <v>0</v>
      </c>
      <c r="H84" s="20">
        <v>1</v>
      </c>
      <c r="I84" s="18">
        <v>0.683</v>
      </c>
      <c r="J84" s="18">
        <v>10.677</v>
      </c>
      <c r="K84" s="21">
        <v>4</v>
      </c>
      <c r="L84" s="21">
        <v>0</v>
      </c>
      <c r="M84" s="21">
        <v>0</v>
      </c>
      <c r="N84" s="21">
        <v>0</v>
      </c>
      <c r="O84" s="21">
        <v>0</v>
      </c>
      <c r="P84" s="21">
        <v>10.943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77</v>
      </c>
      <c r="B85" s="20" t="s">
        <v>165</v>
      </c>
      <c r="C85" s="20">
        <v>4254.371</v>
      </c>
      <c r="D85" s="20">
        <v>5866.069</v>
      </c>
      <c r="E85" s="20">
        <v>0</v>
      </c>
      <c r="F85" s="20">
        <v>0</v>
      </c>
      <c r="G85" s="20">
        <v>0</v>
      </c>
      <c r="H85" s="20">
        <v>1</v>
      </c>
      <c r="I85" s="18">
        <v>6.344</v>
      </c>
      <c r="J85" s="18">
        <v>32.076</v>
      </c>
      <c r="K85" s="21">
        <v>4</v>
      </c>
      <c r="L85" s="21">
        <v>0</v>
      </c>
      <c r="M85" s="21">
        <v>0</v>
      </c>
      <c r="N85" s="21">
        <v>0</v>
      </c>
      <c r="O85" s="21">
        <v>0</v>
      </c>
      <c r="P85" s="21">
        <v>0.537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79</v>
      </c>
      <c r="B86" s="20" t="s">
        <v>166</v>
      </c>
      <c r="C86" s="20">
        <v>2350.021</v>
      </c>
      <c r="D86" s="20">
        <v>2546.307</v>
      </c>
      <c r="E86" s="20">
        <v>0</v>
      </c>
      <c r="F86" s="20">
        <v>0</v>
      </c>
      <c r="G86" s="20">
        <v>0</v>
      </c>
      <c r="H86" s="20">
        <v>1</v>
      </c>
      <c r="I86" s="18">
        <v>3.164</v>
      </c>
      <c r="J86" s="18">
        <v>10.629</v>
      </c>
      <c r="K86" s="21">
        <v>3</v>
      </c>
      <c r="L86" s="21">
        <v>0</v>
      </c>
      <c r="M86" s="21">
        <v>0</v>
      </c>
      <c r="N86" s="21">
        <v>0</v>
      </c>
      <c r="O86" s="21">
        <v>0</v>
      </c>
      <c r="P86" s="21">
        <v>28.752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90</v>
      </c>
      <c r="B87" s="20" t="s">
        <v>167</v>
      </c>
      <c r="C87" s="20">
        <v>1233.702</v>
      </c>
      <c r="D87" s="20">
        <v>1409.806</v>
      </c>
      <c r="E87" s="20">
        <v>0</v>
      </c>
      <c r="F87" s="20">
        <v>0</v>
      </c>
      <c r="G87" s="20">
        <v>0</v>
      </c>
      <c r="H87" s="20">
        <v>1</v>
      </c>
      <c r="I87" s="18">
        <v>1.971</v>
      </c>
      <c r="J87" s="18">
        <v>14.216</v>
      </c>
      <c r="K87" s="21">
        <v>4</v>
      </c>
      <c r="L87" s="21">
        <v>1</v>
      </c>
      <c r="M87" s="21">
        <v>-1</v>
      </c>
      <c r="N87" s="21">
        <v>1</v>
      </c>
      <c r="O87" s="21">
        <v>0</v>
      </c>
      <c r="P87" s="21">
        <v>-3.069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92</v>
      </c>
      <c r="B88" s="20" t="s">
        <v>168</v>
      </c>
      <c r="C88" s="20">
        <v>3424.243</v>
      </c>
      <c r="D88" s="20">
        <v>4209.423</v>
      </c>
      <c r="E88" s="20">
        <v>0</v>
      </c>
      <c r="F88" s="20">
        <v>0</v>
      </c>
      <c r="G88" s="20">
        <v>0</v>
      </c>
      <c r="H88" s="20">
        <v>1</v>
      </c>
      <c r="I88" s="18">
        <v>5.856</v>
      </c>
      <c r="J88" s="18">
        <v>23.416</v>
      </c>
      <c r="K88" s="21">
        <v>4</v>
      </c>
      <c r="L88" s="21">
        <v>0</v>
      </c>
      <c r="M88" s="21">
        <v>0</v>
      </c>
      <c r="N88" s="21">
        <v>0</v>
      </c>
      <c r="O88" s="21">
        <v>0</v>
      </c>
      <c r="P88" s="21">
        <v>1.068</v>
      </c>
      <c r="Q88" s="21">
        <v>0</v>
      </c>
      <c r="R88" s="21">
        <v>1</v>
      </c>
      <c r="S88" s="22"/>
      <c r="T88" s="22"/>
      <c r="U88" s="22"/>
      <c r="V88" s="22"/>
      <c r="W88" s="22"/>
    </row>
    <row r="89" ht="16.5" spans="1:23">
      <c r="A89" s="20">
        <v>93</v>
      </c>
      <c r="B89" s="20" t="s">
        <v>169</v>
      </c>
      <c r="C89" s="20">
        <v>10950.776</v>
      </c>
      <c r="D89" s="20">
        <v>12149.966</v>
      </c>
      <c r="E89" s="20">
        <v>0</v>
      </c>
      <c r="F89" s="20">
        <v>0</v>
      </c>
      <c r="G89" s="20">
        <v>0</v>
      </c>
      <c r="H89" s="20">
        <v>1</v>
      </c>
      <c r="I89" s="18">
        <v>1.278</v>
      </c>
      <c r="J89" s="18">
        <v>11.022</v>
      </c>
      <c r="K89" s="21">
        <v>4</v>
      </c>
      <c r="L89" s="21">
        <v>1</v>
      </c>
      <c r="M89" s="21">
        <v>-1</v>
      </c>
      <c r="N89" s="21">
        <v>1</v>
      </c>
      <c r="O89" s="21">
        <v>0</v>
      </c>
      <c r="P89" s="21">
        <v>-2.778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94</v>
      </c>
      <c r="B90" s="20" t="s">
        <v>170</v>
      </c>
      <c r="C90" s="20">
        <v>3100.851</v>
      </c>
      <c r="D90" s="20">
        <v>3850.356</v>
      </c>
      <c r="E90" s="20">
        <v>0</v>
      </c>
      <c r="F90" s="20">
        <v>0</v>
      </c>
      <c r="G90" s="20">
        <v>0</v>
      </c>
      <c r="H90" s="20">
        <v>1</v>
      </c>
      <c r="I90" s="18">
        <v>8.491</v>
      </c>
      <c r="J90" s="18">
        <v>26.304</v>
      </c>
      <c r="K90" s="21">
        <v>3</v>
      </c>
      <c r="L90" s="21">
        <v>2</v>
      </c>
      <c r="M90" s="21">
        <v>0</v>
      </c>
      <c r="N90" s="21">
        <v>-1</v>
      </c>
      <c r="O90" s="21">
        <v>0</v>
      </c>
      <c r="P90" s="21">
        <v>-0.002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95</v>
      </c>
      <c r="B91" s="20" t="s">
        <v>171</v>
      </c>
      <c r="C91" s="20">
        <v>2887.798</v>
      </c>
      <c r="D91" s="20">
        <v>3690.715</v>
      </c>
      <c r="E91" s="20">
        <v>0</v>
      </c>
      <c r="F91" s="20">
        <v>0</v>
      </c>
      <c r="G91" s="20">
        <v>0</v>
      </c>
      <c r="H91" s="20">
        <v>1</v>
      </c>
      <c r="I91" s="18">
        <v>5.797</v>
      </c>
      <c r="J91" s="18">
        <v>26.291</v>
      </c>
      <c r="K91" s="21">
        <v>4</v>
      </c>
      <c r="L91" s="21">
        <v>0</v>
      </c>
      <c r="M91" s="21">
        <v>0</v>
      </c>
      <c r="N91" s="21">
        <v>0</v>
      </c>
      <c r="O91" s="21">
        <v>0</v>
      </c>
      <c r="P91" s="21">
        <v>4.171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97</v>
      </c>
      <c r="B92" s="20" t="s">
        <v>172</v>
      </c>
      <c r="C92" s="20">
        <v>8259.747</v>
      </c>
      <c r="D92" s="20">
        <v>10723.813</v>
      </c>
      <c r="E92" s="20">
        <v>0</v>
      </c>
      <c r="F92" s="20">
        <v>0</v>
      </c>
      <c r="G92" s="20">
        <v>0</v>
      </c>
      <c r="H92" s="20">
        <v>1</v>
      </c>
      <c r="I92" s="18">
        <v>5.714</v>
      </c>
      <c r="J92" s="18">
        <v>27.379</v>
      </c>
      <c r="K92" s="21">
        <v>3</v>
      </c>
      <c r="L92" s="21">
        <v>0</v>
      </c>
      <c r="M92" s="21">
        <v>0</v>
      </c>
      <c r="N92" s="21">
        <v>0</v>
      </c>
      <c r="O92" s="21">
        <v>0</v>
      </c>
      <c r="P92" s="21">
        <v>-0.596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99</v>
      </c>
      <c r="B93" s="20" t="s">
        <v>173</v>
      </c>
      <c r="C93" s="20">
        <v>7778.443</v>
      </c>
      <c r="D93" s="20">
        <v>8918.844</v>
      </c>
      <c r="E93" s="20">
        <v>0</v>
      </c>
      <c r="F93" s="20">
        <v>0</v>
      </c>
      <c r="G93" s="20">
        <v>0</v>
      </c>
      <c r="H93" s="20">
        <v>1</v>
      </c>
      <c r="I93" s="18">
        <v>1.427</v>
      </c>
      <c r="J93" s="18">
        <v>14.031</v>
      </c>
      <c r="K93" s="21">
        <v>4</v>
      </c>
      <c r="L93" s="21">
        <v>2</v>
      </c>
      <c r="M93" s="21">
        <v>-1</v>
      </c>
      <c r="N93" s="21">
        <v>1</v>
      </c>
      <c r="O93" s="21">
        <v>0</v>
      </c>
      <c r="P93" s="21">
        <v>-3.778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100</v>
      </c>
      <c r="B94" s="20" t="s">
        <v>174</v>
      </c>
      <c r="C94" s="20">
        <v>5735.379</v>
      </c>
      <c r="D94" s="20">
        <v>6199.157</v>
      </c>
      <c r="E94" s="20">
        <v>0</v>
      </c>
      <c r="F94" s="20">
        <v>0</v>
      </c>
      <c r="G94" s="20">
        <v>0</v>
      </c>
      <c r="H94" s="20">
        <v>1</v>
      </c>
      <c r="I94" s="18">
        <v>0.303</v>
      </c>
      <c r="J94" s="18">
        <v>7.762</v>
      </c>
      <c r="K94" s="21">
        <v>3</v>
      </c>
      <c r="L94" s="21">
        <v>1</v>
      </c>
      <c r="M94" s="21">
        <v>0</v>
      </c>
      <c r="N94" s="21">
        <v>0</v>
      </c>
      <c r="O94" s="21">
        <v>0</v>
      </c>
      <c r="P94" s="21">
        <v>9.434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101</v>
      </c>
      <c r="B95" s="20" t="s">
        <v>175</v>
      </c>
      <c r="C95" s="20">
        <v>248.423</v>
      </c>
      <c r="D95" s="20">
        <v>249.886</v>
      </c>
      <c r="E95" s="20">
        <v>0</v>
      </c>
      <c r="F95" s="20">
        <v>0</v>
      </c>
      <c r="G95" s="20">
        <v>0</v>
      </c>
      <c r="H95" s="20">
        <v>1</v>
      </c>
      <c r="I95" s="18">
        <v>0.253</v>
      </c>
      <c r="J95" s="18">
        <v>0.837</v>
      </c>
      <c r="K95" s="21">
        <v>4</v>
      </c>
      <c r="L95" s="21">
        <v>0</v>
      </c>
      <c r="M95" s="21">
        <v>0</v>
      </c>
      <c r="N95" s="21">
        <v>0</v>
      </c>
      <c r="O95" s="21">
        <v>0</v>
      </c>
      <c r="P95" s="21">
        <v>6.767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102</v>
      </c>
      <c r="B96" s="20" t="s">
        <v>176</v>
      </c>
      <c r="C96" s="20">
        <v>5526.916</v>
      </c>
      <c r="D96" s="20">
        <v>6769.664</v>
      </c>
      <c r="E96" s="20">
        <v>0</v>
      </c>
      <c r="F96" s="20">
        <v>0</v>
      </c>
      <c r="G96" s="20">
        <v>0</v>
      </c>
      <c r="H96" s="20">
        <v>1</v>
      </c>
      <c r="I96" s="18">
        <v>6.644</v>
      </c>
      <c r="J96" s="18">
        <v>23.782</v>
      </c>
      <c r="K96" s="21">
        <v>3</v>
      </c>
      <c r="L96" s="21">
        <v>0</v>
      </c>
      <c r="M96" s="21">
        <v>0</v>
      </c>
      <c r="N96" s="21">
        <v>0</v>
      </c>
      <c r="O96" s="21">
        <v>0</v>
      </c>
      <c r="P96" s="21">
        <v>10.304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106</v>
      </c>
      <c r="B97" s="20" t="s">
        <v>177</v>
      </c>
      <c r="C97" s="20">
        <v>4630.305</v>
      </c>
      <c r="D97" s="20">
        <v>5514.661</v>
      </c>
      <c r="E97" s="20">
        <v>0</v>
      </c>
      <c r="F97" s="20">
        <v>0</v>
      </c>
      <c r="G97" s="20">
        <v>0</v>
      </c>
      <c r="H97" s="20">
        <v>1</v>
      </c>
      <c r="I97" s="18">
        <v>2.918</v>
      </c>
      <c r="J97" s="18">
        <v>18.487</v>
      </c>
      <c r="K97" s="21">
        <v>4</v>
      </c>
      <c r="L97" s="21">
        <v>0</v>
      </c>
      <c r="M97" s="21">
        <v>0</v>
      </c>
      <c r="N97" s="21">
        <v>0</v>
      </c>
      <c r="O97" s="21">
        <v>0</v>
      </c>
      <c r="P97" s="21">
        <v>-8.831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113</v>
      </c>
      <c r="B98" s="20" t="s">
        <v>178</v>
      </c>
      <c r="C98" s="20">
        <v>2542.895</v>
      </c>
      <c r="D98" s="20">
        <v>2943.392</v>
      </c>
      <c r="E98" s="20">
        <v>0</v>
      </c>
      <c r="F98" s="20">
        <v>0</v>
      </c>
      <c r="G98" s="20">
        <v>0</v>
      </c>
      <c r="H98" s="20">
        <v>1</v>
      </c>
      <c r="I98" s="18">
        <v>5.717</v>
      </c>
      <c r="J98" s="18">
        <v>18.546</v>
      </c>
      <c r="K98" s="21">
        <v>2</v>
      </c>
      <c r="L98" s="21">
        <v>1</v>
      </c>
      <c r="M98" s="21">
        <v>0</v>
      </c>
      <c r="N98" s="21">
        <v>0</v>
      </c>
      <c r="O98" s="21">
        <v>0</v>
      </c>
      <c r="P98" s="21">
        <v>6.042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114</v>
      </c>
      <c r="B99" s="20" t="s">
        <v>179</v>
      </c>
      <c r="C99" s="20">
        <v>1130.695</v>
      </c>
      <c r="D99" s="20">
        <v>1238.353</v>
      </c>
      <c r="E99" s="20">
        <v>0</v>
      </c>
      <c r="F99" s="20">
        <v>0</v>
      </c>
      <c r="G99" s="20">
        <v>0</v>
      </c>
      <c r="H99" s="20">
        <v>1</v>
      </c>
      <c r="I99" s="18">
        <v>0.449</v>
      </c>
      <c r="J99" s="18">
        <v>9.104</v>
      </c>
      <c r="K99" s="21">
        <v>4</v>
      </c>
      <c r="L99" s="21">
        <v>1</v>
      </c>
      <c r="M99" s="21">
        <v>0</v>
      </c>
      <c r="N99" s="21">
        <v>0</v>
      </c>
      <c r="O99" s="21">
        <v>0</v>
      </c>
      <c r="P99" s="21">
        <v>-3.399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115</v>
      </c>
      <c r="B100" s="20" t="s">
        <v>180</v>
      </c>
      <c r="C100" s="20">
        <v>7261.782</v>
      </c>
      <c r="D100" s="20">
        <v>8487.695</v>
      </c>
      <c r="E100" s="20">
        <v>0</v>
      </c>
      <c r="F100" s="20">
        <v>0</v>
      </c>
      <c r="G100" s="20">
        <v>0</v>
      </c>
      <c r="H100" s="20">
        <v>1</v>
      </c>
      <c r="I100" s="18">
        <v>1.178</v>
      </c>
      <c r="J100" s="18">
        <v>15.451</v>
      </c>
      <c r="K100" s="21">
        <v>3</v>
      </c>
      <c r="L100" s="21">
        <v>0</v>
      </c>
      <c r="M100" s="21">
        <v>0</v>
      </c>
      <c r="N100" s="21">
        <v>-1</v>
      </c>
      <c r="O100" s="21">
        <v>0</v>
      </c>
      <c r="P100" s="21">
        <v>34.64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116</v>
      </c>
      <c r="B101" s="20" t="s">
        <v>181</v>
      </c>
      <c r="C101" s="20">
        <v>197.626</v>
      </c>
      <c r="D101" s="20">
        <v>198.53</v>
      </c>
      <c r="E101" s="20">
        <v>0</v>
      </c>
      <c r="F101" s="20">
        <v>0</v>
      </c>
      <c r="G101" s="20">
        <v>0</v>
      </c>
      <c r="H101" s="20">
        <v>1</v>
      </c>
      <c r="I101" s="18">
        <v>0.016</v>
      </c>
      <c r="J101" s="18">
        <v>0.471</v>
      </c>
      <c r="K101" s="21">
        <v>3</v>
      </c>
      <c r="L101" s="21">
        <v>0</v>
      </c>
      <c r="M101" s="21">
        <v>0</v>
      </c>
      <c r="N101" s="21">
        <v>0</v>
      </c>
      <c r="O101" s="21">
        <v>0</v>
      </c>
      <c r="P101" s="21">
        <v>22.725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118</v>
      </c>
      <c r="B102" s="20" t="s">
        <v>182</v>
      </c>
      <c r="C102" s="20">
        <v>8897.478</v>
      </c>
      <c r="D102" s="20">
        <v>9842.904</v>
      </c>
      <c r="E102" s="20">
        <v>0</v>
      </c>
      <c r="F102" s="20">
        <v>0</v>
      </c>
      <c r="G102" s="20">
        <v>0</v>
      </c>
      <c r="H102" s="20">
        <v>1</v>
      </c>
      <c r="I102" s="18">
        <v>1.819</v>
      </c>
      <c r="J102" s="18">
        <v>11.249</v>
      </c>
      <c r="K102" s="21">
        <v>4</v>
      </c>
      <c r="L102" s="21">
        <v>2</v>
      </c>
      <c r="M102" s="21">
        <v>0</v>
      </c>
      <c r="N102" s="21">
        <v>0</v>
      </c>
      <c r="O102" s="21">
        <v>0</v>
      </c>
      <c r="P102" s="21">
        <v>0.673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120</v>
      </c>
      <c r="B103" s="20" t="s">
        <v>183</v>
      </c>
      <c r="C103" s="20">
        <v>8242.578</v>
      </c>
      <c r="D103" s="20">
        <v>9375.59</v>
      </c>
      <c r="E103" s="20">
        <v>0</v>
      </c>
      <c r="F103" s="20">
        <v>0</v>
      </c>
      <c r="G103" s="20">
        <v>0</v>
      </c>
      <c r="H103" s="20">
        <v>1</v>
      </c>
      <c r="I103" s="18">
        <v>1.686</v>
      </c>
      <c r="J103" s="18">
        <v>13.567</v>
      </c>
      <c r="K103" s="21">
        <v>4</v>
      </c>
      <c r="L103" s="21">
        <v>0</v>
      </c>
      <c r="M103" s="21">
        <v>0</v>
      </c>
      <c r="N103" s="21">
        <v>0</v>
      </c>
      <c r="O103" s="21">
        <v>0</v>
      </c>
      <c r="P103" s="21">
        <v>-1.76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123</v>
      </c>
      <c r="B104" s="20" t="s">
        <v>184</v>
      </c>
      <c r="C104" s="20">
        <v>5649.486</v>
      </c>
      <c r="D104" s="20">
        <v>6899.611</v>
      </c>
      <c r="E104" s="20">
        <v>0</v>
      </c>
      <c r="F104" s="20">
        <v>0</v>
      </c>
      <c r="G104" s="20">
        <v>0</v>
      </c>
      <c r="H104" s="20">
        <v>1</v>
      </c>
      <c r="I104" s="18">
        <v>3.985</v>
      </c>
      <c r="J104" s="18">
        <v>21.381</v>
      </c>
      <c r="K104" s="21">
        <v>4</v>
      </c>
      <c r="L104" s="21">
        <v>0</v>
      </c>
      <c r="M104" s="21">
        <v>0</v>
      </c>
      <c r="N104" s="21">
        <v>0</v>
      </c>
      <c r="O104" s="21">
        <v>0</v>
      </c>
      <c r="P104" s="21">
        <v>9.421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128</v>
      </c>
      <c r="B105" s="20" t="s">
        <v>185</v>
      </c>
      <c r="C105" s="20">
        <v>7839.947</v>
      </c>
      <c r="D105" s="20">
        <v>8884.894</v>
      </c>
      <c r="E105" s="20">
        <v>0</v>
      </c>
      <c r="F105" s="20">
        <v>0</v>
      </c>
      <c r="G105" s="20">
        <v>0</v>
      </c>
      <c r="H105" s="20">
        <v>1</v>
      </c>
      <c r="I105" s="18">
        <v>1.806</v>
      </c>
      <c r="J105" s="18">
        <v>13.354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130</v>
      </c>
      <c r="B106" s="20" t="s">
        <v>186</v>
      </c>
      <c r="C106" s="20">
        <v>12230.215</v>
      </c>
      <c r="D106" s="20">
        <v>13361.776</v>
      </c>
      <c r="E106" s="20">
        <v>0</v>
      </c>
      <c r="F106" s="20">
        <v>0</v>
      </c>
      <c r="G106" s="20">
        <v>0</v>
      </c>
      <c r="H106" s="20">
        <v>1</v>
      </c>
      <c r="I106" s="18">
        <v>0.943</v>
      </c>
      <c r="J106" s="18">
        <v>9.332</v>
      </c>
      <c r="K106" s="21">
        <v>3</v>
      </c>
      <c r="L106" s="21">
        <v>0</v>
      </c>
      <c r="M106" s="21">
        <v>0</v>
      </c>
      <c r="N106" s="21">
        <v>0</v>
      </c>
      <c r="O106" s="21">
        <v>0</v>
      </c>
      <c r="P106" s="21">
        <v>10.511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138</v>
      </c>
      <c r="B107" s="20" t="s">
        <v>187</v>
      </c>
      <c r="C107" s="20">
        <v>7313.321</v>
      </c>
      <c r="D107" s="20">
        <v>8117.485</v>
      </c>
      <c r="E107" s="20">
        <v>0</v>
      </c>
      <c r="F107" s="20">
        <v>0</v>
      </c>
      <c r="G107" s="20">
        <v>0</v>
      </c>
      <c r="H107" s="20">
        <v>1</v>
      </c>
      <c r="I107" s="18">
        <v>2.091</v>
      </c>
      <c r="J107" s="18">
        <v>11.79</v>
      </c>
      <c r="K107" s="21">
        <v>4</v>
      </c>
      <c r="L107" s="21">
        <v>1</v>
      </c>
      <c r="M107" s="21">
        <v>0</v>
      </c>
      <c r="N107" s="21">
        <v>1</v>
      </c>
      <c r="O107" s="21">
        <v>0</v>
      </c>
      <c r="P107" s="21">
        <v>-1.569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142</v>
      </c>
      <c r="B108" s="20" t="s">
        <v>188</v>
      </c>
      <c r="C108" s="20">
        <v>8521.197</v>
      </c>
      <c r="D108" s="20">
        <v>9539.094</v>
      </c>
      <c r="E108" s="20">
        <v>0</v>
      </c>
      <c r="F108" s="20">
        <v>0</v>
      </c>
      <c r="G108" s="20">
        <v>0</v>
      </c>
      <c r="H108" s="20">
        <v>1</v>
      </c>
      <c r="I108" s="18">
        <v>2.366</v>
      </c>
      <c r="J108" s="18">
        <v>12.784</v>
      </c>
      <c r="K108" s="21">
        <v>3</v>
      </c>
      <c r="L108" s="21">
        <v>0</v>
      </c>
      <c r="M108" s="21">
        <v>0</v>
      </c>
      <c r="N108" s="21">
        <v>0</v>
      </c>
      <c r="O108" s="21">
        <v>0</v>
      </c>
      <c r="P108" s="21">
        <v>9.31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145</v>
      </c>
      <c r="B109" s="20" t="s">
        <v>189</v>
      </c>
      <c r="C109" s="20">
        <v>5459.124</v>
      </c>
      <c r="D109" s="20">
        <v>7000.384</v>
      </c>
      <c r="E109" s="20">
        <v>0</v>
      </c>
      <c r="F109" s="20">
        <v>0</v>
      </c>
      <c r="G109" s="20">
        <v>0</v>
      </c>
      <c r="H109" s="20">
        <v>1</v>
      </c>
      <c r="I109" s="18">
        <v>8.071</v>
      </c>
      <c r="J109" s="18">
        <v>28.311</v>
      </c>
      <c r="K109" s="21">
        <v>4</v>
      </c>
      <c r="L109" s="21">
        <v>1</v>
      </c>
      <c r="M109" s="21">
        <v>0</v>
      </c>
      <c r="N109" s="21">
        <v>0</v>
      </c>
      <c r="O109" s="21">
        <v>0</v>
      </c>
      <c r="P109" s="21">
        <v>3.563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146</v>
      </c>
      <c r="B110" s="20" t="s">
        <v>190</v>
      </c>
      <c r="C110" s="20">
        <v>6152.278</v>
      </c>
      <c r="D110" s="20">
        <v>7341.257</v>
      </c>
      <c r="E110" s="20">
        <v>0</v>
      </c>
      <c r="F110" s="20">
        <v>0</v>
      </c>
      <c r="G110" s="20">
        <v>0</v>
      </c>
      <c r="H110" s="20">
        <v>1</v>
      </c>
      <c r="I110" s="18">
        <v>2.882</v>
      </c>
      <c r="J110" s="18">
        <v>18.611</v>
      </c>
      <c r="K110" s="21">
        <v>2</v>
      </c>
      <c r="L110" s="21">
        <v>0</v>
      </c>
      <c r="M110" s="21">
        <v>0</v>
      </c>
      <c r="N110" s="21">
        <v>0</v>
      </c>
      <c r="O110" s="21">
        <v>0</v>
      </c>
      <c r="P110" s="21">
        <v>3.159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153</v>
      </c>
      <c r="B111" s="20" t="s">
        <v>191</v>
      </c>
      <c r="C111" s="20">
        <v>2928.581</v>
      </c>
      <c r="D111" s="20">
        <v>3182.706</v>
      </c>
      <c r="E111" s="20">
        <v>0</v>
      </c>
      <c r="F111" s="20">
        <v>0</v>
      </c>
      <c r="G111" s="20">
        <v>0</v>
      </c>
      <c r="H111" s="20">
        <v>1</v>
      </c>
      <c r="I111" s="18">
        <v>0.503</v>
      </c>
      <c r="J111" s="18">
        <v>8.447</v>
      </c>
      <c r="K111" s="21">
        <v>4</v>
      </c>
      <c r="L111" s="21">
        <v>0</v>
      </c>
      <c r="M111" s="21">
        <v>0</v>
      </c>
      <c r="N111" s="21">
        <v>0</v>
      </c>
      <c r="O111" s="21">
        <v>0</v>
      </c>
      <c r="P111" s="21">
        <v>-2.005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155</v>
      </c>
      <c r="B112" s="20" t="s">
        <v>192</v>
      </c>
      <c r="C112" s="20">
        <v>2896.191</v>
      </c>
      <c r="D112" s="20">
        <v>3231.29</v>
      </c>
      <c r="E112" s="20">
        <v>0</v>
      </c>
      <c r="F112" s="20">
        <v>0</v>
      </c>
      <c r="G112" s="20">
        <v>0</v>
      </c>
      <c r="H112" s="20">
        <v>1</v>
      </c>
      <c r="I112" s="18">
        <v>2.836</v>
      </c>
      <c r="J112" s="18">
        <v>12.912</v>
      </c>
      <c r="K112" s="21">
        <v>4</v>
      </c>
      <c r="L112" s="21">
        <v>0</v>
      </c>
      <c r="M112" s="21">
        <v>0</v>
      </c>
      <c r="N112" s="21">
        <v>0</v>
      </c>
      <c r="O112" s="21">
        <v>0</v>
      </c>
      <c r="P112" s="21">
        <v>13.718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158</v>
      </c>
      <c r="B113" s="20" t="s">
        <v>193</v>
      </c>
      <c r="C113" s="20">
        <v>1083.875</v>
      </c>
      <c r="D113" s="20">
        <v>1308.529</v>
      </c>
      <c r="E113" s="20">
        <v>0</v>
      </c>
      <c r="F113" s="20">
        <v>0</v>
      </c>
      <c r="G113" s="20">
        <v>0</v>
      </c>
      <c r="H113" s="20">
        <v>1</v>
      </c>
      <c r="I113" s="18">
        <v>0.9</v>
      </c>
      <c r="J113" s="18">
        <v>17.914</v>
      </c>
      <c r="K113" s="21">
        <v>4</v>
      </c>
      <c r="L113" s="21">
        <v>1</v>
      </c>
      <c r="M113" s="21">
        <v>-1</v>
      </c>
      <c r="N113" s="21">
        <v>1</v>
      </c>
      <c r="O113" s="21">
        <v>0</v>
      </c>
      <c r="P113" s="21">
        <v>-4.23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159</v>
      </c>
      <c r="B114" s="20" t="s">
        <v>194</v>
      </c>
      <c r="C114" s="20">
        <v>3138.737</v>
      </c>
      <c r="D114" s="20">
        <v>3577.131</v>
      </c>
      <c r="E114" s="20">
        <v>0</v>
      </c>
      <c r="F114" s="20">
        <v>0</v>
      </c>
      <c r="G114" s="20">
        <v>0</v>
      </c>
      <c r="H114" s="20">
        <v>1</v>
      </c>
      <c r="I114" s="18">
        <v>2.036</v>
      </c>
      <c r="J114" s="18">
        <v>14.042</v>
      </c>
      <c r="K114" s="21">
        <v>4</v>
      </c>
      <c r="L114" s="21">
        <v>0</v>
      </c>
      <c r="M114" s="21">
        <v>0</v>
      </c>
      <c r="N114" s="21">
        <v>0</v>
      </c>
      <c r="O114" s="21">
        <v>0</v>
      </c>
      <c r="P114" s="21">
        <v>4.135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160</v>
      </c>
      <c r="B115" s="20" t="s">
        <v>195</v>
      </c>
      <c r="C115" s="20">
        <v>1760.547</v>
      </c>
      <c r="D115" s="20">
        <v>2005.265</v>
      </c>
      <c r="E115" s="20">
        <v>0</v>
      </c>
      <c r="F115" s="20">
        <v>0</v>
      </c>
      <c r="G115" s="20">
        <v>0</v>
      </c>
      <c r="H115" s="20">
        <v>1</v>
      </c>
      <c r="I115" s="18">
        <v>2.942</v>
      </c>
      <c r="J115" s="18">
        <v>14.786</v>
      </c>
      <c r="K115" s="21">
        <v>4</v>
      </c>
      <c r="L115" s="21">
        <v>0</v>
      </c>
      <c r="M115" s="21">
        <v>0</v>
      </c>
      <c r="N115" s="21">
        <v>0</v>
      </c>
      <c r="O115" s="21">
        <v>0</v>
      </c>
      <c r="P115" s="21">
        <v>2.784</v>
      </c>
      <c r="Q115" s="21">
        <v>0</v>
      </c>
      <c r="R115" s="21">
        <v>1</v>
      </c>
      <c r="S115" s="22"/>
      <c r="T115" s="22"/>
      <c r="U115" s="22"/>
      <c r="V115" s="22"/>
      <c r="W115" s="22"/>
    </row>
    <row r="116" ht="16.5" spans="1:23">
      <c r="A116" s="20">
        <v>170</v>
      </c>
      <c r="B116" s="20" t="s">
        <v>196</v>
      </c>
      <c r="C116" s="20">
        <v>5354.964</v>
      </c>
      <c r="D116" s="20">
        <v>6100.913</v>
      </c>
      <c r="E116" s="20">
        <v>0</v>
      </c>
      <c r="F116" s="20">
        <v>0</v>
      </c>
      <c r="G116" s="20">
        <v>0</v>
      </c>
      <c r="H116" s="20">
        <v>1</v>
      </c>
      <c r="I116" s="18">
        <v>2.991</v>
      </c>
      <c r="J116" s="18">
        <v>14.852</v>
      </c>
      <c r="K116" s="21">
        <v>4</v>
      </c>
      <c r="L116" s="21">
        <v>1</v>
      </c>
      <c r="M116" s="21">
        <v>-1</v>
      </c>
      <c r="N116" s="21">
        <v>1</v>
      </c>
      <c r="O116" s="21">
        <v>0</v>
      </c>
      <c r="P116" s="21">
        <v>-12.801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171</v>
      </c>
      <c r="B117" s="20" t="s">
        <v>197</v>
      </c>
      <c r="C117" s="20">
        <v>1210.197</v>
      </c>
      <c r="D117" s="20">
        <v>1718.979</v>
      </c>
      <c r="E117" s="20">
        <v>0</v>
      </c>
      <c r="F117" s="20">
        <v>0</v>
      </c>
      <c r="G117" s="20">
        <v>0</v>
      </c>
      <c r="H117" s="20">
        <v>1</v>
      </c>
      <c r="I117" s="18">
        <v>6.931</v>
      </c>
      <c r="J117" s="18">
        <v>34.477</v>
      </c>
      <c r="K117" s="21">
        <v>4</v>
      </c>
      <c r="L117" s="21">
        <v>1</v>
      </c>
      <c r="M117" s="21">
        <v>0</v>
      </c>
      <c r="N117" s="21">
        <v>1</v>
      </c>
      <c r="O117" s="21">
        <v>0</v>
      </c>
      <c r="P117" s="21">
        <v>-8.437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300</v>
      </c>
      <c r="B118" s="20" t="s">
        <v>198</v>
      </c>
      <c r="C118" s="20">
        <v>3910.176</v>
      </c>
      <c r="D118" s="20">
        <v>4497.525</v>
      </c>
      <c r="E118" s="20">
        <v>0</v>
      </c>
      <c r="F118" s="20">
        <v>0</v>
      </c>
      <c r="G118" s="20">
        <v>0</v>
      </c>
      <c r="H118" s="20">
        <v>1</v>
      </c>
      <c r="I118" s="18">
        <v>3.501</v>
      </c>
      <c r="J118" s="18">
        <v>16.103</v>
      </c>
      <c r="K118" s="21">
        <v>2</v>
      </c>
      <c r="L118" s="21">
        <v>0</v>
      </c>
      <c r="M118" s="21">
        <v>0</v>
      </c>
      <c r="N118" s="21">
        <v>0</v>
      </c>
      <c r="O118" s="21">
        <v>0</v>
      </c>
      <c r="P118" s="21">
        <v>12.371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510</v>
      </c>
      <c r="B119" s="20" t="s">
        <v>199</v>
      </c>
      <c r="C119" s="20">
        <v>4586.009</v>
      </c>
      <c r="D119" s="20">
        <v>5390.907</v>
      </c>
      <c r="E119" s="20">
        <v>0</v>
      </c>
      <c r="F119" s="20">
        <v>0</v>
      </c>
      <c r="G119" s="20">
        <v>0</v>
      </c>
      <c r="H119" s="20">
        <v>1</v>
      </c>
      <c r="I119" s="18">
        <v>3.499</v>
      </c>
      <c r="J119" s="18">
        <v>17.907</v>
      </c>
      <c r="K119" s="21">
        <v>3</v>
      </c>
      <c r="L119" s="21">
        <v>0</v>
      </c>
      <c r="M119" s="21">
        <v>0</v>
      </c>
      <c r="N119" s="21">
        <v>0</v>
      </c>
      <c r="O119" s="21">
        <v>0</v>
      </c>
      <c r="P119" s="21">
        <v>10.148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682</v>
      </c>
      <c r="B120" s="20" t="s">
        <v>200</v>
      </c>
      <c r="C120" s="20">
        <v>1335.405</v>
      </c>
      <c r="D120" s="20">
        <v>1939.843</v>
      </c>
      <c r="E120" s="20">
        <v>0</v>
      </c>
      <c r="F120" s="20">
        <v>0</v>
      </c>
      <c r="G120" s="20">
        <v>0</v>
      </c>
      <c r="H120" s="20">
        <v>1</v>
      </c>
      <c r="I120" s="18">
        <v>8.779</v>
      </c>
      <c r="J120" s="18">
        <v>37.203</v>
      </c>
      <c r="K120" s="21">
        <v>3</v>
      </c>
      <c r="L120" s="21">
        <v>0</v>
      </c>
      <c r="M120" s="21">
        <v>0</v>
      </c>
      <c r="N120" s="21">
        <v>0</v>
      </c>
      <c r="O120" s="21">
        <v>0</v>
      </c>
      <c r="P120" s="21">
        <v>22.01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685</v>
      </c>
      <c r="B121" s="20" t="s">
        <v>201</v>
      </c>
      <c r="C121" s="20">
        <v>1650.682</v>
      </c>
      <c r="D121" s="20">
        <v>2505.455</v>
      </c>
      <c r="E121" s="20">
        <v>0</v>
      </c>
      <c r="F121" s="20">
        <v>0</v>
      </c>
      <c r="G121" s="20">
        <v>0</v>
      </c>
      <c r="H121" s="20">
        <v>1</v>
      </c>
      <c r="I121" s="18">
        <v>10.242</v>
      </c>
      <c r="J121" s="18">
        <v>40.864</v>
      </c>
      <c r="K121" s="21">
        <v>4</v>
      </c>
      <c r="L121" s="21">
        <v>2</v>
      </c>
      <c r="M121" s="21">
        <v>-1</v>
      </c>
      <c r="N121" s="21">
        <v>1</v>
      </c>
      <c r="O121" s="21">
        <v>0</v>
      </c>
      <c r="P121" s="21">
        <v>-0.989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688</v>
      </c>
      <c r="B122" s="20" t="s">
        <v>202</v>
      </c>
      <c r="C122" s="20">
        <v>974.77</v>
      </c>
      <c r="D122" s="20">
        <v>1354.126</v>
      </c>
      <c r="E122" s="20">
        <v>0</v>
      </c>
      <c r="F122" s="20">
        <v>0</v>
      </c>
      <c r="G122" s="20">
        <v>0</v>
      </c>
      <c r="H122" s="20">
        <v>1</v>
      </c>
      <c r="I122" s="18">
        <v>7.393</v>
      </c>
      <c r="J122" s="18">
        <v>33.336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8.474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689</v>
      </c>
      <c r="B123" s="20" t="s">
        <v>203</v>
      </c>
      <c r="C123" s="20">
        <v>857.12</v>
      </c>
      <c r="D123" s="20">
        <v>1122.155</v>
      </c>
      <c r="E123" s="20">
        <v>0</v>
      </c>
      <c r="F123" s="20">
        <v>0</v>
      </c>
      <c r="G123" s="20">
        <v>0</v>
      </c>
      <c r="H123" s="20">
        <v>1</v>
      </c>
      <c r="I123" s="18">
        <v>3.375</v>
      </c>
      <c r="J123" s="18">
        <v>26.196</v>
      </c>
      <c r="K123" s="21">
        <v>4</v>
      </c>
      <c r="L123" s="21">
        <v>2</v>
      </c>
      <c r="M123" s="21">
        <v>0</v>
      </c>
      <c r="N123" s="21">
        <v>0</v>
      </c>
      <c r="O123" s="21">
        <v>0</v>
      </c>
      <c r="P123" s="21">
        <v>9.964</v>
      </c>
      <c r="Q123" s="21">
        <v>0</v>
      </c>
      <c r="R123" s="21">
        <v>1</v>
      </c>
      <c r="S123" s="22"/>
      <c r="T123" s="22"/>
      <c r="U123" s="22"/>
      <c r="V123" s="22"/>
      <c r="W123" s="22"/>
    </row>
    <row r="124" ht="16.5" spans="1:23">
      <c r="A124" s="20">
        <v>690</v>
      </c>
      <c r="B124" s="20" t="s">
        <v>204</v>
      </c>
      <c r="C124" s="20">
        <v>1135.03</v>
      </c>
      <c r="D124" s="20">
        <v>1685.158</v>
      </c>
      <c r="E124" s="20">
        <v>0</v>
      </c>
      <c r="F124" s="20">
        <v>0</v>
      </c>
      <c r="G124" s="20">
        <v>0</v>
      </c>
      <c r="H124" s="20">
        <v>1</v>
      </c>
      <c r="I124" s="18">
        <v>7.191</v>
      </c>
      <c r="J124" s="18">
        <v>37.489</v>
      </c>
      <c r="K124" s="21">
        <v>3</v>
      </c>
      <c r="L124" s="21">
        <v>0</v>
      </c>
      <c r="M124" s="21">
        <v>0</v>
      </c>
      <c r="N124" s="21">
        <v>-1</v>
      </c>
      <c r="O124" s="21">
        <v>0</v>
      </c>
      <c r="P124" s="21">
        <v>15.629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691</v>
      </c>
      <c r="B125" s="20" t="s">
        <v>205</v>
      </c>
      <c r="C125" s="20">
        <v>1076.204</v>
      </c>
      <c r="D125" s="20">
        <v>1430.469</v>
      </c>
      <c r="E125" s="20">
        <v>0</v>
      </c>
      <c r="F125" s="20">
        <v>0</v>
      </c>
      <c r="G125" s="20">
        <v>0</v>
      </c>
      <c r="H125" s="20">
        <v>1</v>
      </c>
      <c r="I125" s="18">
        <v>5.75</v>
      </c>
      <c r="J125" s="18">
        <v>29.091</v>
      </c>
      <c r="K125" s="21">
        <v>4</v>
      </c>
      <c r="L125" s="21">
        <v>1</v>
      </c>
      <c r="M125" s="21">
        <v>0</v>
      </c>
      <c r="N125" s="21">
        <v>0</v>
      </c>
      <c r="O125" s="21">
        <v>0</v>
      </c>
      <c r="P125" s="21">
        <v>-3.446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802</v>
      </c>
      <c r="B126" s="20" t="s">
        <v>206</v>
      </c>
      <c r="C126" s="20">
        <v>6173.463</v>
      </c>
      <c r="D126" s="20">
        <v>7314.894</v>
      </c>
      <c r="E126" s="20">
        <v>0</v>
      </c>
      <c r="F126" s="20">
        <v>0</v>
      </c>
      <c r="G126" s="20">
        <v>0</v>
      </c>
      <c r="H126" s="20">
        <v>1</v>
      </c>
      <c r="I126" s="18">
        <v>2.201</v>
      </c>
      <c r="J126" s="18">
        <v>17.462</v>
      </c>
      <c r="K126" s="21">
        <v>4</v>
      </c>
      <c r="L126" s="21">
        <v>0</v>
      </c>
      <c r="M126" s="21">
        <v>0</v>
      </c>
      <c r="N126" s="21">
        <v>0</v>
      </c>
      <c r="O126" s="21">
        <v>0</v>
      </c>
      <c r="P126" s="21">
        <v>0.296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805</v>
      </c>
      <c r="B127" s="20" t="s">
        <v>207</v>
      </c>
      <c r="C127" s="20">
        <v>4802.346</v>
      </c>
      <c r="D127" s="20">
        <v>6018.349</v>
      </c>
      <c r="E127" s="20">
        <v>0</v>
      </c>
      <c r="F127" s="20">
        <v>0</v>
      </c>
      <c r="G127" s="20">
        <v>0</v>
      </c>
      <c r="H127" s="20">
        <v>1</v>
      </c>
      <c r="I127" s="18">
        <v>8.457</v>
      </c>
      <c r="J127" s="18">
        <v>26.953</v>
      </c>
      <c r="K127" s="21">
        <v>3</v>
      </c>
      <c r="L127" s="21">
        <v>0</v>
      </c>
      <c r="M127" s="21">
        <v>0</v>
      </c>
      <c r="N127" s="21">
        <v>-1</v>
      </c>
      <c r="O127" s="21">
        <v>0</v>
      </c>
      <c r="P127" s="21">
        <v>7.724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811</v>
      </c>
      <c r="B128" s="20" t="s">
        <v>208</v>
      </c>
      <c r="C128" s="20">
        <v>6561.012</v>
      </c>
      <c r="D128" s="20">
        <v>9021.039</v>
      </c>
      <c r="E128" s="20">
        <v>0</v>
      </c>
      <c r="F128" s="20">
        <v>0</v>
      </c>
      <c r="G128" s="20">
        <v>0</v>
      </c>
      <c r="H128" s="20">
        <v>1</v>
      </c>
      <c r="I128" s="18">
        <v>10.213</v>
      </c>
      <c r="J128" s="18">
        <v>34.698</v>
      </c>
      <c r="K128" s="21">
        <v>4</v>
      </c>
      <c r="L128" s="21">
        <v>1</v>
      </c>
      <c r="M128" s="21">
        <v>0</v>
      </c>
      <c r="N128" s="21">
        <v>0</v>
      </c>
      <c r="O128" s="21">
        <v>0</v>
      </c>
      <c r="P128" s="21">
        <v>5.895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812</v>
      </c>
      <c r="B129" s="20" t="s">
        <v>209</v>
      </c>
      <c r="C129" s="20">
        <v>5593.762</v>
      </c>
      <c r="D129" s="20">
        <v>7072.274</v>
      </c>
      <c r="E129" s="20">
        <v>0</v>
      </c>
      <c r="F129" s="20">
        <v>0</v>
      </c>
      <c r="G129" s="20">
        <v>0</v>
      </c>
      <c r="H129" s="20">
        <v>1</v>
      </c>
      <c r="I129" s="18">
        <v>7.152</v>
      </c>
      <c r="J129" s="18">
        <v>26.563</v>
      </c>
      <c r="K129" s="21">
        <v>4</v>
      </c>
      <c r="L129" s="21">
        <v>0</v>
      </c>
      <c r="M129" s="21">
        <v>0</v>
      </c>
      <c r="N129" s="21">
        <v>0</v>
      </c>
      <c r="O129" s="21">
        <v>0</v>
      </c>
      <c r="P129" s="21">
        <v>12.854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813</v>
      </c>
      <c r="B130" s="20" t="s">
        <v>210</v>
      </c>
      <c r="C130" s="20">
        <v>2629.386</v>
      </c>
      <c r="D130" s="20">
        <v>3224.728</v>
      </c>
      <c r="E130" s="20">
        <v>0</v>
      </c>
      <c r="F130" s="20">
        <v>0</v>
      </c>
      <c r="G130" s="20">
        <v>0</v>
      </c>
      <c r="H130" s="20">
        <v>1</v>
      </c>
      <c r="I130" s="18">
        <v>0.38</v>
      </c>
      <c r="J130" s="18">
        <v>18.772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-1.323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819</v>
      </c>
      <c r="B131" s="20" t="s">
        <v>211</v>
      </c>
      <c r="C131" s="20">
        <v>5388.38</v>
      </c>
      <c r="D131" s="20">
        <v>7459.546</v>
      </c>
      <c r="E131" s="20">
        <v>0</v>
      </c>
      <c r="F131" s="20">
        <v>0</v>
      </c>
      <c r="G131" s="20">
        <v>0</v>
      </c>
      <c r="H131" s="20">
        <v>1</v>
      </c>
      <c r="I131" s="18">
        <v>9.6</v>
      </c>
      <c r="J131" s="18">
        <v>34.7</v>
      </c>
      <c r="K131" s="21">
        <v>3</v>
      </c>
      <c r="L131" s="21">
        <v>0</v>
      </c>
      <c r="M131" s="21">
        <v>0</v>
      </c>
      <c r="N131" s="21">
        <v>0</v>
      </c>
      <c r="O131" s="21">
        <v>0</v>
      </c>
      <c r="P131" s="21">
        <v>-3.452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820</v>
      </c>
      <c r="B132" s="20" t="s">
        <v>212</v>
      </c>
      <c r="C132" s="20">
        <v>3797.79</v>
      </c>
      <c r="D132" s="20">
        <v>4325.161</v>
      </c>
      <c r="E132" s="20">
        <v>0</v>
      </c>
      <c r="F132" s="20">
        <v>0</v>
      </c>
      <c r="G132" s="20">
        <v>0</v>
      </c>
      <c r="H132" s="20">
        <v>1</v>
      </c>
      <c r="I132" s="18">
        <v>3.535</v>
      </c>
      <c r="J132" s="18">
        <v>15.297</v>
      </c>
      <c r="K132" s="21">
        <v>4</v>
      </c>
      <c r="L132" s="21">
        <v>1</v>
      </c>
      <c r="M132" s="21">
        <v>0</v>
      </c>
      <c r="N132" s="21">
        <v>0</v>
      </c>
      <c r="O132" s="21">
        <v>0</v>
      </c>
      <c r="P132" s="21">
        <v>13.263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823</v>
      </c>
      <c r="B133" s="20" t="s">
        <v>213</v>
      </c>
      <c r="C133" s="20">
        <v>6204.863</v>
      </c>
      <c r="D133" s="20">
        <v>8641.286</v>
      </c>
      <c r="E133" s="20">
        <v>0</v>
      </c>
      <c r="F133" s="20">
        <v>0</v>
      </c>
      <c r="G133" s="20">
        <v>0</v>
      </c>
      <c r="H133" s="20">
        <v>1</v>
      </c>
      <c r="I133" s="18">
        <v>10.453</v>
      </c>
      <c r="J133" s="18">
        <v>35.701</v>
      </c>
      <c r="K133" s="21">
        <v>4</v>
      </c>
      <c r="L133" s="21">
        <v>2</v>
      </c>
      <c r="M133" s="21">
        <v>-1</v>
      </c>
      <c r="N133" s="21">
        <v>1</v>
      </c>
      <c r="O133" s="21">
        <v>0</v>
      </c>
      <c r="P133" s="21">
        <v>-5.673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827</v>
      </c>
      <c r="B134" s="20" t="s">
        <v>214</v>
      </c>
      <c r="C134" s="20">
        <v>1361.623</v>
      </c>
      <c r="D134" s="20">
        <v>1717.137</v>
      </c>
      <c r="E134" s="20">
        <v>0</v>
      </c>
      <c r="F134" s="20">
        <v>0</v>
      </c>
      <c r="G134" s="20">
        <v>0</v>
      </c>
      <c r="H134" s="20">
        <v>1</v>
      </c>
      <c r="I134" s="18">
        <v>7.345</v>
      </c>
      <c r="J134" s="18">
        <v>26.528</v>
      </c>
      <c r="K134" s="21">
        <v>4</v>
      </c>
      <c r="L134" s="21">
        <v>1</v>
      </c>
      <c r="M134" s="21">
        <v>-1</v>
      </c>
      <c r="N134" s="21">
        <v>1</v>
      </c>
      <c r="O134" s="21">
        <v>0</v>
      </c>
      <c r="P134" s="21">
        <v>-18.064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828</v>
      </c>
      <c r="B135" s="20" t="s">
        <v>215</v>
      </c>
      <c r="C135" s="20">
        <v>2324.806</v>
      </c>
      <c r="D135" s="20">
        <v>2946.558</v>
      </c>
      <c r="E135" s="20">
        <v>0</v>
      </c>
      <c r="F135" s="20">
        <v>0</v>
      </c>
      <c r="G135" s="20">
        <v>0</v>
      </c>
      <c r="H135" s="20">
        <v>1</v>
      </c>
      <c r="I135" s="18">
        <v>2.85</v>
      </c>
      <c r="J135" s="18">
        <v>23.35</v>
      </c>
      <c r="K135" s="21">
        <v>4</v>
      </c>
      <c r="L135" s="21">
        <v>2</v>
      </c>
      <c r="M135" s="21">
        <v>-1</v>
      </c>
      <c r="N135" s="21">
        <v>1</v>
      </c>
      <c r="O135" s="21">
        <v>0</v>
      </c>
      <c r="P135" s="21">
        <v>-2.578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846</v>
      </c>
      <c r="B136" s="20" t="s">
        <v>216</v>
      </c>
      <c r="C136" s="20">
        <v>1233.406</v>
      </c>
      <c r="D136" s="20">
        <v>1399.525</v>
      </c>
      <c r="E136" s="20">
        <v>0</v>
      </c>
      <c r="F136" s="20">
        <v>0</v>
      </c>
      <c r="G136" s="20">
        <v>0</v>
      </c>
      <c r="H136" s="20">
        <v>1</v>
      </c>
      <c r="I136" s="18">
        <v>1.367</v>
      </c>
      <c r="J136" s="18">
        <v>13.074</v>
      </c>
      <c r="K136" s="21">
        <v>4</v>
      </c>
      <c r="L136" s="21">
        <v>2</v>
      </c>
      <c r="M136" s="21">
        <v>-1</v>
      </c>
      <c r="N136" s="21">
        <v>1</v>
      </c>
      <c r="O136" s="21">
        <v>0</v>
      </c>
      <c r="P136" s="21">
        <v>-2.255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847</v>
      </c>
      <c r="B137" s="20" t="s">
        <v>217</v>
      </c>
      <c r="C137" s="20">
        <v>2967.366</v>
      </c>
      <c r="D137" s="20">
        <v>3473.205</v>
      </c>
      <c r="E137" s="20">
        <v>0</v>
      </c>
      <c r="F137" s="20">
        <v>0</v>
      </c>
      <c r="G137" s="20">
        <v>0</v>
      </c>
      <c r="H137" s="20">
        <v>1</v>
      </c>
      <c r="I137" s="18">
        <v>0.848</v>
      </c>
      <c r="J137" s="18">
        <v>15.289</v>
      </c>
      <c r="K137" s="21">
        <v>4</v>
      </c>
      <c r="L137" s="21">
        <v>1</v>
      </c>
      <c r="M137" s="21">
        <v>0</v>
      </c>
      <c r="N137" s="21">
        <v>1</v>
      </c>
      <c r="O137" s="21">
        <v>0</v>
      </c>
      <c r="P137" s="21">
        <v>-2.189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851</v>
      </c>
      <c r="B138" s="20" t="s">
        <v>218</v>
      </c>
      <c r="C138" s="20">
        <v>16184.264</v>
      </c>
      <c r="D138" s="20">
        <v>19326.547</v>
      </c>
      <c r="E138" s="20">
        <v>0</v>
      </c>
      <c r="F138" s="20">
        <v>0</v>
      </c>
      <c r="G138" s="20">
        <v>0</v>
      </c>
      <c r="H138" s="20">
        <v>1</v>
      </c>
      <c r="I138" s="18">
        <v>4.06</v>
      </c>
      <c r="J138" s="18">
        <v>19.658</v>
      </c>
      <c r="K138" s="21">
        <v>4</v>
      </c>
      <c r="L138" s="21">
        <v>1</v>
      </c>
      <c r="M138" s="21">
        <v>-1</v>
      </c>
      <c r="N138" s="21">
        <v>1</v>
      </c>
      <c r="O138" s="21">
        <v>0</v>
      </c>
      <c r="P138" s="21">
        <v>2.934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853</v>
      </c>
      <c r="B139" s="20" t="s">
        <v>219</v>
      </c>
      <c r="C139" s="20">
        <v>1303.238</v>
      </c>
      <c r="D139" s="20">
        <v>1557.229</v>
      </c>
      <c r="E139" s="20">
        <v>0</v>
      </c>
      <c r="F139" s="20">
        <v>0</v>
      </c>
      <c r="G139" s="20">
        <v>0</v>
      </c>
      <c r="H139" s="20">
        <v>1</v>
      </c>
      <c r="I139" s="18">
        <v>4.344</v>
      </c>
      <c r="J139" s="18">
        <v>19.946</v>
      </c>
      <c r="K139" s="21">
        <v>3</v>
      </c>
      <c r="L139" s="21">
        <v>0</v>
      </c>
      <c r="M139" s="21">
        <v>0</v>
      </c>
      <c r="N139" s="21">
        <v>0</v>
      </c>
      <c r="O139" s="21">
        <v>0</v>
      </c>
      <c r="P139" s="21">
        <v>0.135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854</v>
      </c>
      <c r="B140" s="20" t="s">
        <v>220</v>
      </c>
      <c r="C140" s="20">
        <v>4044.963</v>
      </c>
      <c r="D140" s="20">
        <v>5135.87</v>
      </c>
      <c r="E140" s="20">
        <v>0</v>
      </c>
      <c r="F140" s="20">
        <v>0</v>
      </c>
      <c r="G140" s="20">
        <v>0</v>
      </c>
      <c r="H140" s="20">
        <v>1</v>
      </c>
      <c r="I140" s="18">
        <v>2.948</v>
      </c>
      <c r="J140" s="18">
        <v>23.563</v>
      </c>
      <c r="K140" s="21">
        <v>4</v>
      </c>
      <c r="L140" s="21">
        <v>0</v>
      </c>
      <c r="M140" s="21">
        <v>0</v>
      </c>
      <c r="N140" s="21">
        <v>0</v>
      </c>
      <c r="O140" s="21">
        <v>0</v>
      </c>
      <c r="P140" s="21">
        <v>3.121</v>
      </c>
      <c r="Q140" s="21">
        <v>0</v>
      </c>
      <c r="R140" s="21">
        <v>1</v>
      </c>
      <c r="S140" s="22"/>
      <c r="T140" s="22"/>
      <c r="U140" s="22"/>
      <c r="V140" s="22"/>
      <c r="W140" s="22"/>
    </row>
    <row r="141" ht="16.5" spans="1:23">
      <c r="A141" s="20">
        <v>855</v>
      </c>
      <c r="B141" s="20" t="s">
        <v>221</v>
      </c>
      <c r="C141" s="20">
        <v>1375.906</v>
      </c>
      <c r="D141" s="20">
        <v>1583.829</v>
      </c>
      <c r="E141" s="20">
        <v>0</v>
      </c>
      <c r="F141" s="20">
        <v>0</v>
      </c>
      <c r="G141" s="20">
        <v>0</v>
      </c>
      <c r="H141" s="20">
        <v>1</v>
      </c>
      <c r="I141" s="18">
        <v>3.037</v>
      </c>
      <c r="J141" s="18">
        <v>15.766</v>
      </c>
      <c r="K141" s="21">
        <v>4</v>
      </c>
      <c r="L141" s="21">
        <v>0</v>
      </c>
      <c r="M141" s="21">
        <v>0</v>
      </c>
      <c r="N141" s="21">
        <v>0</v>
      </c>
      <c r="O141" s="21">
        <v>0</v>
      </c>
      <c r="P141" s="21">
        <v>-0.584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856</v>
      </c>
      <c r="B142" s="20" t="s">
        <v>222</v>
      </c>
      <c r="C142" s="20">
        <v>5463.712</v>
      </c>
      <c r="D142" s="20">
        <v>6739.003</v>
      </c>
      <c r="E142" s="20">
        <v>0</v>
      </c>
      <c r="F142" s="20">
        <v>0</v>
      </c>
      <c r="G142" s="20">
        <v>0</v>
      </c>
      <c r="H142" s="20">
        <v>1</v>
      </c>
      <c r="I142" s="18">
        <v>4.479</v>
      </c>
      <c r="J142" s="18">
        <v>22.556</v>
      </c>
      <c r="K142" s="21">
        <v>3</v>
      </c>
      <c r="L142" s="21">
        <v>0</v>
      </c>
      <c r="M142" s="21">
        <v>0</v>
      </c>
      <c r="N142" s="21">
        <v>0</v>
      </c>
      <c r="O142" s="21">
        <v>0</v>
      </c>
      <c r="P142" s="21">
        <v>0.788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858</v>
      </c>
      <c r="B143" s="20" t="s">
        <v>223</v>
      </c>
      <c r="C143" s="20">
        <v>7324.668</v>
      </c>
      <c r="D143" s="20">
        <v>9941.855</v>
      </c>
      <c r="E143" s="20">
        <v>0</v>
      </c>
      <c r="F143" s="20">
        <v>0</v>
      </c>
      <c r="G143" s="20">
        <v>0</v>
      </c>
      <c r="H143" s="20">
        <v>1</v>
      </c>
      <c r="I143" s="18">
        <v>5.06</v>
      </c>
      <c r="J143" s="18">
        <v>30.053</v>
      </c>
      <c r="K143" s="21">
        <v>4</v>
      </c>
      <c r="L143" s="21">
        <v>0</v>
      </c>
      <c r="M143" s="21">
        <v>0</v>
      </c>
      <c r="N143" s="21">
        <v>0</v>
      </c>
      <c r="O143" s="21">
        <v>0</v>
      </c>
      <c r="P143" s="21">
        <v>6.909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859</v>
      </c>
      <c r="B144" s="20" t="s">
        <v>224</v>
      </c>
      <c r="C144" s="20">
        <v>1585.608</v>
      </c>
      <c r="D144" s="20">
        <v>1740.431</v>
      </c>
      <c r="E144" s="20">
        <v>0</v>
      </c>
      <c r="F144" s="20">
        <v>0</v>
      </c>
      <c r="G144" s="20">
        <v>0</v>
      </c>
      <c r="H144" s="20">
        <v>1</v>
      </c>
      <c r="I144" s="18">
        <v>1.445</v>
      </c>
      <c r="J144" s="18">
        <v>10.212</v>
      </c>
      <c r="K144" s="21">
        <v>4</v>
      </c>
      <c r="L144" s="21">
        <v>1</v>
      </c>
      <c r="M144" s="21">
        <v>0</v>
      </c>
      <c r="N144" s="21">
        <v>0</v>
      </c>
      <c r="O144" s="21">
        <v>0</v>
      </c>
      <c r="P144" s="21">
        <v>8.448</v>
      </c>
      <c r="Q144" s="21">
        <v>0</v>
      </c>
      <c r="R144" s="21">
        <v>1</v>
      </c>
      <c r="S144" s="22"/>
      <c r="T144" s="22"/>
      <c r="U144" s="22"/>
      <c r="V144" s="22"/>
      <c r="W144" s="22"/>
    </row>
    <row r="145" ht="16.5" spans="1:23">
      <c r="A145" s="20">
        <v>860</v>
      </c>
      <c r="B145" s="20" t="s">
        <v>225</v>
      </c>
      <c r="C145" s="20">
        <v>1118.482</v>
      </c>
      <c r="D145" s="20">
        <v>1222.935</v>
      </c>
      <c r="E145" s="20">
        <v>0</v>
      </c>
      <c r="F145" s="20">
        <v>0</v>
      </c>
      <c r="G145" s="20">
        <v>0</v>
      </c>
      <c r="H145" s="20">
        <v>1</v>
      </c>
      <c r="I145" s="18">
        <v>1.607</v>
      </c>
      <c r="J145" s="18">
        <v>10.011</v>
      </c>
      <c r="K145" s="21">
        <v>3</v>
      </c>
      <c r="L145" s="21">
        <v>0</v>
      </c>
      <c r="M145" s="21">
        <v>0</v>
      </c>
      <c r="N145" s="21">
        <v>0</v>
      </c>
      <c r="O145" s="21">
        <v>0</v>
      </c>
      <c r="P145" s="21">
        <v>10.594</v>
      </c>
      <c r="Q145" s="21">
        <v>0</v>
      </c>
      <c r="R145" s="21">
        <v>1</v>
      </c>
      <c r="S145" s="22"/>
      <c r="T145" s="22"/>
      <c r="U145" s="22"/>
      <c r="V145" s="22"/>
      <c r="W145" s="22"/>
    </row>
    <row r="146" ht="16.5" spans="1:23">
      <c r="A146" s="20">
        <v>865</v>
      </c>
      <c r="B146" s="20" t="s">
        <v>226</v>
      </c>
      <c r="C146" s="20">
        <v>1352.466</v>
      </c>
      <c r="D146" s="20">
        <v>1520.916</v>
      </c>
      <c r="E146" s="20">
        <v>0</v>
      </c>
      <c r="F146" s="20">
        <v>0</v>
      </c>
      <c r="G146" s="20">
        <v>0</v>
      </c>
      <c r="H146" s="20">
        <v>1</v>
      </c>
      <c r="I146" s="18">
        <v>1.191</v>
      </c>
      <c r="J146" s="18">
        <v>12.135</v>
      </c>
      <c r="K146" s="21">
        <v>4</v>
      </c>
      <c r="L146" s="21">
        <v>0</v>
      </c>
      <c r="M146" s="21">
        <v>0</v>
      </c>
      <c r="N146" s="21">
        <v>0</v>
      </c>
      <c r="O146" s="21">
        <v>0</v>
      </c>
      <c r="P146" s="21">
        <v>6.434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888</v>
      </c>
      <c r="B147" s="20" t="s">
        <v>227</v>
      </c>
      <c r="C147" s="20">
        <v>3856.719</v>
      </c>
      <c r="D147" s="20">
        <v>4378.219</v>
      </c>
      <c r="E147" s="20">
        <v>0</v>
      </c>
      <c r="F147" s="20">
        <v>0</v>
      </c>
      <c r="G147" s="20">
        <v>0</v>
      </c>
      <c r="H147" s="20">
        <v>1</v>
      </c>
      <c r="I147" s="18">
        <v>2.882</v>
      </c>
      <c r="J147" s="18">
        <v>14.45</v>
      </c>
      <c r="K147" s="21">
        <v>4</v>
      </c>
      <c r="L147" s="21">
        <v>0</v>
      </c>
      <c r="M147" s="21">
        <v>0</v>
      </c>
      <c r="N147" s="21">
        <v>0</v>
      </c>
      <c r="O147" s="21">
        <v>0</v>
      </c>
      <c r="P147" s="21">
        <v>10.552</v>
      </c>
      <c r="Q147" s="21">
        <v>0</v>
      </c>
      <c r="R147" s="21">
        <v>1</v>
      </c>
      <c r="S147" s="22"/>
      <c r="T147" s="22"/>
      <c r="U147" s="22"/>
      <c r="V147" s="22"/>
      <c r="W147" s="22"/>
    </row>
    <row r="148" ht="16.5" spans="1:23">
      <c r="A148" s="20">
        <v>891</v>
      </c>
      <c r="B148" s="20" t="s">
        <v>228</v>
      </c>
      <c r="C148" s="20">
        <v>1421.243</v>
      </c>
      <c r="D148" s="20">
        <v>1809.489</v>
      </c>
      <c r="E148" s="20">
        <v>0</v>
      </c>
      <c r="F148" s="20">
        <v>0</v>
      </c>
      <c r="G148" s="20">
        <v>0</v>
      </c>
      <c r="H148" s="20">
        <v>1</v>
      </c>
      <c r="I148" s="18">
        <v>2.825</v>
      </c>
      <c r="J148" s="18">
        <v>23.675</v>
      </c>
      <c r="K148" s="21">
        <v>2</v>
      </c>
      <c r="L148" s="21">
        <v>0</v>
      </c>
      <c r="M148" s="21">
        <v>0</v>
      </c>
      <c r="N148" s="21">
        <v>0</v>
      </c>
      <c r="O148" s="21">
        <v>0</v>
      </c>
      <c r="P148" s="21">
        <v>7.053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902</v>
      </c>
      <c r="B149" s="20" t="s">
        <v>229</v>
      </c>
      <c r="C149" s="20">
        <v>5190.006</v>
      </c>
      <c r="D149" s="20">
        <v>6080.989</v>
      </c>
      <c r="E149" s="20">
        <v>0</v>
      </c>
      <c r="F149" s="20">
        <v>0</v>
      </c>
      <c r="G149" s="20">
        <v>0</v>
      </c>
      <c r="H149" s="20">
        <v>1</v>
      </c>
      <c r="I149" s="18">
        <v>2.034</v>
      </c>
      <c r="J149" s="18">
        <v>16.388</v>
      </c>
      <c r="K149" s="21">
        <v>2</v>
      </c>
      <c r="L149" s="21">
        <v>0</v>
      </c>
      <c r="M149" s="21">
        <v>0</v>
      </c>
      <c r="N149" s="21">
        <v>0</v>
      </c>
      <c r="O149" s="21">
        <v>0</v>
      </c>
      <c r="P149" s="21">
        <v>6.81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903</v>
      </c>
      <c r="B150" s="20" t="s">
        <v>230</v>
      </c>
      <c r="C150" s="20">
        <v>3709.618</v>
      </c>
      <c r="D150" s="20">
        <v>4309.818</v>
      </c>
      <c r="E150" s="20">
        <v>0</v>
      </c>
      <c r="F150" s="20">
        <v>0</v>
      </c>
      <c r="G150" s="20">
        <v>0</v>
      </c>
      <c r="H150" s="20">
        <v>1</v>
      </c>
      <c r="I150" s="18">
        <v>4.487</v>
      </c>
      <c r="J150" s="18">
        <v>17.788</v>
      </c>
      <c r="K150" s="21">
        <v>3</v>
      </c>
      <c r="L150" s="21">
        <v>0</v>
      </c>
      <c r="M150" s="21">
        <v>0</v>
      </c>
      <c r="N150" s="21">
        <v>0</v>
      </c>
      <c r="O150" s="21">
        <v>0</v>
      </c>
      <c r="P150" s="21">
        <v>12.806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904</v>
      </c>
      <c r="B151" s="20" t="s">
        <v>231</v>
      </c>
      <c r="C151" s="20">
        <v>4500.728</v>
      </c>
      <c r="D151" s="20">
        <v>5429.003</v>
      </c>
      <c r="E151" s="20">
        <v>0</v>
      </c>
      <c r="F151" s="20">
        <v>0</v>
      </c>
      <c r="G151" s="20">
        <v>0</v>
      </c>
      <c r="H151" s="20">
        <v>1</v>
      </c>
      <c r="I151" s="18">
        <v>3.544</v>
      </c>
      <c r="J151" s="18">
        <v>20.036</v>
      </c>
      <c r="K151" s="21">
        <v>2</v>
      </c>
      <c r="L151" s="21">
        <v>1</v>
      </c>
      <c r="M151" s="21">
        <v>0</v>
      </c>
      <c r="N151" s="21">
        <v>-1</v>
      </c>
      <c r="O151" s="21">
        <v>0</v>
      </c>
      <c r="P151" s="21">
        <v>1.447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905</v>
      </c>
      <c r="B152" s="20" t="s">
        <v>232</v>
      </c>
      <c r="C152" s="20">
        <v>5815.07</v>
      </c>
      <c r="D152" s="20">
        <v>7081.561</v>
      </c>
      <c r="E152" s="20">
        <v>0</v>
      </c>
      <c r="F152" s="20">
        <v>0</v>
      </c>
      <c r="G152" s="20">
        <v>0</v>
      </c>
      <c r="H152" s="20">
        <v>1</v>
      </c>
      <c r="I152" s="18">
        <v>2.438</v>
      </c>
      <c r="J152" s="18">
        <v>19.886</v>
      </c>
      <c r="K152" s="21">
        <v>3</v>
      </c>
      <c r="L152" s="21">
        <v>0</v>
      </c>
      <c r="M152" s="21">
        <v>0</v>
      </c>
      <c r="N152" s="21">
        <v>0</v>
      </c>
      <c r="O152" s="21">
        <v>0</v>
      </c>
      <c r="P152" s="21">
        <v>17.412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906</v>
      </c>
      <c r="B153" s="20" t="s">
        <v>233</v>
      </c>
      <c r="C153" s="20">
        <v>4226.264</v>
      </c>
      <c r="D153" s="20">
        <v>4929.822</v>
      </c>
      <c r="E153" s="20">
        <v>0</v>
      </c>
      <c r="F153" s="20">
        <v>0</v>
      </c>
      <c r="G153" s="20">
        <v>0</v>
      </c>
      <c r="H153" s="20">
        <v>1</v>
      </c>
      <c r="I153" s="18">
        <v>3.25</v>
      </c>
      <c r="J153" s="18">
        <v>17.058</v>
      </c>
      <c r="K153" s="21">
        <v>3</v>
      </c>
      <c r="L153" s="21">
        <v>0</v>
      </c>
      <c r="M153" s="21">
        <v>0</v>
      </c>
      <c r="N153" s="21">
        <v>-1</v>
      </c>
      <c r="O153" s="21">
        <v>0</v>
      </c>
      <c r="P153" s="21">
        <v>3.654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907</v>
      </c>
      <c r="B154" s="20" t="s">
        <v>234</v>
      </c>
      <c r="C154" s="20">
        <v>5099.824</v>
      </c>
      <c r="D154" s="20">
        <v>6176.119</v>
      </c>
      <c r="E154" s="20">
        <v>0</v>
      </c>
      <c r="F154" s="20">
        <v>0</v>
      </c>
      <c r="G154" s="20">
        <v>0</v>
      </c>
      <c r="H154" s="20">
        <v>1</v>
      </c>
      <c r="I154" s="18">
        <v>3.024</v>
      </c>
      <c r="J154" s="18">
        <v>19.924</v>
      </c>
      <c r="K154" s="21">
        <v>3</v>
      </c>
      <c r="L154" s="21">
        <v>0</v>
      </c>
      <c r="M154" s="21">
        <v>0</v>
      </c>
      <c r="N154" s="21">
        <v>0</v>
      </c>
      <c r="O154" s="21">
        <v>0</v>
      </c>
      <c r="P154" s="21">
        <v>7.702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908</v>
      </c>
      <c r="B155" s="20" t="s">
        <v>235</v>
      </c>
      <c r="C155" s="20">
        <v>2103.895</v>
      </c>
      <c r="D155" s="20">
        <v>2282.186</v>
      </c>
      <c r="E155" s="20">
        <v>0</v>
      </c>
      <c r="F155" s="20">
        <v>0</v>
      </c>
      <c r="G155" s="20">
        <v>0</v>
      </c>
      <c r="H155" s="20">
        <v>1</v>
      </c>
      <c r="I155" s="18">
        <v>1.895</v>
      </c>
      <c r="J155" s="18">
        <v>9.559</v>
      </c>
      <c r="K155" s="21">
        <v>3</v>
      </c>
      <c r="L155" s="21">
        <v>0</v>
      </c>
      <c r="M155" s="21">
        <v>0</v>
      </c>
      <c r="N155" s="21">
        <v>-1</v>
      </c>
      <c r="O155" s="21">
        <v>0</v>
      </c>
      <c r="P155" s="21">
        <v>4.291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909</v>
      </c>
      <c r="B156" s="20" t="s">
        <v>236</v>
      </c>
      <c r="C156" s="20">
        <v>2535.779</v>
      </c>
      <c r="D156" s="20">
        <v>3329.505</v>
      </c>
      <c r="E156" s="20">
        <v>0</v>
      </c>
      <c r="F156" s="20">
        <v>0</v>
      </c>
      <c r="G156" s="20">
        <v>0</v>
      </c>
      <c r="H156" s="20">
        <v>1</v>
      </c>
      <c r="I156" s="18">
        <v>7.898</v>
      </c>
      <c r="J156" s="18">
        <v>29.854</v>
      </c>
      <c r="K156" s="21">
        <v>4</v>
      </c>
      <c r="L156" s="21">
        <v>0</v>
      </c>
      <c r="M156" s="21">
        <v>0</v>
      </c>
      <c r="N156" s="21">
        <v>0</v>
      </c>
      <c r="O156" s="21">
        <v>0</v>
      </c>
      <c r="P156" s="21">
        <v>9.994</v>
      </c>
      <c r="Q156" s="21">
        <v>0</v>
      </c>
      <c r="R156" s="21">
        <v>1</v>
      </c>
      <c r="S156" s="22"/>
      <c r="T156" s="22"/>
      <c r="U156" s="22"/>
      <c r="V156" s="22"/>
      <c r="W156" s="22"/>
    </row>
    <row r="157" ht="16.5" spans="1:23">
      <c r="A157" s="20">
        <v>910</v>
      </c>
      <c r="B157" s="20" t="s">
        <v>237</v>
      </c>
      <c r="C157" s="20">
        <v>2063.803</v>
      </c>
      <c r="D157" s="20">
        <v>2438.931</v>
      </c>
      <c r="E157" s="20">
        <v>0</v>
      </c>
      <c r="F157" s="20">
        <v>0</v>
      </c>
      <c r="G157" s="20">
        <v>0</v>
      </c>
      <c r="H157" s="20">
        <v>1</v>
      </c>
      <c r="I157" s="18">
        <v>4.89</v>
      </c>
      <c r="J157" s="18">
        <v>19.519</v>
      </c>
      <c r="K157" s="21">
        <v>3</v>
      </c>
      <c r="L157" s="21">
        <v>0</v>
      </c>
      <c r="M157" s="21">
        <v>0</v>
      </c>
      <c r="N157" s="21">
        <v>-1</v>
      </c>
      <c r="O157" s="21">
        <v>0</v>
      </c>
      <c r="P157" s="21">
        <v>7.072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915</v>
      </c>
      <c r="B158" s="20" t="s">
        <v>238</v>
      </c>
      <c r="C158" s="20">
        <v>2301.842</v>
      </c>
      <c r="D158" s="20">
        <v>3236.98</v>
      </c>
      <c r="E158" s="20">
        <v>0</v>
      </c>
      <c r="F158" s="20">
        <v>0</v>
      </c>
      <c r="G158" s="20">
        <v>0</v>
      </c>
      <c r="H158" s="20">
        <v>1</v>
      </c>
      <c r="I158" s="18">
        <v>6.956</v>
      </c>
      <c r="J158" s="18">
        <v>33.836</v>
      </c>
      <c r="K158" s="21">
        <v>3</v>
      </c>
      <c r="L158" s="21">
        <v>0</v>
      </c>
      <c r="M158" s="21">
        <v>0</v>
      </c>
      <c r="N158" s="21">
        <v>0</v>
      </c>
      <c r="O158" s="21">
        <v>0</v>
      </c>
      <c r="P158" s="21">
        <v>2.485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916</v>
      </c>
      <c r="B159" s="20" t="s">
        <v>239</v>
      </c>
      <c r="C159" s="20">
        <v>3076.621</v>
      </c>
      <c r="D159" s="20">
        <v>4952.108</v>
      </c>
      <c r="E159" s="20">
        <v>0</v>
      </c>
      <c r="F159" s="20">
        <v>0</v>
      </c>
      <c r="G159" s="20">
        <v>0</v>
      </c>
      <c r="H159" s="20">
        <v>1</v>
      </c>
      <c r="I159" s="18">
        <v>8.262</v>
      </c>
      <c r="J159" s="18">
        <v>43.005</v>
      </c>
      <c r="K159" s="21">
        <v>3</v>
      </c>
      <c r="L159" s="21">
        <v>0</v>
      </c>
      <c r="M159" s="21">
        <v>0</v>
      </c>
      <c r="N159" s="21">
        <v>0</v>
      </c>
      <c r="O159" s="21">
        <v>0</v>
      </c>
      <c r="P159" s="21">
        <v>4.506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918</v>
      </c>
      <c r="B160" s="20" t="s">
        <v>240</v>
      </c>
      <c r="C160" s="20">
        <v>3914.596</v>
      </c>
      <c r="D160" s="20">
        <v>4818.089</v>
      </c>
      <c r="E160" s="20">
        <v>0</v>
      </c>
      <c r="F160" s="20">
        <v>0</v>
      </c>
      <c r="G160" s="20">
        <v>0</v>
      </c>
      <c r="H160" s="20">
        <v>1</v>
      </c>
      <c r="I160" s="18">
        <v>5.352</v>
      </c>
      <c r="J160" s="18">
        <v>23.101</v>
      </c>
      <c r="K160" s="21">
        <v>3</v>
      </c>
      <c r="L160" s="21">
        <v>0</v>
      </c>
      <c r="M160" s="21">
        <v>0</v>
      </c>
      <c r="N160" s="21">
        <v>-1</v>
      </c>
      <c r="O160" s="21">
        <v>0</v>
      </c>
      <c r="P160" s="21">
        <v>3.713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923</v>
      </c>
      <c r="B161" s="20" t="s">
        <v>241</v>
      </c>
      <c r="C161" s="20">
        <v>251.192</v>
      </c>
      <c r="D161" s="20">
        <v>252.7</v>
      </c>
      <c r="E161" s="20">
        <v>0</v>
      </c>
      <c r="F161" s="20">
        <v>0</v>
      </c>
      <c r="G161" s="20">
        <v>0</v>
      </c>
      <c r="H161" s="20">
        <v>1</v>
      </c>
      <c r="I161" s="18">
        <v>0.19</v>
      </c>
      <c r="J161" s="18">
        <v>0.785</v>
      </c>
      <c r="K161" s="21">
        <v>3</v>
      </c>
      <c r="L161" s="21">
        <v>0</v>
      </c>
      <c r="M161" s="21">
        <v>0</v>
      </c>
      <c r="N161" s="21">
        <v>0</v>
      </c>
      <c r="O161" s="21">
        <v>0</v>
      </c>
      <c r="P161" s="21">
        <v>5.068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927</v>
      </c>
      <c r="B162" s="20" t="s">
        <v>242</v>
      </c>
      <c r="C162" s="20">
        <v>1898.756</v>
      </c>
      <c r="D162" s="20">
        <v>2016.171</v>
      </c>
      <c r="E162" s="20">
        <v>0</v>
      </c>
      <c r="F162" s="20">
        <v>0</v>
      </c>
      <c r="G162" s="20">
        <v>0</v>
      </c>
      <c r="H162" s="20">
        <v>1</v>
      </c>
      <c r="I162" s="18">
        <v>0.567</v>
      </c>
      <c r="J162" s="18">
        <v>6.358</v>
      </c>
      <c r="K162" s="21">
        <v>3</v>
      </c>
      <c r="L162" s="21">
        <v>0</v>
      </c>
      <c r="M162" s="21">
        <v>0</v>
      </c>
      <c r="N162" s="21">
        <v>-1</v>
      </c>
      <c r="O162" s="21">
        <v>0</v>
      </c>
      <c r="P162" s="21">
        <v>5.385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928</v>
      </c>
      <c r="B163" s="20" t="s">
        <v>243</v>
      </c>
      <c r="C163" s="20">
        <v>2601.713</v>
      </c>
      <c r="D163" s="20">
        <v>2839.044</v>
      </c>
      <c r="E163" s="20">
        <v>0</v>
      </c>
      <c r="F163" s="20">
        <v>0</v>
      </c>
      <c r="G163" s="20">
        <v>0</v>
      </c>
      <c r="H163" s="20">
        <v>1</v>
      </c>
      <c r="I163" s="18">
        <v>2.094</v>
      </c>
      <c r="J163" s="18">
        <v>10.279</v>
      </c>
      <c r="K163" s="21">
        <v>3</v>
      </c>
      <c r="L163" s="21">
        <v>0</v>
      </c>
      <c r="M163" s="21">
        <v>0</v>
      </c>
      <c r="N163" s="21">
        <v>0</v>
      </c>
      <c r="O163" s="21">
        <v>0</v>
      </c>
      <c r="P163" s="21">
        <v>4.565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929</v>
      </c>
      <c r="B164" s="20" t="s">
        <v>244</v>
      </c>
      <c r="C164" s="20">
        <v>2880.24</v>
      </c>
      <c r="D164" s="20">
        <v>3726.299</v>
      </c>
      <c r="E164" s="20">
        <v>0</v>
      </c>
      <c r="F164" s="20">
        <v>0</v>
      </c>
      <c r="G164" s="20">
        <v>0</v>
      </c>
      <c r="H164" s="20">
        <v>1</v>
      </c>
      <c r="I164" s="18">
        <v>6.026</v>
      </c>
      <c r="J164" s="18">
        <v>27.363</v>
      </c>
      <c r="K164" s="21">
        <v>4</v>
      </c>
      <c r="L164" s="21">
        <v>1</v>
      </c>
      <c r="M164" s="21">
        <v>0</v>
      </c>
      <c r="N164" s="21">
        <v>0</v>
      </c>
      <c r="O164" s="21">
        <v>0</v>
      </c>
      <c r="P164" s="21">
        <v>9.928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930</v>
      </c>
      <c r="B165" s="20" t="s">
        <v>245</v>
      </c>
      <c r="C165" s="20">
        <v>2755.056</v>
      </c>
      <c r="D165" s="20">
        <v>3285.238</v>
      </c>
      <c r="E165" s="20">
        <v>0</v>
      </c>
      <c r="F165" s="20">
        <v>0</v>
      </c>
      <c r="G165" s="20">
        <v>0</v>
      </c>
      <c r="H165" s="20">
        <v>1</v>
      </c>
      <c r="I165" s="18">
        <v>4.991</v>
      </c>
      <c r="J165" s="18">
        <v>20.324</v>
      </c>
      <c r="K165" s="21">
        <v>4</v>
      </c>
      <c r="L165" s="21">
        <v>2</v>
      </c>
      <c r="M165" s="21">
        <v>0</v>
      </c>
      <c r="N165" s="21">
        <v>0</v>
      </c>
      <c r="O165" s="21">
        <v>0</v>
      </c>
      <c r="P165" s="21">
        <v>8.443</v>
      </c>
      <c r="Q165" s="21">
        <v>0</v>
      </c>
      <c r="R165" s="21">
        <v>1</v>
      </c>
      <c r="S165" s="22"/>
      <c r="T165" s="22"/>
      <c r="U165" s="22"/>
      <c r="V165" s="22"/>
      <c r="W165" s="22"/>
    </row>
    <row r="166" ht="16.5" spans="1:23">
      <c r="A166" s="20">
        <v>935</v>
      </c>
      <c r="B166" s="20" t="s">
        <v>246</v>
      </c>
      <c r="C166" s="20">
        <v>4522.064</v>
      </c>
      <c r="D166" s="20">
        <v>6276.865</v>
      </c>
      <c r="E166" s="20">
        <v>0</v>
      </c>
      <c r="F166" s="20">
        <v>0</v>
      </c>
      <c r="G166" s="20">
        <v>0</v>
      </c>
      <c r="H166" s="20">
        <v>1</v>
      </c>
      <c r="I166" s="18">
        <v>6.324</v>
      </c>
      <c r="J166" s="18">
        <v>32.512</v>
      </c>
      <c r="K166" s="21">
        <v>4</v>
      </c>
      <c r="L166" s="21">
        <v>1</v>
      </c>
      <c r="M166" s="21">
        <v>0</v>
      </c>
      <c r="N166" s="21">
        <v>0</v>
      </c>
      <c r="O166" s="21">
        <v>0</v>
      </c>
      <c r="P166" s="21">
        <v>7.855</v>
      </c>
      <c r="Q166" s="21">
        <v>0</v>
      </c>
      <c r="R166" s="21">
        <v>1</v>
      </c>
      <c r="S166" s="22"/>
      <c r="T166" s="22"/>
      <c r="U166" s="22"/>
      <c r="V166" s="22"/>
      <c r="W166" s="22"/>
    </row>
    <row r="167" ht="16.5" spans="1:23">
      <c r="A167" s="20">
        <v>936</v>
      </c>
      <c r="B167" s="20" t="s">
        <v>247</v>
      </c>
      <c r="C167" s="20">
        <v>5909.665</v>
      </c>
      <c r="D167" s="20">
        <v>8705.646</v>
      </c>
      <c r="E167" s="20">
        <v>0</v>
      </c>
      <c r="F167" s="20">
        <v>0</v>
      </c>
      <c r="G167" s="20">
        <v>0</v>
      </c>
      <c r="H167" s="20">
        <v>1</v>
      </c>
      <c r="I167" s="18">
        <v>5.761</v>
      </c>
      <c r="J167" s="18">
        <v>36.028</v>
      </c>
      <c r="K167" s="21">
        <v>4</v>
      </c>
      <c r="L167" s="21">
        <v>0</v>
      </c>
      <c r="M167" s="21">
        <v>0</v>
      </c>
      <c r="N167" s="21">
        <v>0</v>
      </c>
      <c r="O167" s="21">
        <v>0</v>
      </c>
      <c r="P167" s="21">
        <v>-35.157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937</v>
      </c>
      <c r="B168" s="20" t="s">
        <v>248</v>
      </c>
      <c r="C168" s="20">
        <v>2445.131</v>
      </c>
      <c r="D168" s="20">
        <v>2584.738</v>
      </c>
      <c r="E168" s="20">
        <v>0</v>
      </c>
      <c r="F168" s="20">
        <v>0</v>
      </c>
      <c r="G168" s="20">
        <v>0</v>
      </c>
      <c r="H168" s="20">
        <v>1</v>
      </c>
      <c r="I168" s="18">
        <v>1.043</v>
      </c>
      <c r="J168" s="18">
        <v>6.388</v>
      </c>
      <c r="K168" s="21">
        <v>2</v>
      </c>
      <c r="L168" s="21">
        <v>0</v>
      </c>
      <c r="M168" s="21">
        <v>0</v>
      </c>
      <c r="N168" s="21">
        <v>0</v>
      </c>
      <c r="O168" s="21">
        <v>0</v>
      </c>
      <c r="P168" s="21">
        <v>5.417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941</v>
      </c>
      <c r="B169" s="20" t="s">
        <v>249</v>
      </c>
      <c r="C169" s="20">
        <v>1691.185</v>
      </c>
      <c r="D169" s="20">
        <v>2287.772</v>
      </c>
      <c r="E169" s="20">
        <v>0</v>
      </c>
      <c r="F169" s="20">
        <v>0</v>
      </c>
      <c r="G169" s="20">
        <v>0</v>
      </c>
      <c r="H169" s="20">
        <v>1</v>
      </c>
      <c r="I169" s="18">
        <v>10.357</v>
      </c>
      <c r="J169" s="18">
        <v>33.734</v>
      </c>
      <c r="K169" s="21">
        <v>4</v>
      </c>
      <c r="L169" s="21">
        <v>0</v>
      </c>
      <c r="M169" s="21">
        <v>0</v>
      </c>
      <c r="N169" s="21">
        <v>0</v>
      </c>
      <c r="O169" s="21">
        <v>0</v>
      </c>
      <c r="P169" s="21">
        <v>30.663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944</v>
      </c>
      <c r="B170" s="20" t="s">
        <v>250</v>
      </c>
      <c r="C170" s="20">
        <v>3438.612</v>
      </c>
      <c r="D170" s="20">
        <v>4361.492</v>
      </c>
      <c r="E170" s="20">
        <v>0</v>
      </c>
      <c r="F170" s="20">
        <v>0</v>
      </c>
      <c r="G170" s="20">
        <v>0</v>
      </c>
      <c r="H170" s="20">
        <v>1</v>
      </c>
      <c r="I170" s="18">
        <v>9.65</v>
      </c>
      <c r="J170" s="18">
        <v>28.768</v>
      </c>
      <c r="K170" s="21">
        <v>4</v>
      </c>
      <c r="L170" s="21">
        <v>0</v>
      </c>
      <c r="M170" s="21">
        <v>0</v>
      </c>
      <c r="N170" s="21">
        <v>0</v>
      </c>
      <c r="O170" s="21">
        <v>0</v>
      </c>
      <c r="P170" s="21">
        <v>9.264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959</v>
      </c>
      <c r="B171" s="20" t="s">
        <v>251</v>
      </c>
      <c r="C171" s="20">
        <v>7282.462</v>
      </c>
      <c r="D171" s="20">
        <v>7894.256</v>
      </c>
      <c r="E171" s="20">
        <v>0</v>
      </c>
      <c r="F171" s="20">
        <v>0</v>
      </c>
      <c r="G171" s="20">
        <v>0</v>
      </c>
      <c r="H171" s="20">
        <v>1</v>
      </c>
      <c r="I171" s="18">
        <v>2.957</v>
      </c>
      <c r="J171" s="18">
        <v>10.477</v>
      </c>
      <c r="K171" s="21">
        <v>4</v>
      </c>
      <c r="L171" s="21">
        <v>1</v>
      </c>
      <c r="M171" s="21">
        <v>0</v>
      </c>
      <c r="N171" s="21">
        <v>0</v>
      </c>
      <c r="O171" s="21">
        <v>0</v>
      </c>
      <c r="P171" s="21">
        <v>4.814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961</v>
      </c>
      <c r="B172" s="20" t="s">
        <v>252</v>
      </c>
      <c r="C172" s="20">
        <v>3289.444</v>
      </c>
      <c r="D172" s="20">
        <v>4148.435</v>
      </c>
      <c r="E172" s="20">
        <v>0</v>
      </c>
      <c r="F172" s="20">
        <v>0</v>
      </c>
      <c r="G172" s="20">
        <v>0</v>
      </c>
      <c r="H172" s="20">
        <v>1</v>
      </c>
      <c r="I172" s="18">
        <v>9.738</v>
      </c>
      <c r="J172" s="18">
        <v>28.428</v>
      </c>
      <c r="K172" s="21">
        <v>3</v>
      </c>
      <c r="L172" s="21">
        <v>1</v>
      </c>
      <c r="M172" s="21">
        <v>0</v>
      </c>
      <c r="N172" s="21">
        <v>0</v>
      </c>
      <c r="O172" s="21">
        <v>0</v>
      </c>
      <c r="P172" s="21">
        <v>8.084</v>
      </c>
      <c r="Q172" s="21">
        <v>-1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964</v>
      </c>
      <c r="B173" s="20" t="s">
        <v>253</v>
      </c>
      <c r="C173" s="20">
        <v>7992.16</v>
      </c>
      <c r="D173" s="20">
        <v>10599.195</v>
      </c>
      <c r="E173" s="20">
        <v>0</v>
      </c>
      <c r="F173" s="20">
        <v>0</v>
      </c>
      <c r="G173" s="20">
        <v>0</v>
      </c>
      <c r="H173" s="20">
        <v>1</v>
      </c>
      <c r="I173" s="18">
        <v>6.437</v>
      </c>
      <c r="J173" s="18">
        <v>29.45</v>
      </c>
      <c r="K173" s="21">
        <v>4</v>
      </c>
      <c r="L173" s="21">
        <v>0</v>
      </c>
      <c r="M173" s="21">
        <v>0</v>
      </c>
      <c r="N173" s="21">
        <v>0</v>
      </c>
      <c r="O173" s="21">
        <v>0</v>
      </c>
      <c r="P173" s="21">
        <v>-36.376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966</v>
      </c>
      <c r="B174" s="20" t="s">
        <v>254</v>
      </c>
      <c r="C174" s="20">
        <v>7110.85</v>
      </c>
      <c r="D174" s="20">
        <v>8402.23</v>
      </c>
      <c r="E174" s="20">
        <v>0</v>
      </c>
      <c r="F174" s="20">
        <v>0</v>
      </c>
      <c r="G174" s="20">
        <v>0</v>
      </c>
      <c r="H174" s="20">
        <v>1</v>
      </c>
      <c r="I174" s="18">
        <v>3.525</v>
      </c>
      <c r="J174" s="18">
        <v>18.352</v>
      </c>
      <c r="K174" s="21">
        <v>4</v>
      </c>
      <c r="L174" s="21">
        <v>0</v>
      </c>
      <c r="M174" s="21">
        <v>0</v>
      </c>
      <c r="N174" s="21">
        <v>0</v>
      </c>
      <c r="O174" s="21">
        <v>0</v>
      </c>
      <c r="P174" s="21">
        <v>26.371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967</v>
      </c>
      <c r="B175" s="20" t="s">
        <v>255</v>
      </c>
      <c r="C175" s="20">
        <v>5856.164</v>
      </c>
      <c r="D175" s="20">
        <v>6397.078</v>
      </c>
      <c r="E175" s="20">
        <v>0</v>
      </c>
      <c r="F175" s="20">
        <v>0</v>
      </c>
      <c r="G175" s="20">
        <v>0</v>
      </c>
      <c r="H175" s="20">
        <v>1</v>
      </c>
      <c r="I175" s="18">
        <v>1.146</v>
      </c>
      <c r="J175" s="18">
        <v>9.505</v>
      </c>
      <c r="K175" s="21">
        <v>4</v>
      </c>
      <c r="L175" s="21">
        <v>2</v>
      </c>
      <c r="M175" s="21">
        <v>-1</v>
      </c>
      <c r="N175" s="21">
        <v>1</v>
      </c>
      <c r="O175" s="21">
        <v>0</v>
      </c>
      <c r="P175" s="21">
        <v>-9.624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969</v>
      </c>
      <c r="B176" s="20" t="s">
        <v>256</v>
      </c>
      <c r="C176" s="20">
        <v>4330.596</v>
      </c>
      <c r="D176" s="20">
        <v>5239.771</v>
      </c>
      <c r="E176" s="20">
        <v>0</v>
      </c>
      <c r="F176" s="20">
        <v>0</v>
      </c>
      <c r="G176" s="20">
        <v>0</v>
      </c>
      <c r="H176" s="20">
        <v>1</v>
      </c>
      <c r="I176" s="18">
        <v>3.974</v>
      </c>
      <c r="J176" s="18">
        <v>20.636</v>
      </c>
      <c r="K176" s="21">
        <v>4</v>
      </c>
      <c r="L176" s="21">
        <v>2</v>
      </c>
      <c r="M176" s="21">
        <v>-1</v>
      </c>
      <c r="N176" s="21">
        <v>1</v>
      </c>
      <c r="O176" s="21">
        <v>0</v>
      </c>
      <c r="P176" s="21">
        <v>-8.624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970</v>
      </c>
      <c r="B177" s="20" t="s">
        <v>257</v>
      </c>
      <c r="C177" s="20">
        <v>1639.118</v>
      </c>
      <c r="D177" s="20">
        <v>1799.503</v>
      </c>
      <c r="E177" s="20">
        <v>0</v>
      </c>
      <c r="F177" s="20">
        <v>0</v>
      </c>
      <c r="G177" s="20">
        <v>0</v>
      </c>
      <c r="H177" s="20">
        <v>1</v>
      </c>
      <c r="I177" s="18">
        <v>1.815</v>
      </c>
      <c r="J177" s="18">
        <v>10.566</v>
      </c>
      <c r="K177" s="21">
        <v>4</v>
      </c>
      <c r="L177" s="21">
        <v>0</v>
      </c>
      <c r="M177" s="21">
        <v>0</v>
      </c>
      <c r="N177" s="21">
        <v>0</v>
      </c>
      <c r="O177" s="21">
        <v>0</v>
      </c>
      <c r="P177" s="21">
        <v>30.108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971</v>
      </c>
      <c r="B178" s="20" t="s">
        <v>258</v>
      </c>
      <c r="C178" s="20">
        <v>2635.657</v>
      </c>
      <c r="D178" s="20">
        <v>3205.654</v>
      </c>
      <c r="E178" s="20">
        <v>0</v>
      </c>
      <c r="F178" s="20">
        <v>0</v>
      </c>
      <c r="G178" s="20">
        <v>0</v>
      </c>
      <c r="H178" s="20">
        <v>1</v>
      </c>
      <c r="I178" s="18">
        <v>5.412</v>
      </c>
      <c r="J178" s="18">
        <v>22.23</v>
      </c>
      <c r="K178" s="21">
        <v>4</v>
      </c>
      <c r="L178" s="21">
        <v>2</v>
      </c>
      <c r="M178" s="21">
        <v>-1</v>
      </c>
      <c r="N178" s="21">
        <v>1</v>
      </c>
      <c r="O178" s="21">
        <v>0</v>
      </c>
      <c r="P178" s="21">
        <v>-3.061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977</v>
      </c>
      <c r="B179" s="20" t="s">
        <v>259</v>
      </c>
      <c r="C179" s="20">
        <v>1508.36</v>
      </c>
      <c r="D179" s="20">
        <v>1917.234</v>
      </c>
      <c r="E179" s="20">
        <v>0</v>
      </c>
      <c r="F179" s="20">
        <v>0</v>
      </c>
      <c r="G179" s="20">
        <v>0</v>
      </c>
      <c r="H179" s="20">
        <v>1</v>
      </c>
      <c r="I179" s="18">
        <v>8.205</v>
      </c>
      <c r="J179" s="18">
        <v>27.781</v>
      </c>
      <c r="K179" s="21">
        <v>4</v>
      </c>
      <c r="L179" s="21">
        <v>2</v>
      </c>
      <c r="M179" s="21">
        <v>-1</v>
      </c>
      <c r="N179" s="21">
        <v>1</v>
      </c>
      <c r="O179" s="21">
        <v>0</v>
      </c>
      <c r="P179" s="21">
        <v>-2.072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979</v>
      </c>
      <c r="B180" s="20" t="s">
        <v>260</v>
      </c>
      <c r="C180" s="20">
        <v>4907.306</v>
      </c>
      <c r="D180" s="20">
        <v>6029.352</v>
      </c>
      <c r="E180" s="20">
        <v>0</v>
      </c>
      <c r="F180" s="20">
        <v>0</v>
      </c>
      <c r="G180" s="20">
        <v>0</v>
      </c>
      <c r="H180" s="20">
        <v>1</v>
      </c>
      <c r="I180" s="18">
        <v>4.159</v>
      </c>
      <c r="J180" s="18">
        <v>21.995</v>
      </c>
      <c r="K180" s="21">
        <v>4</v>
      </c>
      <c r="L180" s="21">
        <v>0</v>
      </c>
      <c r="M180" s="21">
        <v>0</v>
      </c>
      <c r="N180" s="21">
        <v>0</v>
      </c>
      <c r="O180" s="21">
        <v>0</v>
      </c>
      <c r="P180" s="21">
        <v>2.753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980</v>
      </c>
      <c r="B181" s="20" t="s">
        <v>261</v>
      </c>
      <c r="C181" s="20">
        <v>3041.649</v>
      </c>
      <c r="D181" s="20">
        <v>3361.526</v>
      </c>
      <c r="E181" s="20">
        <v>0</v>
      </c>
      <c r="F181" s="20">
        <v>0</v>
      </c>
      <c r="G181" s="20">
        <v>0</v>
      </c>
      <c r="H181" s="20">
        <v>1</v>
      </c>
      <c r="I181" s="18">
        <v>2.373</v>
      </c>
      <c r="J181" s="18">
        <v>11.663</v>
      </c>
      <c r="K181" s="21">
        <v>4</v>
      </c>
      <c r="L181" s="21">
        <v>0</v>
      </c>
      <c r="M181" s="21">
        <v>0</v>
      </c>
      <c r="N181" s="21">
        <v>0</v>
      </c>
      <c r="O181" s="21">
        <v>0</v>
      </c>
      <c r="P181" s="21">
        <v>7.241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982</v>
      </c>
      <c r="B182" s="20" t="s">
        <v>262</v>
      </c>
      <c r="C182" s="20">
        <v>7244.148</v>
      </c>
      <c r="D182" s="20">
        <v>8633.354</v>
      </c>
      <c r="E182" s="20">
        <v>0</v>
      </c>
      <c r="F182" s="20">
        <v>0</v>
      </c>
      <c r="G182" s="20">
        <v>0</v>
      </c>
      <c r="H182" s="20">
        <v>1</v>
      </c>
      <c r="I182" s="18">
        <v>1.966</v>
      </c>
      <c r="J182" s="18">
        <v>17.741</v>
      </c>
      <c r="K182" s="21">
        <v>4</v>
      </c>
      <c r="L182" s="21">
        <v>0</v>
      </c>
      <c r="M182" s="21">
        <v>0</v>
      </c>
      <c r="N182" s="21">
        <v>0</v>
      </c>
      <c r="O182" s="21">
        <v>0</v>
      </c>
      <c r="P182" s="21">
        <v>0.367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984</v>
      </c>
      <c r="B183" s="20" t="s">
        <v>263</v>
      </c>
      <c r="C183" s="20">
        <v>3903.211</v>
      </c>
      <c r="D183" s="20">
        <v>4545.148</v>
      </c>
      <c r="E183" s="20">
        <v>0</v>
      </c>
      <c r="F183" s="20">
        <v>0</v>
      </c>
      <c r="G183" s="20">
        <v>0</v>
      </c>
      <c r="H183" s="20">
        <v>1</v>
      </c>
      <c r="I183" s="18">
        <v>2.878</v>
      </c>
      <c r="J183" s="18">
        <v>16.595</v>
      </c>
      <c r="K183" s="21">
        <v>3</v>
      </c>
      <c r="L183" s="21">
        <v>1</v>
      </c>
      <c r="M183" s="21">
        <v>0</v>
      </c>
      <c r="N183" s="21">
        <v>0</v>
      </c>
      <c r="O183" s="21">
        <v>0</v>
      </c>
      <c r="P183" s="21">
        <v>8.033</v>
      </c>
      <c r="Q183" s="21">
        <v>-1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985</v>
      </c>
      <c r="B184" s="20" t="s">
        <v>264</v>
      </c>
      <c r="C184" s="20">
        <v>4884.282</v>
      </c>
      <c r="D184" s="20">
        <v>5723.558</v>
      </c>
      <c r="E184" s="20">
        <v>0</v>
      </c>
      <c r="F184" s="20">
        <v>0</v>
      </c>
      <c r="G184" s="20">
        <v>0</v>
      </c>
      <c r="H184" s="20">
        <v>1</v>
      </c>
      <c r="I184" s="18">
        <v>2.037</v>
      </c>
      <c r="J184" s="18">
        <v>16.402</v>
      </c>
      <c r="K184" s="21">
        <v>4</v>
      </c>
      <c r="L184" s="21">
        <v>1</v>
      </c>
      <c r="M184" s="21">
        <v>0</v>
      </c>
      <c r="N184" s="21">
        <v>0</v>
      </c>
      <c r="O184" s="21">
        <v>0</v>
      </c>
      <c r="P184" s="21">
        <v>1.254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986</v>
      </c>
      <c r="B185" s="20" t="s">
        <v>11</v>
      </c>
      <c r="C185" s="20">
        <v>2109.534</v>
      </c>
      <c r="D185" s="20">
        <v>2288.69</v>
      </c>
      <c r="E185" s="20">
        <v>0</v>
      </c>
      <c r="F185" s="20">
        <v>0</v>
      </c>
      <c r="G185" s="20">
        <v>0</v>
      </c>
      <c r="H185" s="20">
        <v>1</v>
      </c>
      <c r="I185" s="18">
        <v>1.592</v>
      </c>
      <c r="J185" s="18">
        <v>9.295</v>
      </c>
      <c r="K185" s="21">
        <v>4</v>
      </c>
      <c r="L185" s="21">
        <v>1</v>
      </c>
      <c r="M185" s="21">
        <v>0</v>
      </c>
      <c r="N185" s="21">
        <v>0</v>
      </c>
      <c r="O185" s="21">
        <v>0</v>
      </c>
      <c r="P185" s="21">
        <v>2.323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987</v>
      </c>
      <c r="B186" s="20" t="s">
        <v>265</v>
      </c>
      <c r="C186" s="20">
        <v>3287.42</v>
      </c>
      <c r="D186" s="20">
        <v>4212.209</v>
      </c>
      <c r="E186" s="20">
        <v>0</v>
      </c>
      <c r="F186" s="20">
        <v>0</v>
      </c>
      <c r="G186" s="20">
        <v>0</v>
      </c>
      <c r="H186" s="20">
        <v>1</v>
      </c>
      <c r="I186" s="18">
        <v>5.385</v>
      </c>
      <c r="J186" s="18">
        <v>26.158</v>
      </c>
      <c r="K186" s="21">
        <v>4</v>
      </c>
      <c r="L186" s="21">
        <v>0</v>
      </c>
      <c r="M186" s="21">
        <v>0</v>
      </c>
      <c r="N186" s="21">
        <v>0</v>
      </c>
      <c r="O186" s="21">
        <v>0</v>
      </c>
      <c r="P186" s="21">
        <v>-1.902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988</v>
      </c>
      <c r="B187" s="20" t="s">
        <v>266</v>
      </c>
      <c r="C187" s="20">
        <v>3227.26</v>
      </c>
      <c r="D187" s="20">
        <v>3848.33</v>
      </c>
      <c r="E187" s="20">
        <v>0</v>
      </c>
      <c r="F187" s="20">
        <v>0</v>
      </c>
      <c r="G187" s="20">
        <v>0</v>
      </c>
      <c r="H187" s="20">
        <v>1</v>
      </c>
      <c r="I187" s="18">
        <v>4.617</v>
      </c>
      <c r="J187" s="18">
        <v>20.011</v>
      </c>
      <c r="K187" s="21">
        <v>4</v>
      </c>
      <c r="L187" s="21">
        <v>0</v>
      </c>
      <c r="M187" s="21">
        <v>0</v>
      </c>
      <c r="N187" s="21">
        <v>0</v>
      </c>
      <c r="O187" s="21">
        <v>0</v>
      </c>
      <c r="P187" s="21">
        <v>11.717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993</v>
      </c>
      <c r="B188" s="20" t="s">
        <v>267</v>
      </c>
      <c r="C188" s="20">
        <v>6012.567</v>
      </c>
      <c r="D188" s="20">
        <v>8309.353</v>
      </c>
      <c r="E188" s="20">
        <v>0</v>
      </c>
      <c r="F188" s="20">
        <v>0</v>
      </c>
      <c r="G188" s="20">
        <v>0</v>
      </c>
      <c r="H188" s="20">
        <v>1</v>
      </c>
      <c r="I188" s="18">
        <v>5.833</v>
      </c>
      <c r="J188" s="18">
        <v>31.862</v>
      </c>
      <c r="K188" s="21">
        <v>3</v>
      </c>
      <c r="L188" s="21">
        <v>0</v>
      </c>
      <c r="M188" s="21">
        <v>0</v>
      </c>
      <c r="N188" s="21">
        <v>0</v>
      </c>
      <c r="O188" s="21">
        <v>0</v>
      </c>
      <c r="P188" s="21">
        <v>13.793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994</v>
      </c>
      <c r="B189" s="20" t="s">
        <v>268</v>
      </c>
      <c r="C189" s="20">
        <v>6961.412</v>
      </c>
      <c r="D189" s="20">
        <v>9986.711</v>
      </c>
      <c r="E189" s="20">
        <v>0</v>
      </c>
      <c r="F189" s="20">
        <v>0</v>
      </c>
      <c r="G189" s="20">
        <v>0</v>
      </c>
      <c r="H189" s="20">
        <v>1</v>
      </c>
      <c r="I189" s="18">
        <v>4.328</v>
      </c>
      <c r="J189" s="18">
        <v>33.31</v>
      </c>
      <c r="K189" s="21">
        <v>4</v>
      </c>
      <c r="L189" s="21">
        <v>0</v>
      </c>
      <c r="M189" s="21">
        <v>0</v>
      </c>
      <c r="N189" s="21">
        <v>1</v>
      </c>
      <c r="O189" s="21">
        <v>0</v>
      </c>
      <c r="P189" s="21">
        <v>3.141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995</v>
      </c>
      <c r="B190" s="20" t="s">
        <v>269</v>
      </c>
      <c r="C190" s="20">
        <v>2532.825</v>
      </c>
      <c r="D190" s="20">
        <v>2667.51</v>
      </c>
      <c r="E190" s="20">
        <v>0</v>
      </c>
      <c r="F190" s="20">
        <v>0</v>
      </c>
      <c r="G190" s="20">
        <v>0</v>
      </c>
      <c r="H190" s="20">
        <v>1</v>
      </c>
      <c r="I190" s="18">
        <v>0.961</v>
      </c>
      <c r="J190" s="18">
        <v>5.962</v>
      </c>
      <c r="K190" s="21">
        <v>4</v>
      </c>
      <c r="L190" s="21">
        <v>0</v>
      </c>
      <c r="M190" s="21">
        <v>0</v>
      </c>
      <c r="N190" s="21">
        <v>0</v>
      </c>
      <c r="O190" s="21">
        <v>0</v>
      </c>
      <c r="P190" s="21">
        <v>11.172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998</v>
      </c>
      <c r="B191" s="20" t="s">
        <v>270</v>
      </c>
      <c r="C191" s="20">
        <v>2055.249</v>
      </c>
      <c r="D191" s="20">
        <v>2830.8</v>
      </c>
      <c r="E191" s="20">
        <v>0</v>
      </c>
      <c r="F191" s="20">
        <v>0</v>
      </c>
      <c r="G191" s="20">
        <v>0</v>
      </c>
      <c r="H191" s="20">
        <v>1</v>
      </c>
      <c r="I191" s="18">
        <v>4.999</v>
      </c>
      <c r="J191" s="18">
        <v>31.027</v>
      </c>
      <c r="K191" s="21">
        <v>4</v>
      </c>
      <c r="L191" s="21">
        <v>0</v>
      </c>
      <c r="M191" s="21">
        <v>0</v>
      </c>
      <c r="N191" s="21">
        <v>0</v>
      </c>
      <c r="O191" s="21">
        <v>0</v>
      </c>
      <c r="P191" s="21">
        <v>2.335</v>
      </c>
      <c r="Q191" s="21">
        <v>0</v>
      </c>
      <c r="R191" s="21">
        <v>1</v>
      </c>
      <c r="S191" s="22"/>
      <c r="T191" s="22"/>
      <c r="U191" s="22"/>
      <c r="V191" s="22"/>
      <c r="W191" s="22"/>
    </row>
    <row r="192" ht="16.5" spans="1:23">
      <c r="A192" s="20">
        <v>399001</v>
      </c>
      <c r="B192" s="20" t="s">
        <v>271</v>
      </c>
      <c r="C192" s="20">
        <v>10310.545</v>
      </c>
      <c r="D192" s="20">
        <v>12786.346</v>
      </c>
      <c r="E192" s="20">
        <v>0</v>
      </c>
      <c r="F192" s="20">
        <v>0</v>
      </c>
      <c r="G192" s="20">
        <v>0</v>
      </c>
      <c r="H192" s="20">
        <v>1</v>
      </c>
      <c r="I192" s="18">
        <v>3.784</v>
      </c>
      <c r="J192" s="18">
        <v>22.414</v>
      </c>
      <c r="K192" s="21">
        <v>3</v>
      </c>
      <c r="L192" s="21">
        <v>1</v>
      </c>
      <c r="M192" s="21">
        <v>0</v>
      </c>
      <c r="N192" s="21">
        <v>0</v>
      </c>
      <c r="O192" s="21">
        <v>0</v>
      </c>
      <c r="P192" s="21">
        <v>13.632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399002</v>
      </c>
      <c r="B193" s="20" t="s">
        <v>272</v>
      </c>
      <c r="C193" s="20">
        <v>13739.765</v>
      </c>
      <c r="D193" s="20">
        <v>17113.047</v>
      </c>
      <c r="E193" s="20">
        <v>0</v>
      </c>
      <c r="F193" s="20">
        <v>0</v>
      </c>
      <c r="G193" s="20">
        <v>0</v>
      </c>
      <c r="H193" s="20">
        <v>1</v>
      </c>
      <c r="I193" s="18">
        <v>3.948</v>
      </c>
      <c r="J193" s="18">
        <v>22.882</v>
      </c>
      <c r="K193" s="21">
        <v>2</v>
      </c>
      <c r="L193" s="21">
        <v>1</v>
      </c>
      <c r="M193" s="21">
        <v>0</v>
      </c>
      <c r="N193" s="21">
        <v>0</v>
      </c>
      <c r="O193" s="21">
        <v>0</v>
      </c>
      <c r="P193" s="21">
        <v>-1.944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399004</v>
      </c>
      <c r="B194" s="20" t="s">
        <v>273</v>
      </c>
      <c r="C194" s="20">
        <v>6345.916</v>
      </c>
      <c r="D194" s="20">
        <v>7927.492</v>
      </c>
      <c r="E194" s="20">
        <v>0</v>
      </c>
      <c r="F194" s="20">
        <v>0</v>
      </c>
      <c r="G194" s="20">
        <v>0</v>
      </c>
      <c r="H194" s="20">
        <v>1</v>
      </c>
      <c r="I194" s="18">
        <v>5.107</v>
      </c>
      <c r="J194" s="18">
        <v>24.038</v>
      </c>
      <c r="K194" s="21">
        <v>3</v>
      </c>
      <c r="L194" s="21">
        <v>0</v>
      </c>
      <c r="M194" s="21">
        <v>0</v>
      </c>
      <c r="N194" s="21">
        <v>0</v>
      </c>
      <c r="O194" s="21">
        <v>0</v>
      </c>
      <c r="P194" s="21">
        <v>51.845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399005</v>
      </c>
      <c r="B195" s="20" t="s">
        <v>274</v>
      </c>
      <c r="C195" s="20">
        <v>6450.274</v>
      </c>
      <c r="D195" s="20">
        <v>7870.322</v>
      </c>
      <c r="E195" s="20">
        <v>0</v>
      </c>
      <c r="F195" s="20">
        <v>0</v>
      </c>
      <c r="G195" s="20">
        <v>0</v>
      </c>
      <c r="H195" s="20">
        <v>1</v>
      </c>
      <c r="I195" s="18">
        <v>3.308</v>
      </c>
      <c r="J195" s="18">
        <v>20.754</v>
      </c>
      <c r="K195" s="21">
        <v>4</v>
      </c>
      <c r="L195" s="21">
        <v>1</v>
      </c>
      <c r="M195" s="21">
        <v>0</v>
      </c>
      <c r="N195" s="21">
        <v>0</v>
      </c>
      <c r="O195" s="21">
        <v>0</v>
      </c>
      <c r="P195" s="21">
        <v>-0.927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399006</v>
      </c>
      <c r="B196" s="20" t="s">
        <v>275</v>
      </c>
      <c r="C196" s="20">
        <v>2101.537</v>
      </c>
      <c r="D196" s="20">
        <v>2950.495</v>
      </c>
      <c r="E196" s="20">
        <v>0</v>
      </c>
      <c r="F196" s="20">
        <v>0</v>
      </c>
      <c r="G196" s="20">
        <v>0</v>
      </c>
      <c r="H196" s="20">
        <v>1</v>
      </c>
      <c r="I196" s="18">
        <v>6.97</v>
      </c>
      <c r="J196" s="18">
        <v>33.738</v>
      </c>
      <c r="K196" s="21">
        <v>4</v>
      </c>
      <c r="L196" s="21">
        <v>1</v>
      </c>
      <c r="M196" s="21">
        <v>0</v>
      </c>
      <c r="N196" s="21">
        <v>0</v>
      </c>
      <c r="O196" s="21">
        <v>0</v>
      </c>
      <c r="P196" s="21">
        <v>0.323</v>
      </c>
      <c r="Q196" s="21">
        <v>0</v>
      </c>
      <c r="R196" s="21">
        <v>1</v>
      </c>
      <c r="S196" s="22"/>
      <c r="T196" s="22"/>
      <c r="U196" s="22"/>
      <c r="V196" s="22"/>
      <c r="W196" s="22"/>
    </row>
    <row r="197" ht="16.5" spans="1:23">
      <c r="A197" s="20">
        <v>399007</v>
      </c>
      <c r="B197" s="20" t="s">
        <v>276</v>
      </c>
      <c r="C197" s="20">
        <v>4322.449</v>
      </c>
      <c r="D197" s="20">
        <v>5398.679</v>
      </c>
      <c r="E197" s="20">
        <v>0</v>
      </c>
      <c r="F197" s="20">
        <v>0</v>
      </c>
      <c r="G197" s="20">
        <v>0</v>
      </c>
      <c r="H197" s="20">
        <v>1</v>
      </c>
      <c r="I197" s="18">
        <v>4.316</v>
      </c>
      <c r="J197" s="18">
        <v>23.391</v>
      </c>
      <c r="K197" s="21">
        <v>4</v>
      </c>
      <c r="L197" s="21">
        <v>1</v>
      </c>
      <c r="M197" s="21">
        <v>0</v>
      </c>
      <c r="N197" s="21">
        <v>0</v>
      </c>
      <c r="O197" s="21">
        <v>0</v>
      </c>
      <c r="P197" s="21">
        <v>-0.194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399008</v>
      </c>
      <c r="B198" s="20" t="s">
        <v>277</v>
      </c>
      <c r="C198" s="20">
        <v>1302.609</v>
      </c>
      <c r="D198" s="20">
        <v>1585.968</v>
      </c>
      <c r="E198" s="20">
        <v>0</v>
      </c>
      <c r="F198" s="20">
        <v>0</v>
      </c>
      <c r="G198" s="20">
        <v>0</v>
      </c>
      <c r="H198" s="20">
        <v>1</v>
      </c>
      <c r="I198" s="18">
        <v>2.444</v>
      </c>
      <c r="J198" s="18">
        <v>19.874</v>
      </c>
      <c r="K198" s="21">
        <v>2</v>
      </c>
      <c r="L198" s="21">
        <v>1</v>
      </c>
      <c r="M198" s="21">
        <v>0</v>
      </c>
      <c r="N198" s="21">
        <v>-1</v>
      </c>
      <c r="O198" s="21">
        <v>0</v>
      </c>
      <c r="P198" s="21">
        <v>3.734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399009</v>
      </c>
      <c r="B199" s="20" t="s">
        <v>278</v>
      </c>
      <c r="C199" s="20">
        <v>3862.937</v>
      </c>
      <c r="D199" s="20">
        <v>4894.02</v>
      </c>
      <c r="E199" s="20">
        <v>0</v>
      </c>
      <c r="F199" s="20">
        <v>0</v>
      </c>
      <c r="G199" s="20">
        <v>0</v>
      </c>
      <c r="H199" s="20">
        <v>1</v>
      </c>
      <c r="I199" s="18">
        <v>3.077</v>
      </c>
      <c r="J199" s="18">
        <v>23.497</v>
      </c>
      <c r="K199" s="21">
        <v>4</v>
      </c>
      <c r="L199" s="21">
        <v>0</v>
      </c>
      <c r="M199" s="21">
        <v>0</v>
      </c>
      <c r="N199" s="21">
        <v>0</v>
      </c>
      <c r="O199" s="21">
        <v>0</v>
      </c>
      <c r="P199" s="21">
        <v>-0.028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399011</v>
      </c>
      <c r="B200" s="20" t="s">
        <v>279</v>
      </c>
      <c r="C200" s="20">
        <v>5088.676</v>
      </c>
      <c r="D200" s="20">
        <v>6250.204</v>
      </c>
      <c r="E200" s="20">
        <v>0</v>
      </c>
      <c r="F200" s="20">
        <v>0</v>
      </c>
      <c r="G200" s="20">
        <v>0</v>
      </c>
      <c r="H200" s="20">
        <v>1</v>
      </c>
      <c r="I200" s="18">
        <v>2.798</v>
      </c>
      <c r="J200" s="18">
        <v>20.862</v>
      </c>
      <c r="K200" s="21">
        <v>0</v>
      </c>
      <c r="L200" s="21">
        <v>1</v>
      </c>
      <c r="M200" s="21">
        <v>1</v>
      </c>
      <c r="N200" s="21">
        <v>-1</v>
      </c>
      <c r="O200" s="21">
        <v>0</v>
      </c>
      <c r="P200" s="21">
        <v>3.312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399012</v>
      </c>
      <c r="B201" s="20" t="s">
        <v>280</v>
      </c>
      <c r="C201" s="20">
        <v>3150.763</v>
      </c>
      <c r="D201" s="20">
        <v>4238.11</v>
      </c>
      <c r="E201" s="20">
        <v>0</v>
      </c>
      <c r="F201" s="20">
        <v>0</v>
      </c>
      <c r="G201" s="20">
        <v>0</v>
      </c>
      <c r="H201" s="20">
        <v>1</v>
      </c>
      <c r="I201" s="18">
        <v>4.508</v>
      </c>
      <c r="J201" s="18">
        <v>29.008</v>
      </c>
      <c r="K201" s="21">
        <v>4</v>
      </c>
      <c r="L201" s="21">
        <v>1</v>
      </c>
      <c r="M201" s="21">
        <v>-1</v>
      </c>
      <c r="N201" s="21">
        <v>1</v>
      </c>
      <c r="O201" s="21">
        <v>0</v>
      </c>
      <c r="P201" s="21">
        <v>0.461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399013</v>
      </c>
      <c r="B202" s="20" t="s">
        <v>281</v>
      </c>
      <c r="C202" s="20">
        <v>4556.929</v>
      </c>
      <c r="D202" s="20">
        <v>5345.087</v>
      </c>
      <c r="E202" s="20">
        <v>0</v>
      </c>
      <c r="F202" s="20">
        <v>0</v>
      </c>
      <c r="G202" s="20">
        <v>0</v>
      </c>
      <c r="H202" s="20">
        <v>1</v>
      </c>
      <c r="I202" s="18">
        <v>1.906</v>
      </c>
      <c r="J202" s="18">
        <v>16.37</v>
      </c>
      <c r="K202" s="21">
        <v>4</v>
      </c>
      <c r="L202" s="21">
        <v>1</v>
      </c>
      <c r="M202" s="21">
        <v>-1</v>
      </c>
      <c r="N202" s="21">
        <v>1</v>
      </c>
      <c r="O202" s="21">
        <v>0</v>
      </c>
      <c r="P202" s="21">
        <v>2.858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399016</v>
      </c>
      <c r="B203" s="20" t="s">
        <v>282</v>
      </c>
      <c r="C203" s="20">
        <v>4240.815</v>
      </c>
      <c r="D203" s="20">
        <v>5501.791</v>
      </c>
      <c r="E203" s="20">
        <v>0</v>
      </c>
      <c r="F203" s="20">
        <v>0</v>
      </c>
      <c r="G203" s="20">
        <v>0</v>
      </c>
      <c r="H203" s="20">
        <v>1</v>
      </c>
      <c r="I203" s="18">
        <v>3.358</v>
      </c>
      <c r="J203" s="18">
        <v>25.508</v>
      </c>
      <c r="K203" s="21">
        <v>3</v>
      </c>
      <c r="L203" s="21">
        <v>0</v>
      </c>
      <c r="M203" s="21">
        <v>0</v>
      </c>
      <c r="N203" s="21">
        <v>0</v>
      </c>
      <c r="O203" s="21">
        <v>0</v>
      </c>
      <c r="P203" s="21">
        <v>5.761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399030</v>
      </c>
      <c r="B204" s="20" t="s">
        <v>283</v>
      </c>
      <c r="C204" s="20">
        <v>2891.316</v>
      </c>
      <c r="D204" s="20">
        <v>4106.309</v>
      </c>
      <c r="E204" s="20">
        <v>0</v>
      </c>
      <c r="F204" s="20">
        <v>0</v>
      </c>
      <c r="G204" s="20">
        <v>0</v>
      </c>
      <c r="H204" s="20">
        <v>1</v>
      </c>
      <c r="I204" s="18">
        <v>9.557</v>
      </c>
      <c r="J204" s="18">
        <v>36.318</v>
      </c>
      <c r="K204" s="21">
        <v>4</v>
      </c>
      <c r="L204" s="21">
        <v>0</v>
      </c>
      <c r="M204" s="21">
        <v>0</v>
      </c>
      <c r="N204" s="21">
        <v>1</v>
      </c>
      <c r="O204" s="21">
        <v>0</v>
      </c>
      <c r="P204" s="21">
        <v>-1.962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399050</v>
      </c>
      <c r="B205" s="20" t="s">
        <v>284</v>
      </c>
      <c r="C205" s="20">
        <v>2468.678</v>
      </c>
      <c r="D205" s="20">
        <v>3022.02</v>
      </c>
      <c r="E205" s="20">
        <v>0</v>
      </c>
      <c r="F205" s="20">
        <v>0</v>
      </c>
      <c r="G205" s="20">
        <v>0</v>
      </c>
      <c r="H205" s="20">
        <v>1</v>
      </c>
      <c r="I205" s="18">
        <v>3.811</v>
      </c>
      <c r="J205" s="18">
        <v>21.424</v>
      </c>
      <c r="K205" s="21">
        <v>4</v>
      </c>
      <c r="L205" s="21">
        <v>0</v>
      </c>
      <c r="M205" s="21">
        <v>0</v>
      </c>
      <c r="N205" s="21">
        <v>0</v>
      </c>
      <c r="O205" s="21">
        <v>0</v>
      </c>
      <c r="P205" s="21">
        <v>9.033</v>
      </c>
      <c r="Q205" s="21">
        <v>0</v>
      </c>
      <c r="R205" s="21">
        <v>1</v>
      </c>
      <c r="S205" s="22"/>
      <c r="T205" s="22"/>
      <c r="U205" s="22"/>
      <c r="V205" s="22"/>
      <c r="W205" s="22"/>
    </row>
    <row r="206" ht="16.5" spans="1:23">
      <c r="A206" s="20">
        <v>399060</v>
      </c>
      <c r="B206" s="20" t="s">
        <v>285</v>
      </c>
      <c r="C206" s="20">
        <v>2545.056</v>
      </c>
      <c r="D206" s="20">
        <v>3165.667</v>
      </c>
      <c r="E206" s="20">
        <v>0</v>
      </c>
      <c r="F206" s="20">
        <v>0</v>
      </c>
      <c r="G206" s="20">
        <v>0</v>
      </c>
      <c r="H206" s="20">
        <v>1</v>
      </c>
      <c r="I206" s="18">
        <v>6.463</v>
      </c>
      <c r="J206" s="18">
        <v>24.8</v>
      </c>
      <c r="K206" s="21">
        <v>4</v>
      </c>
      <c r="L206" s="21">
        <v>0</v>
      </c>
      <c r="M206" s="21">
        <v>0</v>
      </c>
      <c r="N206" s="21">
        <v>0</v>
      </c>
      <c r="O206" s="21">
        <v>0</v>
      </c>
      <c r="P206" s="21">
        <v>8.228</v>
      </c>
      <c r="Q206" s="21">
        <v>0</v>
      </c>
      <c r="R206" s="21">
        <v>1</v>
      </c>
      <c r="S206" s="22"/>
      <c r="T206" s="22"/>
      <c r="U206" s="22"/>
      <c r="V206" s="22"/>
      <c r="W206" s="22"/>
    </row>
    <row r="207" ht="16.5" spans="1:23">
      <c r="A207" s="20">
        <v>399088</v>
      </c>
      <c r="B207" s="20" t="s">
        <v>286</v>
      </c>
      <c r="C207" s="20">
        <v>3574.321</v>
      </c>
      <c r="D207" s="20">
        <v>4648.302</v>
      </c>
      <c r="E207" s="20">
        <v>0</v>
      </c>
      <c r="F207" s="20">
        <v>0</v>
      </c>
      <c r="G207" s="20">
        <v>0</v>
      </c>
      <c r="H207" s="20">
        <v>1</v>
      </c>
      <c r="I207" s="18">
        <v>6.608</v>
      </c>
      <c r="J207" s="18">
        <v>28.186</v>
      </c>
      <c r="K207" s="21">
        <v>4</v>
      </c>
      <c r="L207" s="21">
        <v>0</v>
      </c>
      <c r="M207" s="21">
        <v>0</v>
      </c>
      <c r="N207" s="21">
        <v>0</v>
      </c>
      <c r="O207" s="21">
        <v>0</v>
      </c>
      <c r="P207" s="21">
        <v>7.451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399100</v>
      </c>
      <c r="B208" s="20" t="s">
        <v>287</v>
      </c>
      <c r="C208" s="20">
        <v>9548.292</v>
      </c>
      <c r="D208" s="20">
        <v>11491.017</v>
      </c>
      <c r="E208" s="20">
        <v>0</v>
      </c>
      <c r="F208" s="20">
        <v>0</v>
      </c>
      <c r="G208" s="20">
        <v>0</v>
      </c>
      <c r="H208" s="20">
        <v>1</v>
      </c>
      <c r="I208" s="18">
        <v>2.074</v>
      </c>
      <c r="J208" s="18">
        <v>18.63</v>
      </c>
      <c r="K208" s="21">
        <v>3</v>
      </c>
      <c r="L208" s="21">
        <v>1</v>
      </c>
      <c r="M208" s="21">
        <v>0</v>
      </c>
      <c r="N208" s="21">
        <v>0</v>
      </c>
      <c r="O208" s="21">
        <v>0</v>
      </c>
      <c r="P208" s="21">
        <v>15.18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399101</v>
      </c>
      <c r="B209" s="20" t="s">
        <v>288</v>
      </c>
      <c r="C209" s="20">
        <v>11702.379</v>
      </c>
      <c r="D209" s="20">
        <v>14007.794</v>
      </c>
      <c r="E209" s="20">
        <v>0</v>
      </c>
      <c r="F209" s="20">
        <v>0</v>
      </c>
      <c r="G209" s="20">
        <v>0</v>
      </c>
      <c r="H209" s="20">
        <v>1</v>
      </c>
      <c r="I209" s="18">
        <v>1.836</v>
      </c>
      <c r="J209" s="18">
        <v>17.992</v>
      </c>
      <c r="K209" s="21">
        <v>4</v>
      </c>
      <c r="L209" s="21">
        <v>0</v>
      </c>
      <c r="M209" s="21">
        <v>0</v>
      </c>
      <c r="N209" s="21">
        <v>0</v>
      </c>
      <c r="O209" s="21">
        <v>0</v>
      </c>
      <c r="P209" s="21">
        <v>8</v>
      </c>
      <c r="Q209" s="21">
        <v>0</v>
      </c>
      <c r="R209" s="21">
        <v>1</v>
      </c>
      <c r="S209" s="22"/>
      <c r="T209" s="22"/>
      <c r="U209" s="22"/>
      <c r="V209" s="22"/>
      <c r="W209" s="22"/>
    </row>
    <row r="210" ht="16.5" spans="1:23">
      <c r="A210" s="20">
        <v>399102</v>
      </c>
      <c r="B210" s="20" t="s">
        <v>289</v>
      </c>
      <c r="C210" s="20">
        <v>2934.097</v>
      </c>
      <c r="D210" s="20">
        <v>3761.08</v>
      </c>
      <c r="E210" s="20">
        <v>0</v>
      </c>
      <c r="F210" s="20">
        <v>0</v>
      </c>
      <c r="G210" s="20">
        <v>0</v>
      </c>
      <c r="H210" s="20">
        <v>1</v>
      </c>
      <c r="I210" s="18">
        <v>2.514</v>
      </c>
      <c r="J210" s="18">
        <v>23.949</v>
      </c>
      <c r="K210" s="21">
        <v>4</v>
      </c>
      <c r="L210" s="21">
        <v>0</v>
      </c>
      <c r="M210" s="21">
        <v>0</v>
      </c>
      <c r="N210" s="21">
        <v>0</v>
      </c>
      <c r="O210" s="21">
        <v>0</v>
      </c>
      <c r="P210" s="21">
        <v>10.909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399103</v>
      </c>
      <c r="B211" s="20" t="s">
        <v>290</v>
      </c>
      <c r="C211" s="20">
        <v>7455.156</v>
      </c>
      <c r="D211" s="20">
        <v>8865.486</v>
      </c>
      <c r="E211" s="20">
        <v>0</v>
      </c>
      <c r="F211" s="20">
        <v>0</v>
      </c>
      <c r="G211" s="20">
        <v>0</v>
      </c>
      <c r="H211" s="20">
        <v>1</v>
      </c>
      <c r="I211" s="18">
        <v>3.085</v>
      </c>
      <c r="J211" s="18">
        <v>18.503</v>
      </c>
      <c r="K211" s="21">
        <v>4</v>
      </c>
      <c r="L211" s="21">
        <v>2</v>
      </c>
      <c r="M211" s="21">
        <v>-1</v>
      </c>
      <c r="N211" s="21">
        <v>1</v>
      </c>
      <c r="O211" s="21">
        <v>0</v>
      </c>
      <c r="P211" s="21">
        <v>-2.899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399106</v>
      </c>
      <c r="B212" s="20" t="s">
        <v>291</v>
      </c>
      <c r="C212" s="20">
        <v>2035.205</v>
      </c>
      <c r="D212" s="20">
        <v>2445.443</v>
      </c>
      <c r="E212" s="20">
        <v>0</v>
      </c>
      <c r="F212" s="20">
        <v>0</v>
      </c>
      <c r="G212" s="20">
        <v>0</v>
      </c>
      <c r="H212" s="20">
        <v>1</v>
      </c>
      <c r="I212" s="18">
        <v>1.843</v>
      </c>
      <c r="J212" s="18">
        <v>18.309</v>
      </c>
      <c r="K212" s="21">
        <v>4</v>
      </c>
      <c r="L212" s="21">
        <v>0</v>
      </c>
      <c r="M212" s="21">
        <v>0</v>
      </c>
      <c r="N212" s="21">
        <v>0</v>
      </c>
      <c r="O212" s="21">
        <v>0</v>
      </c>
      <c r="P212" s="21">
        <v>7.996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399107</v>
      </c>
      <c r="B213" s="20" t="s">
        <v>292</v>
      </c>
      <c r="C213" s="20">
        <v>2128.97</v>
      </c>
      <c r="D213" s="20">
        <v>2558.377</v>
      </c>
      <c r="E213" s="20">
        <v>0</v>
      </c>
      <c r="F213" s="20">
        <v>0</v>
      </c>
      <c r="G213" s="20">
        <v>0</v>
      </c>
      <c r="H213" s="20">
        <v>1</v>
      </c>
      <c r="I213" s="18">
        <v>1.845</v>
      </c>
      <c r="J213" s="18">
        <v>18.32</v>
      </c>
      <c r="K213" s="21">
        <v>4</v>
      </c>
      <c r="L213" s="21">
        <v>0</v>
      </c>
      <c r="M213" s="21">
        <v>0</v>
      </c>
      <c r="N213" s="21">
        <v>0</v>
      </c>
      <c r="O213" s="21">
        <v>0</v>
      </c>
      <c r="P213" s="21">
        <v>0.839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399232</v>
      </c>
      <c r="B214" s="20" t="s">
        <v>293</v>
      </c>
      <c r="C214" s="20">
        <v>2767.27</v>
      </c>
      <c r="D214" s="20">
        <v>3420.5</v>
      </c>
      <c r="E214" s="20">
        <v>0</v>
      </c>
      <c r="F214" s="20">
        <v>0</v>
      </c>
      <c r="G214" s="20">
        <v>0</v>
      </c>
      <c r="H214" s="20">
        <v>1</v>
      </c>
      <c r="I214" s="18">
        <v>4.863</v>
      </c>
      <c r="J214" s="18">
        <v>23.032</v>
      </c>
      <c r="K214" s="21">
        <v>4</v>
      </c>
      <c r="L214" s="21">
        <v>0</v>
      </c>
      <c r="M214" s="21">
        <v>0</v>
      </c>
      <c r="N214" s="21">
        <v>0</v>
      </c>
      <c r="O214" s="21">
        <v>0</v>
      </c>
      <c r="P214" s="21">
        <v>8.248</v>
      </c>
      <c r="Q214" s="21">
        <v>0</v>
      </c>
      <c r="R214" s="21">
        <v>1</v>
      </c>
      <c r="S214" s="22"/>
      <c r="T214" s="22"/>
      <c r="U214" s="22"/>
      <c r="V214" s="22"/>
      <c r="W214" s="22"/>
    </row>
    <row r="215" ht="16.5" spans="1:23">
      <c r="A215" s="20">
        <v>399233</v>
      </c>
      <c r="B215" s="20" t="s">
        <v>294</v>
      </c>
      <c r="C215" s="20">
        <v>2614.976</v>
      </c>
      <c r="D215" s="20">
        <v>3251.524</v>
      </c>
      <c r="E215" s="20">
        <v>0</v>
      </c>
      <c r="F215" s="20">
        <v>0</v>
      </c>
      <c r="G215" s="20">
        <v>0</v>
      </c>
      <c r="H215" s="20">
        <v>1</v>
      </c>
      <c r="I215" s="18">
        <v>3.668</v>
      </c>
      <c r="J215" s="18">
        <v>22.527</v>
      </c>
      <c r="K215" s="21">
        <v>4</v>
      </c>
      <c r="L215" s="21">
        <v>0</v>
      </c>
      <c r="M215" s="21">
        <v>0</v>
      </c>
      <c r="N215" s="21">
        <v>0</v>
      </c>
      <c r="O215" s="21">
        <v>0</v>
      </c>
      <c r="P215" s="21">
        <v>-30.4</v>
      </c>
      <c r="Q215" s="21">
        <v>0</v>
      </c>
      <c r="R215" s="21">
        <v>1</v>
      </c>
      <c r="S215" s="22"/>
      <c r="T215" s="22"/>
      <c r="U215" s="22"/>
      <c r="V215" s="22"/>
      <c r="W215" s="22"/>
    </row>
    <row r="216" ht="16.5" spans="1:23">
      <c r="A216" s="20">
        <v>399234</v>
      </c>
      <c r="B216" s="20" t="s">
        <v>295</v>
      </c>
      <c r="C216" s="20">
        <v>859.044</v>
      </c>
      <c r="D216" s="20">
        <v>932.129</v>
      </c>
      <c r="E216" s="20">
        <v>0</v>
      </c>
      <c r="F216" s="20">
        <v>0</v>
      </c>
      <c r="G216" s="20">
        <v>0</v>
      </c>
      <c r="H216" s="20">
        <v>1</v>
      </c>
      <c r="I216" s="18">
        <v>1.214</v>
      </c>
      <c r="J216" s="18">
        <v>8.959</v>
      </c>
      <c r="K216" s="21">
        <v>3</v>
      </c>
      <c r="L216" s="21">
        <v>0</v>
      </c>
      <c r="M216" s="21">
        <v>0</v>
      </c>
      <c r="N216" s="21">
        <v>-1</v>
      </c>
      <c r="O216" s="21">
        <v>0</v>
      </c>
      <c r="P216" s="21">
        <v>10.815</v>
      </c>
      <c r="Q216" s="21">
        <v>-1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399235</v>
      </c>
      <c r="B217" s="20" t="s">
        <v>296</v>
      </c>
      <c r="C217" s="20">
        <v>922.423</v>
      </c>
      <c r="D217" s="20">
        <v>1095.139</v>
      </c>
      <c r="E217" s="20">
        <v>0</v>
      </c>
      <c r="F217" s="20">
        <v>0</v>
      </c>
      <c r="G217" s="20">
        <v>0</v>
      </c>
      <c r="H217" s="20">
        <v>1</v>
      </c>
      <c r="I217" s="18">
        <v>0.308</v>
      </c>
      <c r="J217" s="18">
        <v>16.031</v>
      </c>
      <c r="K217" s="21">
        <v>4</v>
      </c>
      <c r="L217" s="21">
        <v>1</v>
      </c>
      <c r="M217" s="21">
        <v>-1</v>
      </c>
      <c r="N217" s="21">
        <v>1</v>
      </c>
      <c r="O217" s="21">
        <v>0</v>
      </c>
      <c r="P217" s="21">
        <v>-4.508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399241</v>
      </c>
      <c r="B218" s="20" t="s">
        <v>297</v>
      </c>
      <c r="C218" s="20">
        <v>1130.121</v>
      </c>
      <c r="D218" s="20">
        <v>1310.473</v>
      </c>
      <c r="E218" s="20">
        <v>0</v>
      </c>
      <c r="F218" s="20">
        <v>0</v>
      </c>
      <c r="G218" s="20">
        <v>0</v>
      </c>
      <c r="H218" s="20">
        <v>1</v>
      </c>
      <c r="I218" s="18">
        <v>0.803</v>
      </c>
      <c r="J218" s="18">
        <v>14.455</v>
      </c>
      <c r="K218" s="21">
        <v>3</v>
      </c>
      <c r="L218" s="21">
        <v>0</v>
      </c>
      <c r="M218" s="21">
        <v>0</v>
      </c>
      <c r="N218" s="21">
        <v>0</v>
      </c>
      <c r="O218" s="21">
        <v>0</v>
      </c>
      <c r="P218" s="21">
        <v>18.042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399244</v>
      </c>
      <c r="B219" s="20" t="s">
        <v>298</v>
      </c>
      <c r="C219" s="20">
        <v>539.674</v>
      </c>
      <c r="D219" s="20">
        <v>621.27</v>
      </c>
      <c r="E219" s="20">
        <v>0</v>
      </c>
      <c r="F219" s="20">
        <v>0</v>
      </c>
      <c r="G219" s="20">
        <v>0</v>
      </c>
      <c r="H219" s="20">
        <v>1</v>
      </c>
      <c r="I219" s="18">
        <v>1.019</v>
      </c>
      <c r="J219" s="18">
        <v>14.019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36.918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399258</v>
      </c>
      <c r="B220" s="20" t="s">
        <v>299</v>
      </c>
      <c r="C220" s="20">
        <v>3146.397</v>
      </c>
      <c r="D220" s="20">
        <v>4015.113</v>
      </c>
      <c r="E220" s="20">
        <v>0</v>
      </c>
      <c r="F220" s="20">
        <v>0</v>
      </c>
      <c r="G220" s="20">
        <v>0</v>
      </c>
      <c r="H220" s="20">
        <v>1</v>
      </c>
      <c r="I220" s="18">
        <v>8.708</v>
      </c>
      <c r="J220" s="18">
        <v>28.46</v>
      </c>
      <c r="K220" s="21">
        <v>4</v>
      </c>
      <c r="L220" s="21">
        <v>1</v>
      </c>
      <c r="M220" s="21">
        <v>-1</v>
      </c>
      <c r="N220" s="21">
        <v>1</v>
      </c>
      <c r="O220" s="21">
        <v>0</v>
      </c>
      <c r="P220" s="21">
        <v>-2.567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399259</v>
      </c>
      <c r="B221" s="20" t="s">
        <v>300</v>
      </c>
      <c r="C221" s="20">
        <v>3244.565</v>
      </c>
      <c r="D221" s="20">
        <v>4508.126</v>
      </c>
      <c r="E221" s="20">
        <v>0</v>
      </c>
      <c r="F221" s="20">
        <v>0</v>
      </c>
      <c r="G221" s="20">
        <v>0</v>
      </c>
      <c r="H221" s="20">
        <v>1</v>
      </c>
      <c r="I221" s="18">
        <v>9.07</v>
      </c>
      <c r="J221" s="18">
        <v>34.556</v>
      </c>
      <c r="K221" s="21">
        <v>4</v>
      </c>
      <c r="L221" s="21">
        <v>0</v>
      </c>
      <c r="M221" s="21">
        <v>0</v>
      </c>
      <c r="N221" s="21">
        <v>0</v>
      </c>
      <c r="O221" s="21">
        <v>0</v>
      </c>
      <c r="P221" s="21">
        <v>14.371</v>
      </c>
      <c r="Q221" s="21">
        <v>0</v>
      </c>
      <c r="R221" s="21">
        <v>1</v>
      </c>
      <c r="S221" s="22"/>
      <c r="T221" s="22"/>
      <c r="U221" s="22"/>
      <c r="V221" s="22"/>
      <c r="W221" s="22"/>
    </row>
    <row r="222" ht="16.5" spans="1:23">
      <c r="A222" s="20">
        <v>399260</v>
      </c>
      <c r="B222" s="20" t="s">
        <v>301</v>
      </c>
      <c r="C222" s="20">
        <v>2664.032</v>
      </c>
      <c r="D222" s="20">
        <v>3470.282</v>
      </c>
      <c r="E222" s="20">
        <v>0</v>
      </c>
      <c r="F222" s="20">
        <v>0</v>
      </c>
      <c r="G222" s="20">
        <v>0</v>
      </c>
      <c r="H222" s="20">
        <v>1</v>
      </c>
      <c r="I222" s="18">
        <v>8.125</v>
      </c>
      <c r="J222" s="18">
        <v>29.471</v>
      </c>
      <c r="K222" s="21">
        <v>4</v>
      </c>
      <c r="L222" s="21">
        <v>1</v>
      </c>
      <c r="M222" s="21">
        <v>-1</v>
      </c>
      <c r="N222" s="21">
        <v>1</v>
      </c>
      <c r="O222" s="21">
        <v>0</v>
      </c>
      <c r="P222" s="21">
        <v>-3.732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399261</v>
      </c>
      <c r="B223" s="20" t="s">
        <v>302</v>
      </c>
      <c r="C223" s="20">
        <v>3403.233</v>
      </c>
      <c r="D223" s="20">
        <v>5347.402</v>
      </c>
      <c r="E223" s="20">
        <v>0</v>
      </c>
      <c r="F223" s="20">
        <v>0</v>
      </c>
      <c r="G223" s="20">
        <v>0</v>
      </c>
      <c r="H223" s="20">
        <v>1</v>
      </c>
      <c r="I223" s="18">
        <v>11.369</v>
      </c>
      <c r="J223" s="18">
        <v>43.593</v>
      </c>
      <c r="K223" s="21">
        <v>4</v>
      </c>
      <c r="L223" s="21">
        <v>2</v>
      </c>
      <c r="M223" s="21">
        <v>-1</v>
      </c>
      <c r="N223" s="21">
        <v>1</v>
      </c>
      <c r="O223" s="21">
        <v>0</v>
      </c>
      <c r="P223" s="21">
        <v>-5.903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399262</v>
      </c>
      <c r="B224" s="20" t="s">
        <v>303</v>
      </c>
      <c r="C224" s="20">
        <v>1846.142</v>
      </c>
      <c r="D224" s="20">
        <v>2682.279</v>
      </c>
      <c r="E224" s="20">
        <v>0</v>
      </c>
      <c r="F224" s="20">
        <v>0</v>
      </c>
      <c r="G224" s="20">
        <v>0</v>
      </c>
      <c r="H224" s="20">
        <v>1</v>
      </c>
      <c r="I224" s="18">
        <v>5.474</v>
      </c>
      <c r="J224" s="18">
        <v>34.94</v>
      </c>
      <c r="K224" s="21">
        <v>1</v>
      </c>
      <c r="L224" s="21">
        <v>1</v>
      </c>
      <c r="M224" s="21">
        <v>1</v>
      </c>
      <c r="N224" s="21">
        <v>-1</v>
      </c>
      <c r="O224" s="21">
        <v>0</v>
      </c>
      <c r="P224" s="21">
        <v>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399263</v>
      </c>
      <c r="B225" s="20" t="s">
        <v>304</v>
      </c>
      <c r="C225" s="20">
        <v>1971.818</v>
      </c>
      <c r="D225" s="20">
        <v>2973.694</v>
      </c>
      <c r="E225" s="20">
        <v>0</v>
      </c>
      <c r="F225" s="20">
        <v>0</v>
      </c>
      <c r="G225" s="20">
        <v>0</v>
      </c>
      <c r="H225" s="20">
        <v>1</v>
      </c>
      <c r="I225" s="18">
        <v>5.906</v>
      </c>
      <c r="J225" s="18">
        <v>37.607</v>
      </c>
      <c r="K225" s="21">
        <v>4</v>
      </c>
      <c r="L225" s="21">
        <v>1</v>
      </c>
      <c r="M225" s="21">
        <v>-1</v>
      </c>
      <c r="N225" s="21">
        <v>1</v>
      </c>
      <c r="O225" s="21">
        <v>0</v>
      </c>
      <c r="P225" s="21">
        <v>-2.353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399266</v>
      </c>
      <c r="B226" s="20" t="s">
        <v>305</v>
      </c>
      <c r="C226" s="20">
        <v>2217.22</v>
      </c>
      <c r="D226" s="20">
        <v>3220.842</v>
      </c>
      <c r="E226" s="20">
        <v>0</v>
      </c>
      <c r="F226" s="20">
        <v>0</v>
      </c>
      <c r="G226" s="20">
        <v>0</v>
      </c>
      <c r="H226" s="20">
        <v>1</v>
      </c>
      <c r="I226" s="18">
        <v>10.108</v>
      </c>
      <c r="J226" s="18">
        <v>38.119</v>
      </c>
      <c r="K226" s="21">
        <v>4</v>
      </c>
      <c r="L226" s="21">
        <v>1</v>
      </c>
      <c r="M226" s="21">
        <v>-1</v>
      </c>
      <c r="N226" s="21">
        <v>1</v>
      </c>
      <c r="O226" s="21">
        <v>0</v>
      </c>
      <c r="P226" s="21">
        <v>-0.161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399269</v>
      </c>
      <c r="B227" s="20" t="s">
        <v>306</v>
      </c>
      <c r="C227" s="20">
        <v>4446.967</v>
      </c>
      <c r="D227" s="20">
        <v>7028.113</v>
      </c>
      <c r="E227" s="20">
        <v>0</v>
      </c>
      <c r="F227" s="20">
        <v>0</v>
      </c>
      <c r="G227" s="20">
        <v>0</v>
      </c>
      <c r="H227" s="20">
        <v>1</v>
      </c>
      <c r="I227" s="18">
        <v>9.886</v>
      </c>
      <c r="J227" s="18">
        <v>42.981</v>
      </c>
      <c r="K227" s="21">
        <v>4</v>
      </c>
      <c r="L227" s="21">
        <v>1</v>
      </c>
      <c r="M227" s="21">
        <v>-1</v>
      </c>
      <c r="N227" s="21">
        <v>1</v>
      </c>
      <c r="O227" s="21">
        <v>0</v>
      </c>
      <c r="P227" s="21">
        <v>-0.446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399274</v>
      </c>
      <c r="B228" s="20" t="s">
        <v>307</v>
      </c>
      <c r="C228" s="20">
        <v>3881.108</v>
      </c>
      <c r="D228" s="20">
        <v>5494.66</v>
      </c>
      <c r="E228" s="20">
        <v>0</v>
      </c>
      <c r="F228" s="20">
        <v>0</v>
      </c>
      <c r="G228" s="20">
        <v>0</v>
      </c>
      <c r="H228" s="20">
        <v>1</v>
      </c>
      <c r="I228" s="18">
        <v>6.134</v>
      </c>
      <c r="J228" s="18">
        <v>33.699</v>
      </c>
      <c r="K228" s="21">
        <v>4</v>
      </c>
      <c r="L228" s="21">
        <v>2</v>
      </c>
      <c r="M228" s="21">
        <v>-1</v>
      </c>
      <c r="N228" s="21">
        <v>1</v>
      </c>
      <c r="O228" s="21">
        <v>0</v>
      </c>
      <c r="P228" s="21">
        <v>-4.599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399276</v>
      </c>
      <c r="B229" s="20" t="s">
        <v>308</v>
      </c>
      <c r="C229" s="20">
        <v>4812.132</v>
      </c>
      <c r="D229" s="20">
        <v>7036.562</v>
      </c>
      <c r="E229" s="20">
        <v>0</v>
      </c>
      <c r="F229" s="20">
        <v>0</v>
      </c>
      <c r="G229" s="20">
        <v>0</v>
      </c>
      <c r="H229" s="20">
        <v>1</v>
      </c>
      <c r="I229" s="18">
        <v>9.599</v>
      </c>
      <c r="J229" s="18">
        <v>38.177</v>
      </c>
      <c r="K229" s="21">
        <v>4</v>
      </c>
      <c r="L229" s="21">
        <v>0</v>
      </c>
      <c r="M229" s="21">
        <v>0</v>
      </c>
      <c r="N229" s="21">
        <v>0</v>
      </c>
      <c r="O229" s="21">
        <v>0</v>
      </c>
      <c r="P229" s="21">
        <v>8.612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399278</v>
      </c>
      <c r="B230" s="20" t="s">
        <v>309</v>
      </c>
      <c r="C230" s="20">
        <v>1545.607</v>
      </c>
      <c r="D230" s="20">
        <v>1996.511</v>
      </c>
      <c r="E230" s="20">
        <v>0</v>
      </c>
      <c r="F230" s="20">
        <v>0</v>
      </c>
      <c r="G230" s="20">
        <v>0</v>
      </c>
      <c r="H230" s="20">
        <v>1</v>
      </c>
      <c r="I230" s="18">
        <v>5.035</v>
      </c>
      <c r="J230" s="18">
        <v>26.482</v>
      </c>
      <c r="K230" s="21">
        <v>4</v>
      </c>
      <c r="L230" s="21">
        <v>0</v>
      </c>
      <c r="M230" s="21">
        <v>0</v>
      </c>
      <c r="N230" s="21">
        <v>0</v>
      </c>
      <c r="O230" s="21">
        <v>0</v>
      </c>
      <c r="P230" s="21">
        <v>2.791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399279</v>
      </c>
      <c r="B231" s="20" t="s">
        <v>310</v>
      </c>
      <c r="C231" s="20">
        <v>3145.023</v>
      </c>
      <c r="D231" s="20">
        <v>4565.052</v>
      </c>
      <c r="E231" s="20">
        <v>0</v>
      </c>
      <c r="F231" s="20">
        <v>0</v>
      </c>
      <c r="G231" s="20">
        <v>0</v>
      </c>
      <c r="H231" s="20">
        <v>1</v>
      </c>
      <c r="I231" s="18">
        <v>6.115</v>
      </c>
      <c r="J231" s="18">
        <v>35.32</v>
      </c>
      <c r="K231" s="21">
        <v>4</v>
      </c>
      <c r="L231" s="21">
        <v>0</v>
      </c>
      <c r="M231" s="21">
        <v>0</v>
      </c>
      <c r="N231" s="21">
        <v>0</v>
      </c>
      <c r="O231" s="21">
        <v>0</v>
      </c>
      <c r="P231" s="21">
        <v>9.568</v>
      </c>
      <c r="Q231" s="21">
        <v>0</v>
      </c>
      <c r="R231" s="21">
        <v>1</v>
      </c>
      <c r="S231" s="22"/>
      <c r="T231" s="22"/>
      <c r="U231" s="22"/>
      <c r="V231" s="22"/>
      <c r="W231" s="22"/>
    </row>
    <row r="232" ht="16.5" spans="1:23">
      <c r="A232" s="20">
        <v>399281</v>
      </c>
      <c r="B232" s="20" t="s">
        <v>311</v>
      </c>
      <c r="C232" s="20">
        <v>3201.727</v>
      </c>
      <c r="D232" s="20">
        <v>4420.639</v>
      </c>
      <c r="E232" s="20">
        <v>0</v>
      </c>
      <c r="F232" s="20">
        <v>0</v>
      </c>
      <c r="G232" s="20">
        <v>0</v>
      </c>
      <c r="H232" s="20">
        <v>1</v>
      </c>
      <c r="I232" s="18">
        <v>4.651</v>
      </c>
      <c r="J232" s="18">
        <v>30.942</v>
      </c>
      <c r="K232" s="21">
        <v>4</v>
      </c>
      <c r="L232" s="21">
        <v>0</v>
      </c>
      <c r="M232" s="21">
        <v>0</v>
      </c>
      <c r="N232" s="21">
        <v>0</v>
      </c>
      <c r="O232" s="21">
        <v>0</v>
      </c>
      <c r="P232" s="21">
        <v>-24.976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399285</v>
      </c>
      <c r="B233" s="20" t="s">
        <v>312</v>
      </c>
      <c r="C233" s="20">
        <v>4035.894</v>
      </c>
      <c r="D233" s="20">
        <v>5674.239</v>
      </c>
      <c r="E233" s="20">
        <v>0</v>
      </c>
      <c r="F233" s="20">
        <v>0</v>
      </c>
      <c r="G233" s="20">
        <v>0</v>
      </c>
      <c r="H233" s="20">
        <v>1</v>
      </c>
      <c r="I233" s="18">
        <v>5.912</v>
      </c>
      <c r="J233" s="18">
        <v>33.079</v>
      </c>
      <c r="K233" s="21">
        <v>3</v>
      </c>
      <c r="L233" s="21">
        <v>0</v>
      </c>
      <c r="M233" s="21">
        <v>0</v>
      </c>
      <c r="N233" s="21">
        <v>0</v>
      </c>
      <c r="O233" s="21">
        <v>0</v>
      </c>
      <c r="P233" s="21">
        <v>5.914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399289</v>
      </c>
      <c r="B234" s="20" t="s">
        <v>313</v>
      </c>
      <c r="C234" s="20">
        <v>119.185</v>
      </c>
      <c r="D234" s="20">
        <v>120.102</v>
      </c>
      <c r="E234" s="20">
        <v>0</v>
      </c>
      <c r="F234" s="20">
        <v>0</v>
      </c>
      <c r="G234" s="20">
        <v>0</v>
      </c>
      <c r="H234" s="20">
        <v>1</v>
      </c>
      <c r="I234" s="18">
        <v>0.317</v>
      </c>
      <c r="J234" s="18">
        <v>1.078</v>
      </c>
      <c r="K234" s="21">
        <v>4</v>
      </c>
      <c r="L234" s="21">
        <v>1</v>
      </c>
      <c r="M234" s="21">
        <v>-1</v>
      </c>
      <c r="N234" s="21">
        <v>1</v>
      </c>
      <c r="O234" s="21">
        <v>0</v>
      </c>
      <c r="P234" s="21">
        <v>-3.927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399293</v>
      </c>
      <c r="B235" s="20" t="s">
        <v>314</v>
      </c>
      <c r="C235" s="20">
        <v>4001.887</v>
      </c>
      <c r="D235" s="20">
        <v>5917.569</v>
      </c>
      <c r="E235" s="20">
        <v>0</v>
      </c>
      <c r="F235" s="20">
        <v>0</v>
      </c>
      <c r="G235" s="20">
        <v>0</v>
      </c>
      <c r="H235" s="20">
        <v>1</v>
      </c>
      <c r="I235" s="18">
        <v>7.967</v>
      </c>
      <c r="J235" s="18">
        <v>37.761</v>
      </c>
      <c r="K235" s="21">
        <v>3</v>
      </c>
      <c r="L235" s="21">
        <v>0</v>
      </c>
      <c r="M235" s="21">
        <v>0</v>
      </c>
      <c r="N235" s="21">
        <v>0</v>
      </c>
      <c r="O235" s="21">
        <v>0</v>
      </c>
      <c r="P235" s="21">
        <v>34.21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399294</v>
      </c>
      <c r="B236" s="20" t="s">
        <v>315</v>
      </c>
      <c r="C236" s="20">
        <v>2700.867</v>
      </c>
      <c r="D236" s="20">
        <v>3398.992</v>
      </c>
      <c r="E236" s="20">
        <v>0</v>
      </c>
      <c r="F236" s="20">
        <v>0</v>
      </c>
      <c r="G236" s="20">
        <v>0</v>
      </c>
      <c r="H236" s="20">
        <v>1</v>
      </c>
      <c r="I236" s="18">
        <v>5.91</v>
      </c>
      <c r="J236" s="18">
        <v>25.235</v>
      </c>
      <c r="K236" s="21">
        <v>3</v>
      </c>
      <c r="L236" s="21">
        <v>0</v>
      </c>
      <c r="M236" s="21">
        <v>0</v>
      </c>
      <c r="N236" s="21">
        <v>0</v>
      </c>
      <c r="O236" s="21">
        <v>0</v>
      </c>
      <c r="P236" s="21">
        <v>54.458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399295</v>
      </c>
      <c r="B237" s="20" t="s">
        <v>316</v>
      </c>
      <c r="C237" s="20">
        <v>4302.064</v>
      </c>
      <c r="D237" s="20">
        <v>5365.164</v>
      </c>
      <c r="E237" s="20">
        <v>0</v>
      </c>
      <c r="F237" s="20">
        <v>0</v>
      </c>
      <c r="G237" s="20">
        <v>0</v>
      </c>
      <c r="H237" s="20">
        <v>1</v>
      </c>
      <c r="I237" s="18">
        <v>2.55</v>
      </c>
      <c r="J237" s="18">
        <v>21.86</v>
      </c>
      <c r="K237" s="21">
        <v>4</v>
      </c>
      <c r="L237" s="21">
        <v>2</v>
      </c>
      <c r="M237" s="21">
        <v>-1</v>
      </c>
      <c r="N237" s="21">
        <v>1</v>
      </c>
      <c r="O237" s="21">
        <v>0</v>
      </c>
      <c r="P237" s="21">
        <v>-2.321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399296</v>
      </c>
      <c r="B238" s="20" t="s">
        <v>317</v>
      </c>
      <c r="C238" s="20">
        <v>4251.967</v>
      </c>
      <c r="D238" s="20">
        <v>5698.164</v>
      </c>
      <c r="E238" s="20">
        <v>0</v>
      </c>
      <c r="F238" s="20">
        <v>0</v>
      </c>
      <c r="G238" s="20">
        <v>0</v>
      </c>
      <c r="H238" s="20">
        <v>1</v>
      </c>
      <c r="I238" s="18">
        <v>5.75</v>
      </c>
      <c r="J238" s="18">
        <v>29.671</v>
      </c>
      <c r="K238" s="21">
        <v>4</v>
      </c>
      <c r="L238" s="21">
        <v>0</v>
      </c>
      <c r="M238" s="21">
        <v>0</v>
      </c>
      <c r="N238" s="21">
        <v>0</v>
      </c>
      <c r="O238" s="21">
        <v>0</v>
      </c>
      <c r="P238" s="21">
        <v>8.499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399297</v>
      </c>
      <c r="B239" s="20" t="s">
        <v>318</v>
      </c>
      <c r="C239" s="20">
        <v>5214.065</v>
      </c>
      <c r="D239" s="20">
        <v>5982.17</v>
      </c>
      <c r="E239" s="20">
        <v>0</v>
      </c>
      <c r="F239" s="20">
        <v>0</v>
      </c>
      <c r="G239" s="20">
        <v>0</v>
      </c>
      <c r="H239" s="20">
        <v>1</v>
      </c>
      <c r="I239" s="18">
        <v>1.136</v>
      </c>
      <c r="J239" s="18">
        <v>13.83</v>
      </c>
      <c r="K239" s="21">
        <v>4</v>
      </c>
      <c r="L239" s="21">
        <v>0</v>
      </c>
      <c r="M239" s="21">
        <v>0</v>
      </c>
      <c r="N239" s="21">
        <v>0</v>
      </c>
      <c r="O239" s="21">
        <v>0</v>
      </c>
      <c r="P239" s="21">
        <v>-1.004</v>
      </c>
      <c r="Q239" s="21">
        <v>0</v>
      </c>
      <c r="R239" s="21">
        <v>1</v>
      </c>
      <c r="S239" s="22"/>
      <c r="T239" s="22"/>
      <c r="U239" s="22"/>
      <c r="V239" s="22"/>
      <c r="W239" s="22"/>
    </row>
    <row r="240" ht="16.5" spans="1:23">
      <c r="A240" s="20">
        <v>399298</v>
      </c>
      <c r="B240" s="20" t="s">
        <v>319</v>
      </c>
      <c r="C240" s="20">
        <v>211.607</v>
      </c>
      <c r="D240" s="20">
        <v>212.756</v>
      </c>
      <c r="E240" s="20">
        <v>0</v>
      </c>
      <c r="F240" s="20">
        <v>0</v>
      </c>
      <c r="G240" s="20">
        <v>0</v>
      </c>
      <c r="H240" s="20">
        <v>1</v>
      </c>
      <c r="I240" s="18">
        <v>0.162</v>
      </c>
      <c r="J240" s="18">
        <v>0.702</v>
      </c>
      <c r="K240" s="21">
        <v>4</v>
      </c>
      <c r="L240" s="21">
        <v>0</v>
      </c>
      <c r="M240" s="21">
        <v>0</v>
      </c>
      <c r="N240" s="21">
        <v>0</v>
      </c>
      <c r="O240" s="21">
        <v>0</v>
      </c>
      <c r="P240" s="21">
        <v>9.938</v>
      </c>
      <c r="Q240" s="21">
        <v>0</v>
      </c>
      <c r="R240" s="21">
        <v>1</v>
      </c>
      <c r="S240" s="22"/>
      <c r="T240" s="22"/>
      <c r="U240" s="22"/>
      <c r="V240" s="22"/>
      <c r="W240" s="22"/>
    </row>
    <row r="241" ht="16.5" spans="1:23">
      <c r="A241" s="20">
        <v>399299</v>
      </c>
      <c r="B241" s="20" t="s">
        <v>320</v>
      </c>
      <c r="C241" s="20">
        <v>243.384</v>
      </c>
      <c r="D241" s="20">
        <v>244.792</v>
      </c>
      <c r="E241" s="20">
        <v>0</v>
      </c>
      <c r="F241" s="20">
        <v>0</v>
      </c>
      <c r="G241" s="20">
        <v>0</v>
      </c>
      <c r="H241" s="20">
        <v>1</v>
      </c>
      <c r="I241" s="18">
        <v>0.109</v>
      </c>
      <c r="J241" s="18">
        <v>0.684</v>
      </c>
      <c r="K241" s="21">
        <v>4</v>
      </c>
      <c r="L241" s="21">
        <v>0</v>
      </c>
      <c r="M241" s="21">
        <v>-1</v>
      </c>
      <c r="N241" s="21">
        <v>1</v>
      </c>
      <c r="O241" s="21">
        <v>0</v>
      </c>
      <c r="P241" s="21">
        <v>-2.723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399300</v>
      </c>
      <c r="B242" s="20" t="s">
        <v>198</v>
      </c>
      <c r="C242" s="20">
        <v>3910.175</v>
      </c>
      <c r="D242" s="20">
        <v>4497.524</v>
      </c>
      <c r="E242" s="20">
        <v>0</v>
      </c>
      <c r="F242" s="20">
        <v>0</v>
      </c>
      <c r="G242" s="20">
        <v>0</v>
      </c>
      <c r="H242" s="20">
        <v>1</v>
      </c>
      <c r="I242" s="18">
        <v>3.501</v>
      </c>
      <c r="J242" s="18">
        <v>16.103</v>
      </c>
      <c r="K242" s="21">
        <v>4</v>
      </c>
      <c r="L242" s="21">
        <v>0</v>
      </c>
      <c r="M242" s="21">
        <v>0</v>
      </c>
      <c r="N242" s="21">
        <v>-1</v>
      </c>
      <c r="O242" s="21">
        <v>0</v>
      </c>
      <c r="P242" s="21">
        <v>-8.42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399301</v>
      </c>
      <c r="B243" s="20" t="s">
        <v>321</v>
      </c>
      <c r="C243" s="20">
        <v>215.425</v>
      </c>
      <c r="D243" s="20">
        <v>216.594</v>
      </c>
      <c r="E243" s="20">
        <v>0</v>
      </c>
      <c r="F243" s="20">
        <v>0</v>
      </c>
      <c r="G243" s="20">
        <v>0</v>
      </c>
      <c r="H243" s="20">
        <v>1</v>
      </c>
      <c r="I243" s="18">
        <v>0.163</v>
      </c>
      <c r="J243" s="18">
        <v>0.702</v>
      </c>
      <c r="K243" s="21">
        <v>3</v>
      </c>
      <c r="L243" s="21">
        <v>0</v>
      </c>
      <c r="M243" s="21">
        <v>0</v>
      </c>
      <c r="N243" s="21">
        <v>0</v>
      </c>
      <c r="O243" s="21">
        <v>0</v>
      </c>
      <c r="P243" s="21">
        <v>-0.476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399306</v>
      </c>
      <c r="B244" s="20" t="s">
        <v>322</v>
      </c>
      <c r="C244" s="20">
        <v>1489.028</v>
      </c>
      <c r="D244" s="20">
        <v>1782.938</v>
      </c>
      <c r="E244" s="20">
        <v>0</v>
      </c>
      <c r="F244" s="20">
        <v>0</v>
      </c>
      <c r="G244" s="20">
        <v>0</v>
      </c>
      <c r="H244" s="20">
        <v>1</v>
      </c>
      <c r="I244" s="18">
        <v>3.219</v>
      </c>
      <c r="J244" s="18">
        <v>19.173</v>
      </c>
      <c r="K244" s="21">
        <v>4</v>
      </c>
      <c r="L244" s="21">
        <v>0</v>
      </c>
      <c r="M244" s="21">
        <v>0</v>
      </c>
      <c r="N244" s="21">
        <v>0</v>
      </c>
      <c r="O244" s="21">
        <v>0</v>
      </c>
      <c r="P244" s="21">
        <v>-10.479</v>
      </c>
      <c r="Q244" s="21">
        <v>0</v>
      </c>
      <c r="R244" s="21">
        <v>-1</v>
      </c>
      <c r="S244" s="22"/>
      <c r="T244" s="22"/>
      <c r="U244" s="22"/>
      <c r="V244" s="22"/>
      <c r="W244" s="22"/>
    </row>
    <row r="245" ht="16.5" spans="1:23">
      <c r="A245" s="20">
        <v>399310</v>
      </c>
      <c r="B245" s="20" t="s">
        <v>323</v>
      </c>
      <c r="C245" s="20">
        <v>6357.901</v>
      </c>
      <c r="D245" s="20">
        <v>7652.943</v>
      </c>
      <c r="E245" s="20">
        <v>0</v>
      </c>
      <c r="F245" s="20">
        <v>0</v>
      </c>
      <c r="G245" s="20">
        <v>0</v>
      </c>
      <c r="H245" s="20">
        <v>1</v>
      </c>
      <c r="I245" s="18">
        <v>5.279</v>
      </c>
      <c r="J245" s="18">
        <v>21.308</v>
      </c>
      <c r="K245" s="21">
        <v>4</v>
      </c>
      <c r="L245" s="21">
        <v>0</v>
      </c>
      <c r="M245" s="21">
        <v>-1</v>
      </c>
      <c r="N245" s="21">
        <v>1</v>
      </c>
      <c r="O245" s="21">
        <v>0</v>
      </c>
      <c r="P245" s="21">
        <v>0.589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399311</v>
      </c>
      <c r="B246" s="20" t="s">
        <v>324</v>
      </c>
      <c r="C246" s="20">
        <v>4090.786</v>
      </c>
      <c r="D246" s="20">
        <v>4782.652</v>
      </c>
      <c r="E246" s="20">
        <v>0</v>
      </c>
      <c r="F246" s="20">
        <v>0</v>
      </c>
      <c r="G246" s="20">
        <v>0</v>
      </c>
      <c r="H246" s="20">
        <v>1</v>
      </c>
      <c r="I246" s="18">
        <v>3.106</v>
      </c>
      <c r="J246" s="18">
        <v>17.122</v>
      </c>
      <c r="K246" s="21">
        <v>4</v>
      </c>
      <c r="L246" s="21">
        <v>2</v>
      </c>
      <c r="M246" s="21">
        <v>0</v>
      </c>
      <c r="N246" s="21">
        <v>0</v>
      </c>
      <c r="O246" s="21">
        <v>0</v>
      </c>
      <c r="P246" s="21">
        <v>8.732</v>
      </c>
      <c r="Q246" s="21">
        <v>0</v>
      </c>
      <c r="R246" s="21">
        <v>1</v>
      </c>
      <c r="S246" s="22"/>
      <c r="T246" s="22"/>
      <c r="U246" s="22"/>
      <c r="V246" s="22"/>
      <c r="W246" s="22"/>
    </row>
    <row r="247" ht="16.5" spans="1:23">
      <c r="A247" s="20">
        <v>399312</v>
      </c>
      <c r="B247" s="20" t="s">
        <v>325</v>
      </c>
      <c r="C247" s="20">
        <v>4386.869</v>
      </c>
      <c r="D247" s="20">
        <v>5245.278</v>
      </c>
      <c r="E247" s="20">
        <v>0</v>
      </c>
      <c r="F247" s="20">
        <v>0</v>
      </c>
      <c r="G247" s="20">
        <v>0</v>
      </c>
      <c r="H247" s="20">
        <v>1</v>
      </c>
      <c r="I247" s="18">
        <v>4.146</v>
      </c>
      <c r="J247" s="18">
        <v>19.833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399313</v>
      </c>
      <c r="B248" s="20" t="s">
        <v>326</v>
      </c>
      <c r="C248" s="20">
        <v>4717.853</v>
      </c>
      <c r="D248" s="20">
        <v>5331.412</v>
      </c>
      <c r="E248" s="20">
        <v>0</v>
      </c>
      <c r="F248" s="20">
        <v>0</v>
      </c>
      <c r="G248" s="20">
        <v>0</v>
      </c>
      <c r="H248" s="20">
        <v>1</v>
      </c>
      <c r="I248" s="18">
        <v>3.42</v>
      </c>
      <c r="J248" s="18">
        <v>14.534</v>
      </c>
      <c r="K248" s="21">
        <v>3</v>
      </c>
      <c r="L248" s="21">
        <v>0</v>
      </c>
      <c r="M248" s="21">
        <v>0</v>
      </c>
      <c r="N248" s="21">
        <v>0</v>
      </c>
      <c r="O248" s="21">
        <v>0</v>
      </c>
      <c r="P248" s="21">
        <v>43.699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399314</v>
      </c>
      <c r="B249" s="20" t="s">
        <v>327</v>
      </c>
      <c r="C249" s="20">
        <v>4347.127</v>
      </c>
      <c r="D249" s="20">
        <v>4982.118</v>
      </c>
      <c r="E249" s="20">
        <v>0</v>
      </c>
      <c r="F249" s="20">
        <v>0</v>
      </c>
      <c r="G249" s="20">
        <v>0</v>
      </c>
      <c r="H249" s="20">
        <v>1</v>
      </c>
      <c r="I249" s="18">
        <v>3.765</v>
      </c>
      <c r="J249" s="18">
        <v>16.031</v>
      </c>
      <c r="K249" s="21">
        <v>4</v>
      </c>
      <c r="L249" s="21">
        <v>1</v>
      </c>
      <c r="M249" s="21">
        <v>-1</v>
      </c>
      <c r="N249" s="21">
        <v>1</v>
      </c>
      <c r="O249" s="21">
        <v>0</v>
      </c>
      <c r="P249" s="21">
        <v>-2.43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399315</v>
      </c>
      <c r="B250" s="20" t="s">
        <v>328</v>
      </c>
      <c r="C250" s="20">
        <v>3737.101</v>
      </c>
      <c r="D250" s="20">
        <v>4524.192</v>
      </c>
      <c r="E250" s="20">
        <v>0</v>
      </c>
      <c r="F250" s="20">
        <v>0</v>
      </c>
      <c r="G250" s="20">
        <v>0</v>
      </c>
      <c r="H250" s="20">
        <v>1</v>
      </c>
      <c r="I250" s="18">
        <v>2.598</v>
      </c>
      <c r="J250" s="18">
        <v>19.544</v>
      </c>
      <c r="K250" s="21">
        <v>4</v>
      </c>
      <c r="L250" s="21">
        <v>1</v>
      </c>
      <c r="M250" s="21">
        <v>0</v>
      </c>
      <c r="N250" s="21">
        <v>0</v>
      </c>
      <c r="O250" s="21">
        <v>0</v>
      </c>
      <c r="P250" s="21">
        <v>7.068</v>
      </c>
      <c r="Q250" s="21">
        <v>0</v>
      </c>
      <c r="R250" s="21">
        <v>1</v>
      </c>
      <c r="S250" s="22"/>
      <c r="T250" s="22"/>
      <c r="U250" s="22"/>
      <c r="V250" s="22"/>
      <c r="W250" s="22"/>
    </row>
    <row r="251" ht="16.5" spans="1:23">
      <c r="A251" s="20">
        <v>399317</v>
      </c>
      <c r="B251" s="20" t="s">
        <v>329</v>
      </c>
      <c r="C251" s="20">
        <v>5593.403</v>
      </c>
      <c r="D251" s="20">
        <v>6595.281</v>
      </c>
      <c r="E251" s="20">
        <v>0</v>
      </c>
      <c r="F251" s="20">
        <v>0</v>
      </c>
      <c r="G251" s="20">
        <v>0</v>
      </c>
      <c r="H251" s="20">
        <v>1</v>
      </c>
      <c r="I251" s="18">
        <v>2.249</v>
      </c>
      <c r="J251" s="18">
        <v>17.098</v>
      </c>
      <c r="K251" s="21">
        <v>4</v>
      </c>
      <c r="L251" s="21">
        <v>1</v>
      </c>
      <c r="M251" s="21">
        <v>0</v>
      </c>
      <c r="N251" s="21">
        <v>1</v>
      </c>
      <c r="O251" s="21">
        <v>0</v>
      </c>
      <c r="P251" s="21">
        <v>-0.693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399319</v>
      </c>
      <c r="B252" s="20" t="s">
        <v>330</v>
      </c>
      <c r="C252" s="20">
        <v>2356.949</v>
      </c>
      <c r="D252" s="20">
        <v>2859.714</v>
      </c>
      <c r="E252" s="20">
        <v>0</v>
      </c>
      <c r="F252" s="20">
        <v>0</v>
      </c>
      <c r="G252" s="20">
        <v>0</v>
      </c>
      <c r="H252" s="20">
        <v>1</v>
      </c>
      <c r="I252" s="18">
        <v>7.313</v>
      </c>
      <c r="J252" s="18">
        <v>23.609</v>
      </c>
      <c r="K252" s="21">
        <v>4</v>
      </c>
      <c r="L252" s="21">
        <v>0</v>
      </c>
      <c r="M252" s="21">
        <v>0</v>
      </c>
      <c r="N252" s="21">
        <v>0</v>
      </c>
      <c r="O252" s="21">
        <v>0</v>
      </c>
      <c r="P252" s="21">
        <v>12.189</v>
      </c>
      <c r="Q252" s="21">
        <v>0</v>
      </c>
      <c r="R252" s="21">
        <v>1</v>
      </c>
      <c r="S252" s="22"/>
      <c r="T252" s="22"/>
      <c r="U252" s="22"/>
      <c r="V252" s="22"/>
      <c r="W252" s="22"/>
    </row>
    <row r="253" ht="16.5" spans="1:23">
      <c r="A253" s="20">
        <v>399322</v>
      </c>
      <c r="B253" s="20" t="s">
        <v>331</v>
      </c>
      <c r="C253" s="20">
        <v>8708.426</v>
      </c>
      <c r="D253" s="20">
        <v>9859.95</v>
      </c>
      <c r="E253" s="20">
        <v>0</v>
      </c>
      <c r="F253" s="20">
        <v>0</v>
      </c>
      <c r="G253" s="20">
        <v>0</v>
      </c>
      <c r="H253" s="20">
        <v>1</v>
      </c>
      <c r="I253" s="18">
        <v>5.013</v>
      </c>
      <c r="J253" s="18">
        <v>16.107</v>
      </c>
      <c r="K253" s="21">
        <v>4</v>
      </c>
      <c r="L253" s="21">
        <v>1</v>
      </c>
      <c r="M253" s="21">
        <v>-1</v>
      </c>
      <c r="N253" s="21">
        <v>1</v>
      </c>
      <c r="O253" s="21">
        <v>0</v>
      </c>
      <c r="P253" s="21">
        <v>-0.335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399326</v>
      </c>
      <c r="B254" s="20" t="s">
        <v>332</v>
      </c>
      <c r="C254" s="20">
        <v>4139.279</v>
      </c>
      <c r="D254" s="20">
        <v>5536.26</v>
      </c>
      <c r="E254" s="20">
        <v>0</v>
      </c>
      <c r="F254" s="20">
        <v>0</v>
      </c>
      <c r="G254" s="20">
        <v>0</v>
      </c>
      <c r="H254" s="20">
        <v>1</v>
      </c>
      <c r="I254" s="18">
        <v>7.328</v>
      </c>
      <c r="J254" s="18">
        <v>30.712</v>
      </c>
      <c r="K254" s="21">
        <v>4</v>
      </c>
      <c r="L254" s="21">
        <v>1</v>
      </c>
      <c r="M254" s="21">
        <v>0</v>
      </c>
      <c r="N254" s="21">
        <v>0</v>
      </c>
      <c r="O254" s="21">
        <v>0</v>
      </c>
      <c r="P254" s="21">
        <v>8.924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399328</v>
      </c>
      <c r="B255" s="20" t="s">
        <v>333</v>
      </c>
      <c r="C255" s="20">
        <v>8613.71</v>
      </c>
      <c r="D255" s="20">
        <v>10496.902</v>
      </c>
      <c r="E255" s="20">
        <v>0</v>
      </c>
      <c r="F255" s="20">
        <v>0</v>
      </c>
      <c r="G255" s="20">
        <v>0</v>
      </c>
      <c r="H255" s="20">
        <v>1</v>
      </c>
      <c r="I255" s="18">
        <v>6.34</v>
      </c>
      <c r="J255" s="18">
        <v>23.143</v>
      </c>
      <c r="K255" s="21">
        <v>4</v>
      </c>
      <c r="L255" s="21">
        <v>1</v>
      </c>
      <c r="M255" s="21">
        <v>-1</v>
      </c>
      <c r="N255" s="21">
        <v>1</v>
      </c>
      <c r="O255" s="21">
        <v>0</v>
      </c>
      <c r="P255" s="21">
        <v>-3.708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399330</v>
      </c>
      <c r="B256" s="20" t="s">
        <v>334</v>
      </c>
      <c r="C256" s="20">
        <v>4505.969</v>
      </c>
      <c r="D256" s="20">
        <v>5597.717</v>
      </c>
      <c r="E256" s="20">
        <v>0</v>
      </c>
      <c r="F256" s="20">
        <v>0</v>
      </c>
      <c r="G256" s="20">
        <v>0</v>
      </c>
      <c r="H256" s="20">
        <v>1</v>
      </c>
      <c r="I256" s="18">
        <v>4.882</v>
      </c>
      <c r="J256" s="18">
        <v>23.433</v>
      </c>
      <c r="K256" s="21">
        <v>4</v>
      </c>
      <c r="L256" s="21">
        <v>0</v>
      </c>
      <c r="M256" s="21">
        <v>0</v>
      </c>
      <c r="N256" s="21">
        <v>0</v>
      </c>
      <c r="O256" s="21">
        <v>0</v>
      </c>
      <c r="P256" s="21">
        <v>2.638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399333</v>
      </c>
      <c r="B257" s="20" t="s">
        <v>335</v>
      </c>
      <c r="C257" s="20">
        <v>7803.862</v>
      </c>
      <c r="D257" s="20">
        <v>9571.295</v>
      </c>
      <c r="E257" s="20">
        <v>0</v>
      </c>
      <c r="F257" s="20">
        <v>0</v>
      </c>
      <c r="G257" s="20">
        <v>0</v>
      </c>
      <c r="H257" s="20">
        <v>1</v>
      </c>
      <c r="I257" s="18">
        <v>3.52</v>
      </c>
      <c r="J257" s="18">
        <v>21.336</v>
      </c>
      <c r="K257" s="21">
        <v>2</v>
      </c>
      <c r="L257" s="21">
        <v>0</v>
      </c>
      <c r="M257" s="21">
        <v>0</v>
      </c>
      <c r="N257" s="21">
        <v>0</v>
      </c>
      <c r="O257" s="21">
        <v>0</v>
      </c>
      <c r="P257" s="21">
        <v>0.792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399337</v>
      </c>
      <c r="B258" s="20" t="s">
        <v>336</v>
      </c>
      <c r="C258" s="20">
        <v>4557.535</v>
      </c>
      <c r="D258" s="20">
        <v>6108.146</v>
      </c>
      <c r="E258" s="20">
        <v>0</v>
      </c>
      <c r="F258" s="20">
        <v>0</v>
      </c>
      <c r="G258" s="20">
        <v>0</v>
      </c>
      <c r="H258" s="20">
        <v>1</v>
      </c>
      <c r="I258" s="18">
        <v>7.063</v>
      </c>
      <c r="J258" s="18">
        <v>30.656</v>
      </c>
      <c r="K258" s="21">
        <v>4</v>
      </c>
      <c r="L258" s="21">
        <v>0</v>
      </c>
      <c r="M258" s="21">
        <v>0</v>
      </c>
      <c r="N258" s="21">
        <v>0</v>
      </c>
      <c r="O258" s="21">
        <v>0</v>
      </c>
      <c r="P258" s="21">
        <v>6.986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399339</v>
      </c>
      <c r="B259" s="20" t="s">
        <v>337</v>
      </c>
      <c r="C259" s="20">
        <v>6696.247</v>
      </c>
      <c r="D259" s="20">
        <v>8701.612</v>
      </c>
      <c r="E259" s="20">
        <v>0</v>
      </c>
      <c r="F259" s="20">
        <v>0</v>
      </c>
      <c r="G259" s="20">
        <v>0</v>
      </c>
      <c r="H259" s="20">
        <v>1</v>
      </c>
      <c r="I259" s="18">
        <v>4.981</v>
      </c>
      <c r="J259" s="18">
        <v>26.879</v>
      </c>
      <c r="K259" s="21">
        <v>4</v>
      </c>
      <c r="L259" s="21">
        <v>1</v>
      </c>
      <c r="M259" s="21">
        <v>-1</v>
      </c>
      <c r="N259" s="21">
        <v>1</v>
      </c>
      <c r="O259" s="21">
        <v>0</v>
      </c>
      <c r="P259" s="21">
        <v>2.546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399341</v>
      </c>
      <c r="B260" s="20" t="s">
        <v>338</v>
      </c>
      <c r="C260" s="20">
        <v>1453.676</v>
      </c>
      <c r="D260" s="20">
        <v>1657.735</v>
      </c>
      <c r="E260" s="20">
        <v>0</v>
      </c>
      <c r="F260" s="20">
        <v>0</v>
      </c>
      <c r="G260" s="20">
        <v>0</v>
      </c>
      <c r="H260" s="20">
        <v>1</v>
      </c>
      <c r="I260" s="18">
        <v>1.778</v>
      </c>
      <c r="J260" s="18">
        <v>13.868</v>
      </c>
      <c r="K260" s="21">
        <v>4</v>
      </c>
      <c r="L260" s="21">
        <v>1</v>
      </c>
      <c r="M260" s="21">
        <v>0</v>
      </c>
      <c r="N260" s="21">
        <v>0</v>
      </c>
      <c r="O260" s="21">
        <v>0</v>
      </c>
      <c r="P260" s="21">
        <v>12.929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399344</v>
      </c>
      <c r="B261" s="20" t="s">
        <v>339</v>
      </c>
      <c r="C261" s="20">
        <v>5660.65</v>
      </c>
      <c r="D261" s="20">
        <v>7102.359</v>
      </c>
      <c r="E261" s="20">
        <v>0</v>
      </c>
      <c r="F261" s="20">
        <v>0</v>
      </c>
      <c r="G261" s="20">
        <v>0</v>
      </c>
      <c r="H261" s="20">
        <v>1</v>
      </c>
      <c r="I261" s="18">
        <v>4.501</v>
      </c>
      <c r="J261" s="18">
        <v>23.887</v>
      </c>
      <c r="K261" s="21">
        <v>4</v>
      </c>
      <c r="L261" s="21">
        <v>0</v>
      </c>
      <c r="M261" s="21">
        <v>0</v>
      </c>
      <c r="N261" s="21">
        <v>0</v>
      </c>
      <c r="O261" s="21">
        <v>0</v>
      </c>
      <c r="P261" s="21">
        <v>4.995</v>
      </c>
      <c r="Q261" s="21">
        <v>0</v>
      </c>
      <c r="R261" s="21">
        <v>1</v>
      </c>
      <c r="S261" s="22"/>
      <c r="T261" s="22"/>
      <c r="U261" s="22"/>
      <c r="V261" s="22"/>
      <c r="W261" s="22"/>
    </row>
    <row r="262" ht="16.5" spans="1:23">
      <c r="A262" s="20">
        <v>399346</v>
      </c>
      <c r="B262" s="20" t="s">
        <v>340</v>
      </c>
      <c r="C262" s="20">
        <v>2966.329</v>
      </c>
      <c r="D262" s="20">
        <v>3976.186</v>
      </c>
      <c r="E262" s="20">
        <v>0</v>
      </c>
      <c r="F262" s="20">
        <v>0</v>
      </c>
      <c r="G262" s="20">
        <v>0</v>
      </c>
      <c r="H262" s="20">
        <v>1</v>
      </c>
      <c r="I262" s="18">
        <v>8.737</v>
      </c>
      <c r="J262" s="18">
        <v>31.916</v>
      </c>
      <c r="K262" s="21">
        <v>4</v>
      </c>
      <c r="L262" s="21">
        <v>0</v>
      </c>
      <c r="M262" s="21">
        <v>0</v>
      </c>
      <c r="N262" s="21">
        <v>0</v>
      </c>
      <c r="O262" s="21">
        <v>0</v>
      </c>
      <c r="P262" s="21">
        <v>8.571</v>
      </c>
      <c r="Q262" s="21">
        <v>0</v>
      </c>
      <c r="R262" s="21">
        <v>1</v>
      </c>
      <c r="S262" s="22"/>
      <c r="T262" s="22"/>
      <c r="U262" s="22"/>
      <c r="V262" s="22"/>
      <c r="W262" s="22"/>
    </row>
    <row r="263" ht="16.5" spans="1:23">
      <c r="A263" s="20">
        <v>399350</v>
      </c>
      <c r="B263" s="20" t="s">
        <v>341</v>
      </c>
      <c r="C263" s="20">
        <v>2086.936</v>
      </c>
      <c r="D263" s="20">
        <v>2671.16</v>
      </c>
      <c r="E263" s="20">
        <v>0</v>
      </c>
      <c r="F263" s="20">
        <v>0</v>
      </c>
      <c r="G263" s="20">
        <v>0</v>
      </c>
      <c r="H263" s="20">
        <v>1</v>
      </c>
      <c r="I263" s="18">
        <v>9.47</v>
      </c>
      <c r="J263" s="18">
        <v>29.271</v>
      </c>
      <c r="K263" s="21">
        <v>4</v>
      </c>
      <c r="L263" s="21">
        <v>2</v>
      </c>
      <c r="M263" s="21">
        <v>-1</v>
      </c>
      <c r="N263" s="21">
        <v>1</v>
      </c>
      <c r="O263" s="21">
        <v>0</v>
      </c>
      <c r="P263" s="21">
        <v>-4.506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399351</v>
      </c>
      <c r="B264" s="20" t="s">
        <v>342</v>
      </c>
      <c r="C264" s="20">
        <v>8919.313</v>
      </c>
      <c r="D264" s="20">
        <v>10659.084</v>
      </c>
      <c r="E264" s="20">
        <v>0</v>
      </c>
      <c r="F264" s="20">
        <v>0</v>
      </c>
      <c r="G264" s="20">
        <v>0</v>
      </c>
      <c r="H264" s="20">
        <v>1</v>
      </c>
      <c r="I264" s="18">
        <v>2.674</v>
      </c>
      <c r="J264" s="18">
        <v>18.56</v>
      </c>
      <c r="K264" s="21">
        <v>4</v>
      </c>
      <c r="L264" s="21">
        <v>0</v>
      </c>
      <c r="M264" s="21">
        <v>0</v>
      </c>
      <c r="N264" s="21">
        <v>0</v>
      </c>
      <c r="O264" s="21">
        <v>0</v>
      </c>
      <c r="P264" s="21">
        <v>8.866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399352</v>
      </c>
      <c r="B265" s="20" t="s">
        <v>343</v>
      </c>
      <c r="C265" s="20">
        <v>9056.253</v>
      </c>
      <c r="D265" s="20">
        <v>10762.219</v>
      </c>
      <c r="E265" s="20">
        <v>0</v>
      </c>
      <c r="F265" s="20">
        <v>0</v>
      </c>
      <c r="G265" s="20">
        <v>0</v>
      </c>
      <c r="H265" s="20">
        <v>1</v>
      </c>
      <c r="I265" s="18">
        <v>1.885</v>
      </c>
      <c r="J265" s="18">
        <v>17.437</v>
      </c>
      <c r="K265" s="21">
        <v>4</v>
      </c>
      <c r="L265" s="21">
        <v>0</v>
      </c>
      <c r="M265" s="21">
        <v>0</v>
      </c>
      <c r="N265" s="21">
        <v>0</v>
      </c>
      <c r="O265" s="21">
        <v>0</v>
      </c>
      <c r="P265" s="21">
        <v>4.328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399354</v>
      </c>
      <c r="B266" s="20" t="s">
        <v>344</v>
      </c>
      <c r="C266" s="20">
        <v>7230.219</v>
      </c>
      <c r="D266" s="20">
        <v>8164.396</v>
      </c>
      <c r="E266" s="20">
        <v>0</v>
      </c>
      <c r="F266" s="20">
        <v>0</v>
      </c>
      <c r="G266" s="20">
        <v>0</v>
      </c>
      <c r="H266" s="20">
        <v>1</v>
      </c>
      <c r="I266" s="18">
        <v>3.272</v>
      </c>
      <c r="J266" s="18">
        <v>14.34</v>
      </c>
      <c r="K266" s="21">
        <v>4</v>
      </c>
      <c r="L266" s="21">
        <v>0</v>
      </c>
      <c r="M266" s="21">
        <v>0</v>
      </c>
      <c r="N266" s="21">
        <v>0</v>
      </c>
      <c r="O266" s="21">
        <v>0</v>
      </c>
      <c r="P266" s="21">
        <v>8.158</v>
      </c>
      <c r="Q266" s="21">
        <v>0</v>
      </c>
      <c r="R266" s="21">
        <v>1</v>
      </c>
      <c r="S266" s="22"/>
      <c r="T266" s="22"/>
      <c r="U266" s="22"/>
      <c r="V266" s="22"/>
      <c r="W266" s="22"/>
    </row>
    <row r="267" ht="16.5" spans="1:23">
      <c r="A267" s="20">
        <v>399356</v>
      </c>
      <c r="B267" s="20" t="s">
        <v>345</v>
      </c>
      <c r="C267" s="20">
        <v>9331.294</v>
      </c>
      <c r="D267" s="20">
        <v>10413.891</v>
      </c>
      <c r="E267" s="20">
        <v>0</v>
      </c>
      <c r="F267" s="20">
        <v>0</v>
      </c>
      <c r="G267" s="20">
        <v>0</v>
      </c>
      <c r="H267" s="20">
        <v>1</v>
      </c>
      <c r="I267" s="18">
        <v>1.059</v>
      </c>
      <c r="J267" s="18">
        <v>11.345</v>
      </c>
      <c r="K267" s="21">
        <v>4</v>
      </c>
      <c r="L267" s="21">
        <v>0</v>
      </c>
      <c r="M267" s="21">
        <v>0</v>
      </c>
      <c r="N267" s="21">
        <v>0</v>
      </c>
      <c r="O267" s="21">
        <v>0</v>
      </c>
      <c r="P267" s="21">
        <v>-19.593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399357</v>
      </c>
      <c r="B268" s="20" t="s">
        <v>346</v>
      </c>
      <c r="C268" s="20">
        <v>2984.617</v>
      </c>
      <c r="D268" s="20">
        <v>3396.481</v>
      </c>
      <c r="E268" s="20">
        <v>0</v>
      </c>
      <c r="F268" s="20">
        <v>0</v>
      </c>
      <c r="G268" s="20">
        <v>0</v>
      </c>
      <c r="H268" s="20">
        <v>1</v>
      </c>
      <c r="I268" s="18">
        <v>5.041</v>
      </c>
      <c r="J268" s="18">
        <v>16.556</v>
      </c>
      <c r="K268" s="21">
        <v>2</v>
      </c>
      <c r="L268" s="21">
        <v>0</v>
      </c>
      <c r="M268" s="21">
        <v>0</v>
      </c>
      <c r="N268" s="21">
        <v>0</v>
      </c>
      <c r="O268" s="21">
        <v>0</v>
      </c>
      <c r="P268" s="21">
        <v>6.402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399358</v>
      </c>
      <c r="B269" s="20" t="s">
        <v>347</v>
      </c>
      <c r="C269" s="20">
        <v>4235.19</v>
      </c>
      <c r="D269" s="20">
        <v>5167.328</v>
      </c>
      <c r="E269" s="20">
        <v>0</v>
      </c>
      <c r="F269" s="20">
        <v>0</v>
      </c>
      <c r="G269" s="20">
        <v>0</v>
      </c>
      <c r="H269" s="20">
        <v>1</v>
      </c>
      <c r="I269" s="18">
        <v>6.752</v>
      </c>
      <c r="J269" s="18">
        <v>23.573</v>
      </c>
      <c r="K269" s="21">
        <v>4</v>
      </c>
      <c r="L269" s="21">
        <v>1</v>
      </c>
      <c r="M269" s="21">
        <v>-1</v>
      </c>
      <c r="N269" s="21">
        <v>1</v>
      </c>
      <c r="O269" s="21">
        <v>0</v>
      </c>
      <c r="P269" s="21">
        <v>-4.189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399362</v>
      </c>
      <c r="B270" s="20" t="s">
        <v>348</v>
      </c>
      <c r="C270" s="20">
        <v>6264.161</v>
      </c>
      <c r="D270" s="20">
        <v>8236.49</v>
      </c>
      <c r="E270" s="20">
        <v>0</v>
      </c>
      <c r="F270" s="20">
        <v>0</v>
      </c>
      <c r="G270" s="20">
        <v>0</v>
      </c>
      <c r="H270" s="20">
        <v>1</v>
      </c>
      <c r="I270" s="18">
        <v>5.683</v>
      </c>
      <c r="J270" s="18">
        <v>28.268</v>
      </c>
      <c r="K270" s="21">
        <v>3</v>
      </c>
      <c r="L270" s="21">
        <v>0</v>
      </c>
      <c r="M270" s="21">
        <v>0</v>
      </c>
      <c r="N270" s="21">
        <v>0</v>
      </c>
      <c r="O270" s="21">
        <v>0</v>
      </c>
      <c r="P270" s="21">
        <v>44.308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399363</v>
      </c>
      <c r="B271" s="20" t="s">
        <v>349</v>
      </c>
      <c r="C271" s="20">
        <v>5221.987</v>
      </c>
      <c r="D271" s="20">
        <v>8524.789</v>
      </c>
      <c r="E271" s="20">
        <v>0</v>
      </c>
      <c r="F271" s="20">
        <v>0</v>
      </c>
      <c r="G271" s="20">
        <v>0</v>
      </c>
      <c r="H271" s="20">
        <v>1</v>
      </c>
      <c r="I271" s="18">
        <v>9.798</v>
      </c>
      <c r="J271" s="18">
        <v>44.745</v>
      </c>
      <c r="K271" s="21">
        <v>3</v>
      </c>
      <c r="L271" s="21">
        <v>0</v>
      </c>
      <c r="M271" s="21">
        <v>0</v>
      </c>
      <c r="N271" s="21">
        <v>0</v>
      </c>
      <c r="O271" s="21">
        <v>0</v>
      </c>
      <c r="P271" s="21">
        <v>58.992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399364</v>
      </c>
      <c r="B272" s="20" t="s">
        <v>350</v>
      </c>
      <c r="C272" s="20">
        <v>8236.779</v>
      </c>
      <c r="D272" s="20">
        <v>10638.98</v>
      </c>
      <c r="E272" s="20">
        <v>0</v>
      </c>
      <c r="F272" s="20">
        <v>0</v>
      </c>
      <c r="G272" s="20">
        <v>0</v>
      </c>
      <c r="H272" s="20">
        <v>1</v>
      </c>
      <c r="I272" s="18">
        <v>4.366</v>
      </c>
      <c r="J272" s="18">
        <v>25.959</v>
      </c>
      <c r="K272" s="21">
        <v>4</v>
      </c>
      <c r="L272" s="21">
        <v>2</v>
      </c>
      <c r="M272" s="21">
        <v>-1</v>
      </c>
      <c r="N272" s="21">
        <v>1</v>
      </c>
      <c r="O272" s="21">
        <v>0</v>
      </c>
      <c r="P272" s="21">
        <v>-2.153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399366</v>
      </c>
      <c r="B273" s="20" t="s">
        <v>351</v>
      </c>
      <c r="C273" s="20">
        <v>1585.709</v>
      </c>
      <c r="D273" s="20">
        <v>2299.238</v>
      </c>
      <c r="E273" s="20">
        <v>0</v>
      </c>
      <c r="F273" s="20">
        <v>0</v>
      </c>
      <c r="G273" s="20">
        <v>0</v>
      </c>
      <c r="H273" s="20">
        <v>1</v>
      </c>
      <c r="I273" s="18">
        <v>7.553</v>
      </c>
      <c r="J273" s="18">
        <v>36.242</v>
      </c>
      <c r="K273" s="21">
        <v>3</v>
      </c>
      <c r="L273" s="21">
        <v>0</v>
      </c>
      <c r="M273" s="21">
        <v>0</v>
      </c>
      <c r="N273" s="21">
        <v>0</v>
      </c>
      <c r="O273" s="21">
        <v>0</v>
      </c>
      <c r="P273" s="21">
        <v>14.912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399370</v>
      </c>
      <c r="B274" s="20" t="s">
        <v>352</v>
      </c>
      <c r="C274" s="20">
        <v>3787.57</v>
      </c>
      <c r="D274" s="20">
        <v>4709.413</v>
      </c>
      <c r="E274" s="20">
        <v>0</v>
      </c>
      <c r="F274" s="20">
        <v>0</v>
      </c>
      <c r="G274" s="20">
        <v>0</v>
      </c>
      <c r="H274" s="20">
        <v>1</v>
      </c>
      <c r="I274" s="18">
        <v>5.849</v>
      </c>
      <c r="J274" s="18">
        <v>24.278</v>
      </c>
      <c r="K274" s="21">
        <v>3</v>
      </c>
      <c r="L274" s="21">
        <v>0</v>
      </c>
      <c r="M274" s="21">
        <v>0</v>
      </c>
      <c r="N274" s="21">
        <v>0</v>
      </c>
      <c r="O274" s="21">
        <v>0</v>
      </c>
      <c r="P274" s="21">
        <v>37.774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399372</v>
      </c>
      <c r="B275" s="20" t="s">
        <v>353</v>
      </c>
      <c r="C275" s="20">
        <v>3954.028</v>
      </c>
      <c r="D275" s="20">
        <v>4943.773</v>
      </c>
      <c r="E275" s="20">
        <v>0</v>
      </c>
      <c r="F275" s="20">
        <v>0</v>
      </c>
      <c r="G275" s="20">
        <v>0</v>
      </c>
      <c r="H275" s="20">
        <v>1</v>
      </c>
      <c r="I275" s="18">
        <v>7.038</v>
      </c>
      <c r="J275" s="18">
        <v>25.649</v>
      </c>
      <c r="K275" s="21">
        <v>3</v>
      </c>
      <c r="L275" s="21">
        <v>0</v>
      </c>
      <c r="M275" s="21">
        <v>0</v>
      </c>
      <c r="N275" s="21">
        <v>0</v>
      </c>
      <c r="O275" s="21">
        <v>0</v>
      </c>
      <c r="P275" s="21">
        <v>50.642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399374</v>
      </c>
      <c r="B276" s="20" t="s">
        <v>354</v>
      </c>
      <c r="C276" s="20">
        <v>3451.761</v>
      </c>
      <c r="D276" s="20">
        <v>4184.154</v>
      </c>
      <c r="E276" s="20">
        <v>0</v>
      </c>
      <c r="F276" s="20">
        <v>0</v>
      </c>
      <c r="G276" s="20">
        <v>0</v>
      </c>
      <c r="H276" s="20">
        <v>1</v>
      </c>
      <c r="I276" s="18">
        <v>4.126</v>
      </c>
      <c r="J276" s="18">
        <v>20.907</v>
      </c>
      <c r="K276" s="21">
        <v>4</v>
      </c>
      <c r="L276" s="21">
        <v>2</v>
      </c>
      <c r="M276" s="21">
        <v>0</v>
      </c>
      <c r="N276" s="21">
        <v>0</v>
      </c>
      <c r="O276" s="21">
        <v>0</v>
      </c>
      <c r="P276" s="21">
        <v>-3.085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399375</v>
      </c>
      <c r="B277" s="20" t="s">
        <v>355</v>
      </c>
      <c r="C277" s="20">
        <v>4942.289</v>
      </c>
      <c r="D277" s="20">
        <v>5545.025</v>
      </c>
      <c r="E277" s="20">
        <v>0</v>
      </c>
      <c r="F277" s="20">
        <v>0</v>
      </c>
      <c r="G277" s="20">
        <v>0</v>
      </c>
      <c r="H277" s="20">
        <v>1</v>
      </c>
      <c r="I277" s="18">
        <v>3.091</v>
      </c>
      <c r="J277" s="18">
        <v>13.625</v>
      </c>
      <c r="K277" s="21">
        <v>4</v>
      </c>
      <c r="L277" s="21">
        <v>0</v>
      </c>
      <c r="M277" s="21">
        <v>0</v>
      </c>
      <c r="N277" s="21">
        <v>0</v>
      </c>
      <c r="O277" s="21">
        <v>0</v>
      </c>
      <c r="P277" s="21">
        <v>23.772</v>
      </c>
      <c r="Q277" s="21">
        <v>0</v>
      </c>
      <c r="R277" s="21">
        <v>1</v>
      </c>
      <c r="S277" s="22"/>
      <c r="T277" s="22"/>
      <c r="U277" s="22"/>
      <c r="V277" s="22"/>
      <c r="W277" s="22"/>
    </row>
    <row r="278" ht="16.5" spans="1:23">
      <c r="A278" s="20">
        <v>399376</v>
      </c>
      <c r="B278" s="20" t="s">
        <v>356</v>
      </c>
      <c r="C278" s="20">
        <v>4618.028</v>
      </c>
      <c r="D278" s="20">
        <v>5864.308</v>
      </c>
      <c r="E278" s="20">
        <v>0</v>
      </c>
      <c r="F278" s="20">
        <v>0</v>
      </c>
      <c r="G278" s="20">
        <v>0</v>
      </c>
      <c r="H278" s="20">
        <v>1</v>
      </c>
      <c r="I278" s="18">
        <v>2.803</v>
      </c>
      <c r="J278" s="18">
        <v>23.459</v>
      </c>
      <c r="K278" s="21">
        <v>3</v>
      </c>
      <c r="L278" s="21">
        <v>0</v>
      </c>
      <c r="M278" s="21">
        <v>0</v>
      </c>
      <c r="N278" s="21">
        <v>0</v>
      </c>
      <c r="O278" s="21">
        <v>0</v>
      </c>
      <c r="P278" s="21">
        <v>20.465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399377</v>
      </c>
      <c r="B279" s="20" t="s">
        <v>357</v>
      </c>
      <c r="C279" s="20">
        <v>6483.502</v>
      </c>
      <c r="D279" s="20">
        <v>7465.56</v>
      </c>
      <c r="E279" s="20">
        <v>0</v>
      </c>
      <c r="F279" s="20">
        <v>0</v>
      </c>
      <c r="G279" s="20">
        <v>0</v>
      </c>
      <c r="H279" s="20">
        <v>1</v>
      </c>
      <c r="I279" s="18">
        <v>1.521</v>
      </c>
      <c r="J279" s="18">
        <v>14.475</v>
      </c>
      <c r="K279" s="21">
        <v>3</v>
      </c>
      <c r="L279" s="21">
        <v>0</v>
      </c>
      <c r="M279" s="21">
        <v>0</v>
      </c>
      <c r="N279" s="21">
        <v>0</v>
      </c>
      <c r="O279" s="21">
        <v>0</v>
      </c>
      <c r="P279" s="21">
        <v>15.428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399378</v>
      </c>
      <c r="B280" s="20" t="s">
        <v>358</v>
      </c>
      <c r="C280" s="20">
        <v>2402.962</v>
      </c>
      <c r="D280" s="20">
        <v>2793.718</v>
      </c>
      <c r="E280" s="20">
        <v>0</v>
      </c>
      <c r="F280" s="20">
        <v>0</v>
      </c>
      <c r="G280" s="20">
        <v>0</v>
      </c>
      <c r="H280" s="20">
        <v>1</v>
      </c>
      <c r="I280" s="18">
        <v>4.049</v>
      </c>
      <c r="J280" s="18">
        <v>17.469</v>
      </c>
      <c r="K280" s="21">
        <v>4</v>
      </c>
      <c r="L280" s="21">
        <v>0</v>
      </c>
      <c r="M280" s="21">
        <v>0</v>
      </c>
      <c r="N280" s="21">
        <v>0</v>
      </c>
      <c r="O280" s="21">
        <v>0</v>
      </c>
      <c r="P280" s="21">
        <v>16.35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399379</v>
      </c>
      <c r="B281" s="20" t="s">
        <v>359</v>
      </c>
      <c r="C281" s="20">
        <v>7789.656</v>
      </c>
      <c r="D281" s="20">
        <v>9048.172</v>
      </c>
      <c r="E281" s="20">
        <v>0</v>
      </c>
      <c r="F281" s="20">
        <v>0</v>
      </c>
      <c r="G281" s="20">
        <v>0</v>
      </c>
      <c r="H281" s="20">
        <v>1</v>
      </c>
      <c r="I281" s="18">
        <v>2.971</v>
      </c>
      <c r="J281" s="18">
        <v>16.466</v>
      </c>
      <c r="K281" s="21">
        <v>3</v>
      </c>
      <c r="L281" s="21">
        <v>0</v>
      </c>
      <c r="M281" s="21">
        <v>0</v>
      </c>
      <c r="N281" s="21">
        <v>0</v>
      </c>
      <c r="O281" s="21">
        <v>0</v>
      </c>
      <c r="P281" s="21">
        <v>3.952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399380</v>
      </c>
      <c r="B282" s="20" t="s">
        <v>360</v>
      </c>
      <c r="C282" s="20">
        <v>1529.974</v>
      </c>
      <c r="D282" s="20">
        <v>1790.167</v>
      </c>
      <c r="E282" s="20">
        <v>0</v>
      </c>
      <c r="F282" s="20">
        <v>0</v>
      </c>
      <c r="G282" s="20">
        <v>0</v>
      </c>
      <c r="H282" s="20">
        <v>1</v>
      </c>
      <c r="I282" s="18">
        <v>3.138</v>
      </c>
      <c r="J282" s="18">
        <v>17.217</v>
      </c>
      <c r="K282" s="21">
        <v>3</v>
      </c>
      <c r="L282" s="21">
        <v>0</v>
      </c>
      <c r="M282" s="21">
        <v>0</v>
      </c>
      <c r="N282" s="21">
        <v>0</v>
      </c>
      <c r="O282" s="21">
        <v>0</v>
      </c>
      <c r="P282" s="21">
        <v>15.14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399381</v>
      </c>
      <c r="B283" s="20" t="s">
        <v>361</v>
      </c>
      <c r="C283" s="20">
        <v>2725.206</v>
      </c>
      <c r="D283" s="20">
        <v>2960.644</v>
      </c>
      <c r="E283" s="20">
        <v>0</v>
      </c>
      <c r="F283" s="20">
        <v>0</v>
      </c>
      <c r="G283" s="20">
        <v>0</v>
      </c>
      <c r="H283" s="20">
        <v>1</v>
      </c>
      <c r="I283" s="18">
        <v>1.607</v>
      </c>
      <c r="J283" s="18">
        <v>9.432</v>
      </c>
      <c r="K283" s="21">
        <v>3</v>
      </c>
      <c r="L283" s="21">
        <v>0</v>
      </c>
      <c r="M283" s="21">
        <v>0</v>
      </c>
      <c r="N283" s="21">
        <v>0</v>
      </c>
      <c r="O283" s="21">
        <v>0</v>
      </c>
      <c r="P283" s="21">
        <v>17.348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399382</v>
      </c>
      <c r="B284" s="20" t="s">
        <v>362</v>
      </c>
      <c r="C284" s="20">
        <v>2496.299</v>
      </c>
      <c r="D284" s="20">
        <v>3191.471</v>
      </c>
      <c r="E284" s="20">
        <v>0</v>
      </c>
      <c r="F284" s="20">
        <v>0</v>
      </c>
      <c r="G284" s="20">
        <v>0</v>
      </c>
      <c r="H284" s="20">
        <v>1</v>
      </c>
      <c r="I284" s="18">
        <v>5.726</v>
      </c>
      <c r="J284" s="18">
        <v>26.261</v>
      </c>
      <c r="K284" s="21">
        <v>3</v>
      </c>
      <c r="L284" s="21">
        <v>0</v>
      </c>
      <c r="M284" s="21">
        <v>0</v>
      </c>
      <c r="N284" s="21">
        <v>0</v>
      </c>
      <c r="O284" s="21">
        <v>0</v>
      </c>
      <c r="P284" s="21">
        <v>16.968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399383</v>
      </c>
      <c r="B285" s="20" t="s">
        <v>363</v>
      </c>
      <c r="C285" s="20">
        <v>2316.695</v>
      </c>
      <c r="D285" s="20">
        <v>2779.932</v>
      </c>
      <c r="E285" s="20">
        <v>0</v>
      </c>
      <c r="F285" s="20">
        <v>0</v>
      </c>
      <c r="G285" s="20">
        <v>0</v>
      </c>
      <c r="H285" s="20">
        <v>1</v>
      </c>
      <c r="I285" s="18">
        <v>4.995</v>
      </c>
      <c r="J285" s="18">
        <v>20.826</v>
      </c>
      <c r="K285" s="21">
        <v>3</v>
      </c>
      <c r="L285" s="21">
        <v>0</v>
      </c>
      <c r="M285" s="21">
        <v>0</v>
      </c>
      <c r="N285" s="21">
        <v>0</v>
      </c>
      <c r="O285" s="21">
        <v>0</v>
      </c>
      <c r="P285" s="21">
        <v>19.452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399388</v>
      </c>
      <c r="B286" s="20" t="s">
        <v>364</v>
      </c>
      <c r="C286" s="20">
        <v>4589.751</v>
      </c>
      <c r="D286" s="20">
        <v>6304.724</v>
      </c>
      <c r="E286" s="20">
        <v>0</v>
      </c>
      <c r="F286" s="20">
        <v>0</v>
      </c>
      <c r="G286" s="20">
        <v>0</v>
      </c>
      <c r="H286" s="20">
        <v>1</v>
      </c>
      <c r="I286" s="18">
        <v>5.433</v>
      </c>
      <c r="J286" s="18">
        <v>31.157</v>
      </c>
      <c r="K286" s="21">
        <v>4</v>
      </c>
      <c r="L286" s="21">
        <v>0</v>
      </c>
      <c r="M286" s="21">
        <v>0</v>
      </c>
      <c r="N286" s="21">
        <v>0</v>
      </c>
      <c r="O286" s="21">
        <v>0</v>
      </c>
      <c r="P286" s="21">
        <v>8.657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399389</v>
      </c>
      <c r="B287" s="20" t="s">
        <v>365</v>
      </c>
      <c r="C287" s="20">
        <v>4636.385</v>
      </c>
      <c r="D287" s="20">
        <v>7050.337</v>
      </c>
      <c r="E287" s="20">
        <v>0</v>
      </c>
      <c r="F287" s="20">
        <v>0</v>
      </c>
      <c r="G287" s="20">
        <v>0</v>
      </c>
      <c r="H287" s="20">
        <v>1</v>
      </c>
      <c r="I287" s="18">
        <v>5.374</v>
      </c>
      <c r="J287" s="18">
        <v>37.773</v>
      </c>
      <c r="K287" s="21">
        <v>3</v>
      </c>
      <c r="L287" s="21">
        <v>0</v>
      </c>
      <c r="M287" s="21">
        <v>0</v>
      </c>
      <c r="N287" s="21">
        <v>0</v>
      </c>
      <c r="O287" s="21">
        <v>0</v>
      </c>
      <c r="P287" s="21">
        <v>4.885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399390</v>
      </c>
      <c r="B288" s="20" t="s">
        <v>366</v>
      </c>
      <c r="C288" s="20">
        <v>2548.072</v>
      </c>
      <c r="D288" s="20">
        <v>2684.692</v>
      </c>
      <c r="E288" s="20">
        <v>0</v>
      </c>
      <c r="F288" s="20">
        <v>0</v>
      </c>
      <c r="G288" s="20">
        <v>0</v>
      </c>
      <c r="H288" s="20">
        <v>1</v>
      </c>
      <c r="I288" s="18">
        <v>0.949</v>
      </c>
      <c r="J288" s="18">
        <v>5.99</v>
      </c>
      <c r="K288" s="21">
        <v>3</v>
      </c>
      <c r="L288" s="21">
        <v>0</v>
      </c>
      <c r="M288" s="21">
        <v>0</v>
      </c>
      <c r="N288" s="21">
        <v>0</v>
      </c>
      <c r="O288" s="21">
        <v>0</v>
      </c>
      <c r="P288" s="21">
        <v>21.864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399392</v>
      </c>
      <c r="B289" s="20" t="s">
        <v>367</v>
      </c>
      <c r="C289" s="20">
        <v>2358.355</v>
      </c>
      <c r="D289" s="20">
        <v>2946.877</v>
      </c>
      <c r="E289" s="20">
        <v>0</v>
      </c>
      <c r="F289" s="20">
        <v>0</v>
      </c>
      <c r="G289" s="20">
        <v>0</v>
      </c>
      <c r="H289" s="20">
        <v>1</v>
      </c>
      <c r="I289" s="18">
        <v>3.266</v>
      </c>
      <c r="J289" s="18">
        <v>22.584</v>
      </c>
      <c r="K289" s="21">
        <v>3</v>
      </c>
      <c r="L289" s="21">
        <v>0</v>
      </c>
      <c r="M289" s="21">
        <v>0</v>
      </c>
      <c r="N289" s="21">
        <v>0</v>
      </c>
      <c r="O289" s="21">
        <v>0</v>
      </c>
      <c r="P289" s="21">
        <v>16.034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399395</v>
      </c>
      <c r="B290" s="20" t="s">
        <v>368</v>
      </c>
      <c r="C290" s="20">
        <v>5605.235</v>
      </c>
      <c r="D290" s="20">
        <v>7756.528</v>
      </c>
      <c r="E290" s="20">
        <v>0</v>
      </c>
      <c r="F290" s="20">
        <v>0</v>
      </c>
      <c r="G290" s="20">
        <v>0</v>
      </c>
      <c r="H290" s="20">
        <v>1</v>
      </c>
      <c r="I290" s="18">
        <v>10.033</v>
      </c>
      <c r="J290" s="18">
        <v>34.986</v>
      </c>
      <c r="K290" s="21">
        <v>3</v>
      </c>
      <c r="L290" s="21">
        <v>0</v>
      </c>
      <c r="M290" s="21">
        <v>0</v>
      </c>
      <c r="N290" s="21">
        <v>0</v>
      </c>
      <c r="O290" s="21">
        <v>0</v>
      </c>
      <c r="P290" s="21">
        <v>22.66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399399</v>
      </c>
      <c r="B291" s="20" t="s">
        <v>369</v>
      </c>
      <c r="C291" s="20">
        <v>6991.891</v>
      </c>
      <c r="D291" s="20">
        <v>7960.443</v>
      </c>
      <c r="E291" s="20">
        <v>0</v>
      </c>
      <c r="F291" s="20">
        <v>0</v>
      </c>
      <c r="G291" s="20">
        <v>0</v>
      </c>
      <c r="H291" s="20">
        <v>1</v>
      </c>
      <c r="I291" s="18">
        <v>3.281</v>
      </c>
      <c r="J291" s="18">
        <v>15.049</v>
      </c>
      <c r="K291" s="21">
        <v>3</v>
      </c>
      <c r="L291" s="21">
        <v>1</v>
      </c>
      <c r="M291" s="21">
        <v>0</v>
      </c>
      <c r="N291" s="21">
        <v>0</v>
      </c>
      <c r="O291" s="21">
        <v>0</v>
      </c>
      <c r="P291" s="21">
        <v>12.226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399400</v>
      </c>
      <c r="B292" s="20" t="s">
        <v>370</v>
      </c>
      <c r="C292" s="20">
        <v>3489.6</v>
      </c>
      <c r="D292" s="20">
        <v>4053.35</v>
      </c>
      <c r="E292" s="20">
        <v>0</v>
      </c>
      <c r="F292" s="20">
        <v>0</v>
      </c>
      <c r="G292" s="20">
        <v>0</v>
      </c>
      <c r="H292" s="20">
        <v>1</v>
      </c>
      <c r="I292" s="18">
        <v>3.478</v>
      </c>
      <c r="J292" s="18">
        <v>16.903</v>
      </c>
      <c r="K292" s="21">
        <v>3</v>
      </c>
      <c r="L292" s="21">
        <v>0</v>
      </c>
      <c r="M292" s="21">
        <v>0</v>
      </c>
      <c r="N292" s="21">
        <v>0</v>
      </c>
      <c r="O292" s="21">
        <v>0</v>
      </c>
      <c r="P292" s="21">
        <v>3.923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399401</v>
      </c>
      <c r="B293" s="20" t="s">
        <v>371</v>
      </c>
      <c r="C293" s="20">
        <v>3798.8</v>
      </c>
      <c r="D293" s="20">
        <v>4588.569</v>
      </c>
      <c r="E293" s="20">
        <v>0</v>
      </c>
      <c r="F293" s="20">
        <v>0</v>
      </c>
      <c r="G293" s="20">
        <v>0</v>
      </c>
      <c r="H293" s="20">
        <v>1</v>
      </c>
      <c r="I293" s="18">
        <v>2.04</v>
      </c>
      <c r="J293" s="18">
        <v>18.901</v>
      </c>
      <c r="K293" s="21">
        <v>3</v>
      </c>
      <c r="L293" s="21">
        <v>0</v>
      </c>
      <c r="M293" s="21">
        <v>0</v>
      </c>
      <c r="N293" s="21">
        <v>0</v>
      </c>
      <c r="O293" s="21">
        <v>0</v>
      </c>
      <c r="P293" s="21">
        <v>18.951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399402</v>
      </c>
      <c r="B294" s="20" t="s">
        <v>372</v>
      </c>
      <c r="C294" s="20">
        <v>2989.005</v>
      </c>
      <c r="D294" s="20">
        <v>3570.243</v>
      </c>
      <c r="E294" s="20">
        <v>0</v>
      </c>
      <c r="F294" s="20">
        <v>0</v>
      </c>
      <c r="G294" s="20">
        <v>0</v>
      </c>
      <c r="H294" s="20">
        <v>1</v>
      </c>
      <c r="I294" s="18">
        <v>4.794</v>
      </c>
      <c r="J294" s="18">
        <v>20.294</v>
      </c>
      <c r="K294" s="21">
        <v>3</v>
      </c>
      <c r="L294" s="21">
        <v>1</v>
      </c>
      <c r="M294" s="21">
        <v>0</v>
      </c>
      <c r="N294" s="21">
        <v>0</v>
      </c>
      <c r="O294" s="21">
        <v>0</v>
      </c>
      <c r="P294" s="21">
        <v>8.944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399404</v>
      </c>
      <c r="B295" s="20" t="s">
        <v>373</v>
      </c>
      <c r="C295" s="20">
        <v>6073.034</v>
      </c>
      <c r="D295" s="20">
        <v>6681.427</v>
      </c>
      <c r="E295" s="20">
        <v>0</v>
      </c>
      <c r="F295" s="20">
        <v>0</v>
      </c>
      <c r="G295" s="20">
        <v>0</v>
      </c>
      <c r="H295" s="20">
        <v>1</v>
      </c>
      <c r="I295" s="18">
        <v>1.799</v>
      </c>
      <c r="J295" s="18">
        <v>10.741</v>
      </c>
      <c r="K295" s="21">
        <v>4</v>
      </c>
      <c r="L295" s="21">
        <v>0</v>
      </c>
      <c r="M295" s="21">
        <v>0</v>
      </c>
      <c r="N295" s="21">
        <v>0</v>
      </c>
      <c r="O295" s="21">
        <v>0</v>
      </c>
      <c r="P295" s="21">
        <v>6.693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399405</v>
      </c>
      <c r="B296" s="20" t="s">
        <v>374</v>
      </c>
      <c r="C296" s="20">
        <v>2163.779</v>
      </c>
      <c r="D296" s="20">
        <v>2960.344</v>
      </c>
      <c r="E296" s="20">
        <v>0</v>
      </c>
      <c r="F296" s="20">
        <v>0</v>
      </c>
      <c r="G296" s="20">
        <v>0</v>
      </c>
      <c r="H296" s="20">
        <v>1</v>
      </c>
      <c r="I296" s="18">
        <v>7.598</v>
      </c>
      <c r="J296" s="18">
        <v>32.461</v>
      </c>
      <c r="K296" s="21">
        <v>3</v>
      </c>
      <c r="L296" s="21">
        <v>0</v>
      </c>
      <c r="M296" s="21">
        <v>0</v>
      </c>
      <c r="N296" s="21">
        <v>0</v>
      </c>
      <c r="O296" s="21">
        <v>0</v>
      </c>
      <c r="P296" s="21">
        <v>19.149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399406</v>
      </c>
      <c r="B297" s="20" t="s">
        <v>375</v>
      </c>
      <c r="C297" s="20">
        <v>12235.822</v>
      </c>
      <c r="D297" s="20">
        <v>13284.431</v>
      </c>
      <c r="E297" s="20">
        <v>0</v>
      </c>
      <c r="F297" s="20">
        <v>0</v>
      </c>
      <c r="G297" s="20">
        <v>0</v>
      </c>
      <c r="H297" s="20">
        <v>1</v>
      </c>
      <c r="I297" s="18">
        <v>0.879</v>
      </c>
      <c r="J297" s="18">
        <v>8.703</v>
      </c>
      <c r="K297" s="21">
        <v>4</v>
      </c>
      <c r="L297" s="21">
        <v>0</v>
      </c>
      <c r="M297" s="21">
        <v>0</v>
      </c>
      <c r="N297" s="21">
        <v>0</v>
      </c>
      <c r="O297" s="21">
        <v>0</v>
      </c>
      <c r="P297" s="21">
        <v>22.024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399407</v>
      </c>
      <c r="B298" s="20" t="s">
        <v>376</v>
      </c>
      <c r="C298" s="20">
        <v>2260.144</v>
      </c>
      <c r="D298" s="20">
        <v>2995.359</v>
      </c>
      <c r="E298" s="20">
        <v>0</v>
      </c>
      <c r="F298" s="20">
        <v>0</v>
      </c>
      <c r="G298" s="20">
        <v>0</v>
      </c>
      <c r="H298" s="20">
        <v>1</v>
      </c>
      <c r="I298" s="18">
        <v>3.136</v>
      </c>
      <c r="J298" s="18">
        <v>26.912</v>
      </c>
      <c r="K298" s="21">
        <v>4</v>
      </c>
      <c r="L298" s="21">
        <v>0</v>
      </c>
      <c r="M298" s="21">
        <v>0</v>
      </c>
      <c r="N298" s="21">
        <v>0</v>
      </c>
      <c r="O298" s="21">
        <v>0</v>
      </c>
      <c r="P298" s="21">
        <v>24.474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399408</v>
      </c>
      <c r="B299" s="20" t="s">
        <v>377</v>
      </c>
      <c r="C299" s="20">
        <v>13731.592</v>
      </c>
      <c r="D299" s="20">
        <v>15153.189</v>
      </c>
      <c r="E299" s="20">
        <v>0</v>
      </c>
      <c r="F299" s="20">
        <v>0</v>
      </c>
      <c r="G299" s="20">
        <v>0</v>
      </c>
      <c r="H299" s="20">
        <v>1</v>
      </c>
      <c r="I299" s="18">
        <v>0.004</v>
      </c>
      <c r="J299" s="18">
        <v>9.385</v>
      </c>
      <c r="K299" s="21">
        <v>3</v>
      </c>
      <c r="L299" s="21">
        <v>0</v>
      </c>
      <c r="M299" s="21">
        <v>0</v>
      </c>
      <c r="N299" s="21">
        <v>0</v>
      </c>
      <c r="O299" s="21">
        <v>0</v>
      </c>
      <c r="P299" s="21">
        <v>12.996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399411</v>
      </c>
      <c r="B300" s="20" t="s">
        <v>378</v>
      </c>
      <c r="C300" s="20">
        <v>3343.568</v>
      </c>
      <c r="D300" s="20">
        <v>3544.414</v>
      </c>
      <c r="E300" s="20">
        <v>0</v>
      </c>
      <c r="F300" s="20">
        <v>0</v>
      </c>
      <c r="G300" s="20">
        <v>0</v>
      </c>
      <c r="H300" s="20">
        <v>1</v>
      </c>
      <c r="I300" s="18">
        <v>0.39</v>
      </c>
      <c r="J300" s="18">
        <v>6.034</v>
      </c>
      <c r="K300" s="21">
        <v>4</v>
      </c>
      <c r="L300" s="21">
        <v>0</v>
      </c>
      <c r="M300" s="21">
        <v>0</v>
      </c>
      <c r="N300" s="21">
        <v>0</v>
      </c>
      <c r="O300" s="21">
        <v>0</v>
      </c>
      <c r="P300" s="21">
        <v>17.743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399412</v>
      </c>
      <c r="B301" s="20" t="s">
        <v>379</v>
      </c>
      <c r="C301" s="20">
        <v>2186.741</v>
      </c>
      <c r="D301" s="20">
        <v>2788.498</v>
      </c>
      <c r="E301" s="20">
        <v>0</v>
      </c>
      <c r="F301" s="20">
        <v>0</v>
      </c>
      <c r="G301" s="20">
        <v>0</v>
      </c>
      <c r="H301" s="20">
        <v>1</v>
      </c>
      <c r="I301" s="18">
        <v>7.465</v>
      </c>
      <c r="J301" s="18">
        <v>27.434</v>
      </c>
      <c r="K301" s="21">
        <v>4</v>
      </c>
      <c r="L301" s="21">
        <v>0</v>
      </c>
      <c r="M301" s="21">
        <v>0</v>
      </c>
      <c r="N301" s="21">
        <v>0</v>
      </c>
      <c r="O301" s="21">
        <v>0</v>
      </c>
      <c r="P301" s="21">
        <v>4.723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399417</v>
      </c>
      <c r="B302" s="20" t="s">
        <v>380</v>
      </c>
      <c r="C302" s="20">
        <v>2701.377</v>
      </c>
      <c r="D302" s="20">
        <v>3567.36</v>
      </c>
      <c r="E302" s="20">
        <v>0</v>
      </c>
      <c r="F302" s="20">
        <v>0</v>
      </c>
      <c r="G302" s="20">
        <v>0</v>
      </c>
      <c r="H302" s="20">
        <v>1</v>
      </c>
      <c r="I302" s="18">
        <v>8.003</v>
      </c>
      <c r="J302" s="18">
        <v>30.336</v>
      </c>
      <c r="K302" s="21">
        <v>4</v>
      </c>
      <c r="L302" s="21">
        <v>0</v>
      </c>
      <c r="M302" s="21">
        <v>0</v>
      </c>
      <c r="N302" s="21">
        <v>0</v>
      </c>
      <c r="O302" s="21">
        <v>0</v>
      </c>
      <c r="P302" s="21">
        <v>4.949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399427</v>
      </c>
      <c r="B303" s="20" t="s">
        <v>381</v>
      </c>
      <c r="C303" s="20">
        <v>2139.628</v>
      </c>
      <c r="D303" s="20">
        <v>2475.492</v>
      </c>
      <c r="E303" s="20">
        <v>0</v>
      </c>
      <c r="F303" s="20">
        <v>0</v>
      </c>
      <c r="G303" s="20">
        <v>0</v>
      </c>
      <c r="H303" s="20">
        <v>1</v>
      </c>
      <c r="I303" s="18">
        <v>1.685</v>
      </c>
      <c r="J303" s="18">
        <v>15.024</v>
      </c>
      <c r="K303" s="21">
        <v>4</v>
      </c>
      <c r="L303" s="21">
        <v>2</v>
      </c>
      <c r="M303" s="21">
        <v>0</v>
      </c>
      <c r="N303" s="21">
        <v>0</v>
      </c>
      <c r="O303" s="21">
        <v>0</v>
      </c>
      <c r="P303" s="21">
        <v>-0.494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399429</v>
      </c>
      <c r="B304" s="20" t="s">
        <v>382</v>
      </c>
      <c r="C304" s="20">
        <v>1273.287</v>
      </c>
      <c r="D304" s="20">
        <v>1499.411</v>
      </c>
      <c r="E304" s="20">
        <v>0</v>
      </c>
      <c r="F304" s="20">
        <v>0</v>
      </c>
      <c r="G304" s="20">
        <v>0</v>
      </c>
      <c r="H304" s="20">
        <v>1</v>
      </c>
      <c r="I304" s="18">
        <v>4.597</v>
      </c>
      <c r="J304" s="18">
        <v>18.984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399432</v>
      </c>
      <c r="B305" s="20" t="s">
        <v>383</v>
      </c>
      <c r="C305" s="20">
        <v>4694.125</v>
      </c>
      <c r="D305" s="20">
        <v>6289.412</v>
      </c>
      <c r="E305" s="20">
        <v>0</v>
      </c>
      <c r="F305" s="20">
        <v>0</v>
      </c>
      <c r="G305" s="20">
        <v>0</v>
      </c>
      <c r="H305" s="20">
        <v>1</v>
      </c>
      <c r="I305" s="18">
        <v>6.229</v>
      </c>
      <c r="J305" s="18">
        <v>30.013</v>
      </c>
      <c r="K305" s="21">
        <v>4</v>
      </c>
      <c r="L305" s="21">
        <v>2</v>
      </c>
      <c r="M305" s="21">
        <v>0</v>
      </c>
      <c r="N305" s="21">
        <v>0</v>
      </c>
      <c r="O305" s="21">
        <v>0</v>
      </c>
      <c r="P305" s="21">
        <v>5.369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399436</v>
      </c>
      <c r="B306" s="20" t="s">
        <v>384</v>
      </c>
      <c r="C306" s="20">
        <v>3554.807</v>
      </c>
      <c r="D306" s="20">
        <v>4056.298</v>
      </c>
      <c r="E306" s="20">
        <v>0</v>
      </c>
      <c r="F306" s="20">
        <v>0</v>
      </c>
      <c r="G306" s="20">
        <v>0</v>
      </c>
      <c r="H306" s="20">
        <v>1</v>
      </c>
      <c r="I306" s="18">
        <v>2.217</v>
      </c>
      <c r="J306" s="18">
        <v>14.306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399438</v>
      </c>
      <c r="B307" s="20" t="s">
        <v>385</v>
      </c>
      <c r="C307" s="20">
        <v>1956.622</v>
      </c>
      <c r="D307" s="20">
        <v>2083.972</v>
      </c>
      <c r="E307" s="20">
        <v>0</v>
      </c>
      <c r="F307" s="20">
        <v>0</v>
      </c>
      <c r="G307" s="20">
        <v>0</v>
      </c>
      <c r="H307" s="20">
        <v>1</v>
      </c>
      <c r="I307" s="18">
        <v>0.657</v>
      </c>
      <c r="J307" s="18">
        <v>6.728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399439</v>
      </c>
      <c r="B308" s="20" t="s">
        <v>386</v>
      </c>
      <c r="C308" s="20">
        <v>1623.088</v>
      </c>
      <c r="D308" s="20">
        <v>1740.958</v>
      </c>
      <c r="E308" s="20">
        <v>0</v>
      </c>
      <c r="F308" s="20">
        <v>0</v>
      </c>
      <c r="G308" s="20">
        <v>0</v>
      </c>
      <c r="H308" s="20">
        <v>1</v>
      </c>
      <c r="I308" s="18">
        <v>2.501</v>
      </c>
      <c r="J308" s="18">
        <v>9.102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399551</v>
      </c>
      <c r="B309" s="20" t="s">
        <v>387</v>
      </c>
      <c r="C309" s="20">
        <v>7782.373</v>
      </c>
      <c r="D309" s="20">
        <v>10056.549</v>
      </c>
      <c r="E309" s="20">
        <v>0</v>
      </c>
      <c r="F309" s="20">
        <v>0</v>
      </c>
      <c r="G309" s="20">
        <v>0</v>
      </c>
      <c r="H309" s="20">
        <v>1</v>
      </c>
      <c r="I309" s="18">
        <v>4.477</v>
      </c>
      <c r="J309" s="18">
        <v>26.079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399556</v>
      </c>
      <c r="B310" s="20" t="s">
        <v>388</v>
      </c>
      <c r="C310" s="20">
        <v>2248.861</v>
      </c>
      <c r="D310" s="20">
        <v>2671.792</v>
      </c>
      <c r="E310" s="20">
        <v>0</v>
      </c>
      <c r="F310" s="20">
        <v>0</v>
      </c>
      <c r="G310" s="20">
        <v>0</v>
      </c>
      <c r="H310" s="20">
        <v>1</v>
      </c>
      <c r="I310" s="18">
        <v>6.237</v>
      </c>
      <c r="J310" s="18">
        <v>21.079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399602</v>
      </c>
      <c r="B311" s="20" t="s">
        <v>389</v>
      </c>
      <c r="C311" s="20">
        <v>972.466</v>
      </c>
      <c r="D311" s="20">
        <v>1204.615</v>
      </c>
      <c r="E311" s="20">
        <v>0</v>
      </c>
      <c r="F311" s="20">
        <v>0</v>
      </c>
      <c r="G311" s="20">
        <v>0</v>
      </c>
      <c r="H311" s="20">
        <v>1</v>
      </c>
      <c r="I311" s="18">
        <v>4.494</v>
      </c>
      <c r="J311" s="18">
        <v>22.899</v>
      </c>
      <c r="K311" s="21">
        <v>4</v>
      </c>
      <c r="L311" s="21">
        <v>2</v>
      </c>
      <c r="M311" s="21">
        <v>0</v>
      </c>
      <c r="N311" s="21">
        <v>1</v>
      </c>
      <c r="O311" s="21">
        <v>0</v>
      </c>
      <c r="P311" s="21">
        <v>1.134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399606</v>
      </c>
      <c r="B312" s="20" t="s">
        <v>390</v>
      </c>
      <c r="C312" s="20">
        <v>2322.634</v>
      </c>
      <c r="D312" s="20">
        <v>3266.249</v>
      </c>
      <c r="E312" s="20">
        <v>0</v>
      </c>
      <c r="F312" s="20">
        <v>0</v>
      </c>
      <c r="G312" s="20">
        <v>0</v>
      </c>
      <c r="H312" s="20">
        <v>1</v>
      </c>
      <c r="I312" s="18">
        <v>7.055</v>
      </c>
      <c r="J312" s="18">
        <v>33.907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399608</v>
      </c>
      <c r="B313" s="20" t="s">
        <v>391</v>
      </c>
      <c r="C313" s="20">
        <v>2938.561</v>
      </c>
      <c r="D313" s="20">
        <v>3915.69</v>
      </c>
      <c r="E313" s="20">
        <v>0</v>
      </c>
      <c r="F313" s="20">
        <v>0</v>
      </c>
      <c r="G313" s="20">
        <v>0</v>
      </c>
      <c r="H313" s="20">
        <v>1</v>
      </c>
      <c r="I313" s="18">
        <v>6.198</v>
      </c>
      <c r="J313" s="18">
        <v>29.605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399610</v>
      </c>
      <c r="B314" s="20" t="s">
        <v>392</v>
      </c>
      <c r="C314" s="20">
        <v>5960.066</v>
      </c>
      <c r="D314" s="20">
        <v>8817.917</v>
      </c>
      <c r="E314" s="20">
        <v>0</v>
      </c>
      <c r="F314" s="20">
        <v>0</v>
      </c>
      <c r="G314" s="20">
        <v>0</v>
      </c>
      <c r="H314" s="20">
        <v>1</v>
      </c>
      <c r="I314" s="18">
        <v>7.007</v>
      </c>
      <c r="J314" s="18">
        <v>37.146</v>
      </c>
      <c r="K314" s="21">
        <v>4</v>
      </c>
      <c r="L314" s="21">
        <v>1</v>
      </c>
      <c r="M314" s="21">
        <v>0</v>
      </c>
      <c r="N314" s="21">
        <v>0</v>
      </c>
      <c r="O314" s="21">
        <v>0</v>
      </c>
      <c r="P314" s="21">
        <v>-6.213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399611</v>
      </c>
      <c r="B315" s="20" t="s">
        <v>393</v>
      </c>
      <c r="C315" s="20">
        <v>2270.405</v>
      </c>
      <c r="D315" s="20">
        <v>3032.088</v>
      </c>
      <c r="E315" s="20">
        <v>0</v>
      </c>
      <c r="F315" s="20">
        <v>0</v>
      </c>
      <c r="G315" s="20">
        <v>0</v>
      </c>
      <c r="H315" s="20">
        <v>1</v>
      </c>
      <c r="I315" s="18">
        <v>6.5</v>
      </c>
      <c r="J315" s="18">
        <v>29.988</v>
      </c>
      <c r="K315" s="21">
        <v>4</v>
      </c>
      <c r="L315" s="21">
        <v>0</v>
      </c>
      <c r="M315" s="21">
        <v>0</v>
      </c>
      <c r="N315" s="21">
        <v>0</v>
      </c>
      <c r="O315" s="21">
        <v>0</v>
      </c>
      <c r="P315" s="21">
        <v>0.121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399612</v>
      </c>
      <c r="B316" s="20" t="s">
        <v>394</v>
      </c>
      <c r="C316" s="20">
        <v>1934.824</v>
      </c>
      <c r="D316" s="20">
        <v>2574.142</v>
      </c>
      <c r="E316" s="20">
        <v>0</v>
      </c>
      <c r="F316" s="20">
        <v>0</v>
      </c>
      <c r="G316" s="20">
        <v>0</v>
      </c>
      <c r="H316" s="20">
        <v>1</v>
      </c>
      <c r="I316" s="18">
        <v>6.346</v>
      </c>
      <c r="J316" s="18">
        <v>29.606</v>
      </c>
      <c r="K316" s="21">
        <v>4</v>
      </c>
      <c r="L316" s="21">
        <v>2</v>
      </c>
      <c r="M316" s="21">
        <v>0</v>
      </c>
      <c r="N316" s="21">
        <v>0</v>
      </c>
      <c r="O316" s="21">
        <v>0</v>
      </c>
      <c r="P316" s="21">
        <v>1.228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399613</v>
      </c>
      <c r="B317" s="20" t="s">
        <v>395</v>
      </c>
      <c r="C317" s="20">
        <v>2839.06</v>
      </c>
      <c r="D317" s="20">
        <v>3199.534</v>
      </c>
      <c r="E317" s="20">
        <v>0</v>
      </c>
      <c r="F317" s="20">
        <v>0</v>
      </c>
      <c r="G317" s="20">
        <v>0</v>
      </c>
      <c r="H317" s="20">
        <v>1</v>
      </c>
      <c r="I317" s="18">
        <v>1.166</v>
      </c>
      <c r="J317" s="18">
        <v>12.301</v>
      </c>
      <c r="K317" s="21">
        <v>4</v>
      </c>
      <c r="L317" s="21">
        <v>1</v>
      </c>
      <c r="M317" s="21">
        <v>0</v>
      </c>
      <c r="N317" s="21">
        <v>0</v>
      </c>
      <c r="O317" s="21">
        <v>0</v>
      </c>
      <c r="P317" s="21">
        <v>-0.103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399614</v>
      </c>
      <c r="B318" s="20" t="s">
        <v>396</v>
      </c>
      <c r="C318" s="20">
        <v>2510.644</v>
      </c>
      <c r="D318" s="20">
        <v>3130.524</v>
      </c>
      <c r="E318" s="20">
        <v>0</v>
      </c>
      <c r="F318" s="20">
        <v>0</v>
      </c>
      <c r="G318" s="20">
        <v>0</v>
      </c>
      <c r="H318" s="20">
        <v>1</v>
      </c>
      <c r="I318" s="18">
        <v>4.472</v>
      </c>
      <c r="J318" s="18">
        <v>23.388</v>
      </c>
      <c r="K318" s="21">
        <v>4</v>
      </c>
      <c r="L318" s="21">
        <v>2</v>
      </c>
      <c r="M318" s="21">
        <v>0</v>
      </c>
      <c r="N318" s="21">
        <v>1</v>
      </c>
      <c r="O318" s="21">
        <v>0</v>
      </c>
      <c r="P318" s="21">
        <v>3.852</v>
      </c>
      <c r="Q318" s="21">
        <v>0</v>
      </c>
      <c r="R318" s="21">
        <v>1</v>
      </c>
      <c r="S318" s="22"/>
      <c r="T318" s="22"/>
      <c r="U318" s="22"/>
      <c r="V318" s="22"/>
      <c r="W318" s="22"/>
    </row>
    <row r="319" ht="16.5" spans="1:23">
      <c r="A319" s="20">
        <v>399615</v>
      </c>
      <c r="B319" s="20" t="s">
        <v>397</v>
      </c>
      <c r="C319" s="20">
        <v>2979.42</v>
      </c>
      <c r="D319" s="20">
        <v>3815.674</v>
      </c>
      <c r="E319" s="20">
        <v>0</v>
      </c>
      <c r="F319" s="20">
        <v>0</v>
      </c>
      <c r="G319" s="20">
        <v>0</v>
      </c>
      <c r="H319" s="20">
        <v>1</v>
      </c>
      <c r="I319" s="18">
        <v>6.298</v>
      </c>
      <c r="J319" s="18">
        <v>26.834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399621</v>
      </c>
      <c r="B320" s="20" t="s">
        <v>398</v>
      </c>
      <c r="C320" s="20">
        <v>5267.384</v>
      </c>
      <c r="D320" s="20">
        <v>10103.883</v>
      </c>
      <c r="E320" s="20">
        <v>0</v>
      </c>
      <c r="F320" s="20">
        <v>0</v>
      </c>
      <c r="G320" s="20">
        <v>0</v>
      </c>
      <c r="H320" s="20">
        <v>1</v>
      </c>
      <c r="I320" s="18">
        <v>8.203</v>
      </c>
      <c r="J320" s="18">
        <v>52.144</v>
      </c>
      <c r="K320" s="21">
        <v>4</v>
      </c>
      <c r="L320" s="21">
        <v>0</v>
      </c>
      <c r="M320" s="21">
        <v>0</v>
      </c>
      <c r="N320" s="21">
        <v>0</v>
      </c>
      <c r="O320" s="21">
        <v>0</v>
      </c>
      <c r="P320" s="21">
        <v>10.001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399622</v>
      </c>
      <c r="B321" s="20" t="s">
        <v>399</v>
      </c>
      <c r="C321" s="20">
        <v>1611.404</v>
      </c>
      <c r="D321" s="20">
        <v>1730.854</v>
      </c>
      <c r="E321" s="20">
        <v>0</v>
      </c>
      <c r="F321" s="20">
        <v>0</v>
      </c>
      <c r="G321" s="20">
        <v>0</v>
      </c>
      <c r="H321" s="20">
        <v>1</v>
      </c>
      <c r="I321" s="18">
        <v>2.224</v>
      </c>
      <c r="J321" s="18">
        <v>8.972</v>
      </c>
      <c r="K321" s="21">
        <v>3</v>
      </c>
      <c r="L321" s="21">
        <v>0</v>
      </c>
      <c r="M321" s="21">
        <v>0</v>
      </c>
      <c r="N321" s="21">
        <v>0</v>
      </c>
      <c r="O321" s="21">
        <v>0</v>
      </c>
      <c r="P321" s="21">
        <v>20.355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399623</v>
      </c>
      <c r="B322" s="20" t="s">
        <v>400</v>
      </c>
      <c r="C322" s="20">
        <v>7140.212</v>
      </c>
      <c r="D322" s="20">
        <v>8664.689</v>
      </c>
      <c r="E322" s="20">
        <v>0</v>
      </c>
      <c r="F322" s="20">
        <v>0</v>
      </c>
      <c r="G322" s="20">
        <v>0</v>
      </c>
      <c r="H322" s="20">
        <v>1</v>
      </c>
      <c r="I322" s="18">
        <v>2.209</v>
      </c>
      <c r="J322" s="18">
        <v>19.414</v>
      </c>
      <c r="K322" s="21">
        <v>4</v>
      </c>
      <c r="L322" s="21">
        <v>0</v>
      </c>
      <c r="M322" s="21">
        <v>0</v>
      </c>
      <c r="N322" s="21">
        <v>0</v>
      </c>
      <c r="O322" s="21">
        <v>0</v>
      </c>
      <c r="P322" s="21">
        <v>15.28</v>
      </c>
      <c r="Q322" s="21">
        <v>0</v>
      </c>
      <c r="R322" s="21">
        <v>1</v>
      </c>
      <c r="S322" s="22"/>
      <c r="T322" s="22"/>
      <c r="U322" s="22"/>
      <c r="V322" s="22"/>
      <c r="W322" s="22"/>
    </row>
    <row r="323" ht="16.5" spans="1:23">
      <c r="A323" s="20">
        <v>399625</v>
      </c>
      <c r="B323" s="20" t="s">
        <v>401</v>
      </c>
      <c r="C323" s="20">
        <v>1789.392</v>
      </c>
      <c r="D323" s="20">
        <v>2298.301</v>
      </c>
      <c r="E323" s="20">
        <v>0</v>
      </c>
      <c r="F323" s="20">
        <v>0</v>
      </c>
      <c r="G323" s="20">
        <v>0</v>
      </c>
      <c r="H323" s="20">
        <v>1</v>
      </c>
      <c r="I323" s="18">
        <v>3.833</v>
      </c>
      <c r="J323" s="18">
        <v>25.127</v>
      </c>
      <c r="K323" s="21">
        <v>3</v>
      </c>
      <c r="L323" s="21">
        <v>0</v>
      </c>
      <c r="M323" s="21">
        <v>0</v>
      </c>
      <c r="N323" s="21">
        <v>0</v>
      </c>
      <c r="O323" s="21">
        <v>0</v>
      </c>
      <c r="P323" s="21">
        <v>41.272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399626</v>
      </c>
      <c r="B324" s="20" t="s">
        <v>402</v>
      </c>
      <c r="C324" s="20">
        <v>1379.915</v>
      </c>
      <c r="D324" s="20">
        <v>1869.791</v>
      </c>
      <c r="E324" s="20">
        <v>0</v>
      </c>
      <c r="F324" s="20">
        <v>0</v>
      </c>
      <c r="G324" s="20">
        <v>0</v>
      </c>
      <c r="H324" s="20">
        <v>1</v>
      </c>
      <c r="I324" s="18">
        <v>8.124</v>
      </c>
      <c r="J324" s="18">
        <v>32.195</v>
      </c>
      <c r="K324" s="21">
        <v>3</v>
      </c>
      <c r="L324" s="21">
        <v>0</v>
      </c>
      <c r="M324" s="21">
        <v>0</v>
      </c>
      <c r="N324" s="21">
        <v>0</v>
      </c>
      <c r="O324" s="21">
        <v>0</v>
      </c>
      <c r="P324" s="21">
        <v>16.195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399627</v>
      </c>
      <c r="B325" s="20" t="s">
        <v>403</v>
      </c>
      <c r="C325" s="20">
        <v>2106.557</v>
      </c>
      <c r="D325" s="20">
        <v>2462.193</v>
      </c>
      <c r="E325" s="20">
        <v>0</v>
      </c>
      <c r="F325" s="20">
        <v>0</v>
      </c>
      <c r="G325" s="20">
        <v>0</v>
      </c>
      <c r="H325" s="20">
        <v>1</v>
      </c>
      <c r="I325" s="18">
        <v>1.433</v>
      </c>
      <c r="J325" s="18">
        <v>15.67</v>
      </c>
      <c r="K325" s="21">
        <v>3</v>
      </c>
      <c r="L325" s="21">
        <v>1</v>
      </c>
      <c r="M325" s="21">
        <v>0</v>
      </c>
      <c r="N325" s="21">
        <v>0</v>
      </c>
      <c r="O325" s="21">
        <v>0</v>
      </c>
      <c r="P325" s="21">
        <v>21.454</v>
      </c>
      <c r="Q325" s="21">
        <v>0</v>
      </c>
      <c r="R325" s="21">
        <v>1</v>
      </c>
      <c r="S325" s="22"/>
      <c r="T325" s="22"/>
      <c r="U325" s="22"/>
      <c r="V325" s="22"/>
      <c r="W325" s="22"/>
    </row>
    <row r="326" ht="16.5" spans="1:23">
      <c r="A326" s="20">
        <v>399630</v>
      </c>
      <c r="B326" s="20" t="s">
        <v>404</v>
      </c>
      <c r="C326" s="20">
        <v>1251.788</v>
      </c>
      <c r="D326" s="20">
        <v>1641.7</v>
      </c>
      <c r="E326" s="20">
        <v>0</v>
      </c>
      <c r="F326" s="20">
        <v>0</v>
      </c>
      <c r="G326" s="20">
        <v>0</v>
      </c>
      <c r="H326" s="20">
        <v>1</v>
      </c>
      <c r="I326" s="18">
        <v>6.614</v>
      </c>
      <c r="J326" s="18">
        <v>28.794</v>
      </c>
      <c r="K326" s="21">
        <v>2</v>
      </c>
      <c r="L326" s="21">
        <v>1</v>
      </c>
      <c r="M326" s="21">
        <v>0</v>
      </c>
      <c r="N326" s="21">
        <v>0</v>
      </c>
      <c r="O326" s="21">
        <v>0</v>
      </c>
      <c r="P326" s="21">
        <v>4.232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399632</v>
      </c>
      <c r="B327" s="20" t="s">
        <v>405</v>
      </c>
      <c r="C327" s="20">
        <v>4114.707</v>
      </c>
      <c r="D327" s="20">
        <v>5094.018</v>
      </c>
      <c r="E327" s="20">
        <v>0</v>
      </c>
      <c r="F327" s="20">
        <v>0</v>
      </c>
      <c r="G327" s="20">
        <v>0</v>
      </c>
      <c r="H327" s="20">
        <v>1</v>
      </c>
      <c r="I327" s="18">
        <v>3.115</v>
      </c>
      <c r="J327" s="18">
        <v>21.741</v>
      </c>
      <c r="K327" s="21">
        <v>2</v>
      </c>
      <c r="L327" s="21">
        <v>0</v>
      </c>
      <c r="M327" s="21">
        <v>0</v>
      </c>
      <c r="N327" s="21">
        <v>0</v>
      </c>
      <c r="O327" s="21">
        <v>0</v>
      </c>
      <c r="P327" s="21">
        <v>0.807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399633</v>
      </c>
      <c r="B328" s="20" t="s">
        <v>406</v>
      </c>
      <c r="C328" s="20">
        <v>4806.883</v>
      </c>
      <c r="D328" s="20">
        <v>5911.673</v>
      </c>
      <c r="E328" s="20">
        <v>0</v>
      </c>
      <c r="F328" s="20">
        <v>0</v>
      </c>
      <c r="G328" s="20">
        <v>0</v>
      </c>
      <c r="H328" s="20">
        <v>1</v>
      </c>
      <c r="I328" s="18">
        <v>2.674</v>
      </c>
      <c r="J328" s="18">
        <v>20.863</v>
      </c>
      <c r="K328" s="21">
        <v>3</v>
      </c>
      <c r="L328" s="21">
        <v>0</v>
      </c>
      <c r="M328" s="21">
        <v>0</v>
      </c>
      <c r="N328" s="21">
        <v>0</v>
      </c>
      <c r="O328" s="21">
        <v>0</v>
      </c>
      <c r="P328" s="21">
        <v>17.167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399634</v>
      </c>
      <c r="B329" s="20" t="s">
        <v>407</v>
      </c>
      <c r="C329" s="20">
        <v>3296.359</v>
      </c>
      <c r="D329" s="20">
        <v>4074.067</v>
      </c>
      <c r="E329" s="20">
        <v>0</v>
      </c>
      <c r="F329" s="20">
        <v>0</v>
      </c>
      <c r="G329" s="20">
        <v>0</v>
      </c>
      <c r="H329" s="20">
        <v>1</v>
      </c>
      <c r="I329" s="18">
        <v>2.97</v>
      </c>
      <c r="J329" s="18">
        <v>21.492</v>
      </c>
      <c r="K329" s="21">
        <v>1</v>
      </c>
      <c r="L329" s="21">
        <v>0</v>
      </c>
      <c r="M329" s="21">
        <v>0</v>
      </c>
      <c r="N329" s="21">
        <v>0</v>
      </c>
      <c r="O329" s="21">
        <v>0</v>
      </c>
      <c r="P329" s="21">
        <v>9.13</v>
      </c>
      <c r="Q329" s="21">
        <v>-1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399635</v>
      </c>
      <c r="B330" s="20" t="s">
        <v>408</v>
      </c>
      <c r="C330" s="20">
        <v>1541.263</v>
      </c>
      <c r="D330" s="20">
        <v>2028.558</v>
      </c>
      <c r="E330" s="20">
        <v>0</v>
      </c>
      <c r="F330" s="20">
        <v>0</v>
      </c>
      <c r="G330" s="20">
        <v>0</v>
      </c>
      <c r="H330" s="20">
        <v>1</v>
      </c>
      <c r="I330" s="18">
        <v>3.172</v>
      </c>
      <c r="J330" s="18">
        <v>26.432</v>
      </c>
      <c r="K330" s="21">
        <v>1</v>
      </c>
      <c r="L330" s="21">
        <v>0</v>
      </c>
      <c r="M330" s="21">
        <v>0</v>
      </c>
      <c r="N330" s="21">
        <v>0</v>
      </c>
      <c r="O330" s="21">
        <v>0</v>
      </c>
      <c r="P330" s="21">
        <v>8.694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399636</v>
      </c>
      <c r="B331" s="20" t="s">
        <v>409</v>
      </c>
      <c r="C331" s="20">
        <v>4857.162</v>
      </c>
      <c r="D331" s="20">
        <v>6958.479</v>
      </c>
      <c r="E331" s="20">
        <v>0</v>
      </c>
      <c r="F331" s="20">
        <v>0</v>
      </c>
      <c r="G331" s="20">
        <v>0</v>
      </c>
      <c r="H331" s="20">
        <v>1</v>
      </c>
      <c r="I331" s="18">
        <v>10.831</v>
      </c>
      <c r="J331" s="18">
        <v>37.758</v>
      </c>
      <c r="K331" s="21">
        <v>4</v>
      </c>
      <c r="L331" s="21">
        <v>0</v>
      </c>
      <c r="M331" s="21">
        <v>0</v>
      </c>
      <c r="N331" s="21">
        <v>0</v>
      </c>
      <c r="O331" s="21">
        <v>0</v>
      </c>
      <c r="P331" s="21">
        <v>56.201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399637</v>
      </c>
      <c r="B332" s="20" t="s">
        <v>410</v>
      </c>
      <c r="C332" s="20">
        <v>1594.539</v>
      </c>
      <c r="D332" s="20">
        <v>1870.586</v>
      </c>
      <c r="E332" s="20">
        <v>0</v>
      </c>
      <c r="F332" s="20">
        <v>0</v>
      </c>
      <c r="G332" s="20">
        <v>0</v>
      </c>
      <c r="H332" s="20">
        <v>1</v>
      </c>
      <c r="I332" s="18">
        <v>0.545</v>
      </c>
      <c r="J332" s="18">
        <v>15.222</v>
      </c>
      <c r="K332" s="21">
        <v>3</v>
      </c>
      <c r="L332" s="21">
        <v>0</v>
      </c>
      <c r="M332" s="21">
        <v>0</v>
      </c>
      <c r="N332" s="21">
        <v>0</v>
      </c>
      <c r="O332" s="21">
        <v>0</v>
      </c>
      <c r="P332" s="21">
        <v>30.553</v>
      </c>
      <c r="Q332" s="21">
        <v>0</v>
      </c>
      <c r="R332" s="21">
        <v>-1</v>
      </c>
      <c r="S332" s="22"/>
      <c r="T332" s="22"/>
      <c r="U332" s="22"/>
      <c r="V332" s="22"/>
      <c r="W332" s="22"/>
    </row>
    <row r="333" ht="16.5" spans="1:23">
      <c r="A333" s="20">
        <v>399638</v>
      </c>
      <c r="B333" s="20" t="s">
        <v>411</v>
      </c>
      <c r="C333" s="20">
        <v>5045.463</v>
      </c>
      <c r="D333" s="20">
        <v>6809.707</v>
      </c>
      <c r="E333" s="20">
        <v>0</v>
      </c>
      <c r="F333" s="20">
        <v>0</v>
      </c>
      <c r="G333" s="20">
        <v>0</v>
      </c>
      <c r="H333" s="20">
        <v>1</v>
      </c>
      <c r="I333" s="18">
        <v>9.135</v>
      </c>
      <c r="J333" s="18">
        <v>32.676</v>
      </c>
      <c r="K333" s="21">
        <v>2</v>
      </c>
      <c r="L333" s="21">
        <v>0</v>
      </c>
      <c r="M333" s="21">
        <v>0</v>
      </c>
      <c r="N333" s="21">
        <v>0</v>
      </c>
      <c r="O333" s="21">
        <v>0</v>
      </c>
      <c r="P333" s="21">
        <v>1.578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399639</v>
      </c>
      <c r="B334" s="20" t="s">
        <v>412</v>
      </c>
      <c r="C334" s="20">
        <v>1569.931</v>
      </c>
      <c r="D334" s="20">
        <v>1949.566</v>
      </c>
      <c r="E334" s="20">
        <v>0</v>
      </c>
      <c r="F334" s="20">
        <v>0</v>
      </c>
      <c r="G334" s="20">
        <v>0</v>
      </c>
      <c r="H334" s="20">
        <v>1</v>
      </c>
      <c r="I334" s="18">
        <v>4.793</v>
      </c>
      <c r="J334" s="18">
        <v>23.332</v>
      </c>
      <c r="K334" s="21">
        <v>3</v>
      </c>
      <c r="L334" s="21">
        <v>0</v>
      </c>
      <c r="M334" s="21">
        <v>0</v>
      </c>
      <c r="N334" s="21">
        <v>0</v>
      </c>
      <c r="O334" s="21">
        <v>0</v>
      </c>
      <c r="P334" s="21">
        <v>50.337</v>
      </c>
      <c r="Q334" s="21">
        <v>0</v>
      </c>
      <c r="R334" s="21">
        <v>1</v>
      </c>
      <c r="S334" s="22"/>
      <c r="T334" s="22"/>
      <c r="U334" s="22"/>
      <c r="V334" s="22"/>
      <c r="W334" s="22"/>
    </row>
    <row r="335" ht="16.5" spans="1:23">
      <c r="A335" s="20">
        <v>399640</v>
      </c>
      <c r="B335" s="20" t="s">
        <v>413</v>
      </c>
      <c r="C335" s="20">
        <v>2134.641</v>
      </c>
      <c r="D335" s="20">
        <v>2804.292</v>
      </c>
      <c r="E335" s="20">
        <v>0</v>
      </c>
      <c r="F335" s="20">
        <v>0</v>
      </c>
      <c r="G335" s="20">
        <v>0</v>
      </c>
      <c r="H335" s="20">
        <v>1</v>
      </c>
      <c r="I335" s="18">
        <v>3.196</v>
      </c>
      <c r="J335" s="18">
        <v>26.313</v>
      </c>
      <c r="K335" s="21">
        <v>2</v>
      </c>
      <c r="L335" s="21">
        <v>1</v>
      </c>
      <c r="M335" s="21">
        <v>0</v>
      </c>
      <c r="N335" s="21">
        <v>0</v>
      </c>
      <c r="O335" s="21">
        <v>0</v>
      </c>
      <c r="P335" s="21">
        <v>0.479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399641</v>
      </c>
      <c r="B336" s="20" t="s">
        <v>414</v>
      </c>
      <c r="C336" s="20">
        <v>2050.965</v>
      </c>
      <c r="D336" s="20">
        <v>2654.873</v>
      </c>
      <c r="E336" s="20">
        <v>0</v>
      </c>
      <c r="F336" s="20">
        <v>0</v>
      </c>
      <c r="G336" s="20">
        <v>0</v>
      </c>
      <c r="H336" s="20">
        <v>1</v>
      </c>
      <c r="I336" s="18">
        <v>5.241</v>
      </c>
      <c r="J336" s="18">
        <v>26.796</v>
      </c>
      <c r="K336" s="21">
        <v>4</v>
      </c>
      <c r="L336" s="21">
        <v>0</v>
      </c>
      <c r="M336" s="21">
        <v>0</v>
      </c>
      <c r="N336" s="21">
        <v>0</v>
      </c>
      <c r="O336" s="21">
        <v>0</v>
      </c>
      <c r="P336" s="21">
        <v>5.801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399642</v>
      </c>
      <c r="B337" s="20" t="s">
        <v>415</v>
      </c>
      <c r="C337" s="20">
        <v>1721.136</v>
      </c>
      <c r="D337" s="20">
        <v>2202.005</v>
      </c>
      <c r="E337" s="20">
        <v>0</v>
      </c>
      <c r="F337" s="20">
        <v>0</v>
      </c>
      <c r="G337" s="20">
        <v>0</v>
      </c>
      <c r="H337" s="20">
        <v>1</v>
      </c>
      <c r="I337" s="18">
        <v>4.64</v>
      </c>
      <c r="J337" s="18">
        <v>25.465</v>
      </c>
      <c r="K337" s="21">
        <v>3</v>
      </c>
      <c r="L337" s="21">
        <v>0</v>
      </c>
      <c r="M337" s="21">
        <v>0</v>
      </c>
      <c r="N337" s="21">
        <v>0</v>
      </c>
      <c r="O337" s="21">
        <v>0</v>
      </c>
      <c r="P337" s="21">
        <v>26.853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399643</v>
      </c>
      <c r="B338" s="20" t="s">
        <v>416</v>
      </c>
      <c r="C338" s="20">
        <v>2564.446</v>
      </c>
      <c r="D338" s="20">
        <v>3620.998</v>
      </c>
      <c r="E338" s="20">
        <v>0</v>
      </c>
      <c r="F338" s="20">
        <v>0</v>
      </c>
      <c r="G338" s="20">
        <v>0</v>
      </c>
      <c r="H338" s="20">
        <v>1</v>
      </c>
      <c r="I338" s="18">
        <v>7.107</v>
      </c>
      <c r="J338" s="18">
        <v>34.212</v>
      </c>
      <c r="K338" s="21">
        <v>2</v>
      </c>
      <c r="L338" s="21">
        <v>1</v>
      </c>
      <c r="M338" s="21">
        <v>0</v>
      </c>
      <c r="N338" s="21">
        <v>0</v>
      </c>
      <c r="O338" s="21">
        <v>0</v>
      </c>
      <c r="P338" s="21">
        <v>0.896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399648</v>
      </c>
      <c r="B339" s="20" t="s">
        <v>417</v>
      </c>
      <c r="C339" s="20">
        <v>10277.825</v>
      </c>
      <c r="D339" s="20">
        <v>11670.992</v>
      </c>
      <c r="E339" s="20">
        <v>0</v>
      </c>
      <c r="F339" s="20">
        <v>0</v>
      </c>
      <c r="G339" s="20">
        <v>0</v>
      </c>
      <c r="H339" s="20">
        <v>1</v>
      </c>
      <c r="I339" s="18">
        <v>2.266</v>
      </c>
      <c r="J339" s="18">
        <v>13.932</v>
      </c>
      <c r="K339" s="21">
        <v>3</v>
      </c>
      <c r="L339" s="21">
        <v>0</v>
      </c>
      <c r="M339" s="21">
        <v>0</v>
      </c>
      <c r="N339" s="21">
        <v>0</v>
      </c>
      <c r="O339" s="21">
        <v>0</v>
      </c>
      <c r="P339" s="21">
        <v>27.958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399649</v>
      </c>
      <c r="B340" s="20" t="s">
        <v>418</v>
      </c>
      <c r="C340" s="20">
        <v>2733.019</v>
      </c>
      <c r="D340" s="20">
        <v>3173.295</v>
      </c>
      <c r="E340" s="20">
        <v>0</v>
      </c>
      <c r="F340" s="20">
        <v>0</v>
      </c>
      <c r="G340" s="20">
        <v>0</v>
      </c>
      <c r="H340" s="20">
        <v>1</v>
      </c>
      <c r="I340" s="18">
        <v>2.149</v>
      </c>
      <c r="J340" s="18">
        <v>15.725</v>
      </c>
      <c r="K340" s="21">
        <v>3</v>
      </c>
      <c r="L340" s="21">
        <v>0</v>
      </c>
      <c r="M340" s="21">
        <v>0</v>
      </c>
      <c r="N340" s="21">
        <v>0</v>
      </c>
      <c r="O340" s="21">
        <v>0</v>
      </c>
      <c r="P340" s="21">
        <v>13.719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399650</v>
      </c>
      <c r="B341" s="20" t="s">
        <v>419</v>
      </c>
      <c r="C341" s="20">
        <v>1971.904</v>
      </c>
      <c r="D341" s="20">
        <v>2485.168</v>
      </c>
      <c r="E341" s="20">
        <v>0</v>
      </c>
      <c r="F341" s="20">
        <v>0</v>
      </c>
      <c r="G341" s="20">
        <v>0</v>
      </c>
      <c r="H341" s="20">
        <v>1</v>
      </c>
      <c r="I341" s="18">
        <v>5.402</v>
      </c>
      <c r="J341" s="18">
        <v>24.939</v>
      </c>
      <c r="K341" s="21">
        <v>3</v>
      </c>
      <c r="L341" s="21">
        <v>0</v>
      </c>
      <c r="M341" s="21">
        <v>0</v>
      </c>
      <c r="N341" s="21">
        <v>0</v>
      </c>
      <c r="O341" s="21">
        <v>0</v>
      </c>
      <c r="P341" s="21">
        <v>15.562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399651</v>
      </c>
      <c r="B342" s="20" t="s">
        <v>420</v>
      </c>
      <c r="C342" s="20">
        <v>1464.984</v>
      </c>
      <c r="D342" s="20">
        <v>1734.867</v>
      </c>
      <c r="E342" s="20">
        <v>0</v>
      </c>
      <c r="F342" s="20">
        <v>0</v>
      </c>
      <c r="G342" s="20">
        <v>0</v>
      </c>
      <c r="H342" s="20">
        <v>1</v>
      </c>
      <c r="I342" s="18">
        <v>2.244</v>
      </c>
      <c r="J342" s="18">
        <v>17.451</v>
      </c>
      <c r="K342" s="21">
        <v>3</v>
      </c>
      <c r="L342" s="21">
        <v>0</v>
      </c>
      <c r="M342" s="21">
        <v>0</v>
      </c>
      <c r="N342" s="21">
        <v>0</v>
      </c>
      <c r="O342" s="21">
        <v>0</v>
      </c>
      <c r="P342" s="21">
        <v>10.064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399653</v>
      </c>
      <c r="B343" s="20" t="s">
        <v>421</v>
      </c>
      <c r="C343" s="20">
        <v>2366.378</v>
      </c>
      <c r="D343" s="20">
        <v>2886.696</v>
      </c>
      <c r="E343" s="20">
        <v>0</v>
      </c>
      <c r="F343" s="20">
        <v>0</v>
      </c>
      <c r="G343" s="20">
        <v>0</v>
      </c>
      <c r="H343" s="20">
        <v>1</v>
      </c>
      <c r="I343" s="18">
        <v>6.063</v>
      </c>
      <c r="J343" s="18">
        <v>22.995</v>
      </c>
      <c r="K343" s="21">
        <v>3</v>
      </c>
      <c r="L343" s="21">
        <v>0</v>
      </c>
      <c r="M343" s="21">
        <v>0</v>
      </c>
      <c r="N343" s="21">
        <v>0</v>
      </c>
      <c r="O343" s="21">
        <v>0</v>
      </c>
      <c r="P343" s="21">
        <v>32.258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399656</v>
      </c>
      <c r="B344" s="20" t="s">
        <v>422</v>
      </c>
      <c r="C344" s="20">
        <v>5241.125</v>
      </c>
      <c r="D344" s="20">
        <v>6337.604</v>
      </c>
      <c r="E344" s="20">
        <v>0</v>
      </c>
      <c r="F344" s="20">
        <v>0</v>
      </c>
      <c r="G344" s="20">
        <v>0</v>
      </c>
      <c r="H344" s="20">
        <v>1</v>
      </c>
      <c r="I344" s="18">
        <v>1.954</v>
      </c>
      <c r="J344" s="18">
        <v>18.917</v>
      </c>
      <c r="K344" s="21">
        <v>3</v>
      </c>
      <c r="L344" s="21">
        <v>1</v>
      </c>
      <c r="M344" s="21">
        <v>0</v>
      </c>
      <c r="N344" s="21">
        <v>0</v>
      </c>
      <c r="O344" s="21">
        <v>0</v>
      </c>
      <c r="P344" s="21">
        <v>5.99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399657</v>
      </c>
      <c r="B345" s="20" t="s">
        <v>423</v>
      </c>
      <c r="C345" s="20">
        <v>5642.851</v>
      </c>
      <c r="D345" s="20">
        <v>6849.895</v>
      </c>
      <c r="E345" s="20">
        <v>0</v>
      </c>
      <c r="F345" s="20">
        <v>0</v>
      </c>
      <c r="G345" s="20">
        <v>0</v>
      </c>
      <c r="H345" s="20">
        <v>1</v>
      </c>
      <c r="I345" s="18">
        <v>2.444</v>
      </c>
      <c r="J345" s="18">
        <v>19.635</v>
      </c>
      <c r="K345" s="21">
        <v>0</v>
      </c>
      <c r="L345" s="21">
        <v>0</v>
      </c>
      <c r="M345" s="21">
        <v>1</v>
      </c>
      <c r="N345" s="21">
        <v>-1</v>
      </c>
      <c r="O345" s="21">
        <v>0</v>
      </c>
      <c r="P345" s="21">
        <v>0.003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399658</v>
      </c>
      <c r="B346" s="20" t="s">
        <v>424</v>
      </c>
      <c r="C346" s="20">
        <v>3780.593</v>
      </c>
      <c r="D346" s="20">
        <v>4613.162</v>
      </c>
      <c r="E346" s="20">
        <v>0</v>
      </c>
      <c r="F346" s="20">
        <v>0</v>
      </c>
      <c r="G346" s="20">
        <v>0</v>
      </c>
      <c r="H346" s="20">
        <v>1</v>
      </c>
      <c r="I346" s="18">
        <v>3.372</v>
      </c>
      <c r="J346" s="18">
        <v>20.811</v>
      </c>
      <c r="K346" s="21">
        <v>4</v>
      </c>
      <c r="L346" s="21">
        <v>1</v>
      </c>
      <c r="M346" s="21">
        <v>0</v>
      </c>
      <c r="N346" s="21">
        <v>0</v>
      </c>
      <c r="O346" s="21">
        <v>0</v>
      </c>
      <c r="P346" s="21">
        <v>0.156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399659</v>
      </c>
      <c r="B347" s="20" t="s">
        <v>425</v>
      </c>
      <c r="C347" s="20">
        <v>3695.366</v>
      </c>
      <c r="D347" s="20">
        <v>4476.793</v>
      </c>
      <c r="E347" s="20">
        <v>0</v>
      </c>
      <c r="F347" s="20">
        <v>0</v>
      </c>
      <c r="G347" s="20">
        <v>0</v>
      </c>
      <c r="H347" s="20">
        <v>1</v>
      </c>
      <c r="I347" s="18">
        <v>1.983</v>
      </c>
      <c r="J347" s="18">
        <v>19.092</v>
      </c>
      <c r="K347" s="21">
        <v>3</v>
      </c>
      <c r="L347" s="21">
        <v>1</v>
      </c>
      <c r="M347" s="21">
        <v>0</v>
      </c>
      <c r="N347" s="21">
        <v>0</v>
      </c>
      <c r="O347" s="21">
        <v>0</v>
      </c>
      <c r="P347" s="21">
        <v>9.87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399660</v>
      </c>
      <c r="B348" s="20" t="s">
        <v>426</v>
      </c>
      <c r="C348" s="20">
        <v>1959.189</v>
      </c>
      <c r="D348" s="20">
        <v>2563.885</v>
      </c>
      <c r="E348" s="20">
        <v>0</v>
      </c>
      <c r="F348" s="20">
        <v>0</v>
      </c>
      <c r="G348" s="20">
        <v>0</v>
      </c>
      <c r="H348" s="20">
        <v>1</v>
      </c>
      <c r="I348" s="18">
        <v>5.111</v>
      </c>
      <c r="J348" s="18">
        <v>27.491</v>
      </c>
      <c r="K348" s="21">
        <v>3</v>
      </c>
      <c r="L348" s="21">
        <v>1</v>
      </c>
      <c r="M348" s="21">
        <v>0</v>
      </c>
      <c r="N348" s="21">
        <v>0</v>
      </c>
      <c r="O348" s="21">
        <v>0</v>
      </c>
      <c r="P348" s="21">
        <v>3.457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399662</v>
      </c>
      <c r="B349" s="20" t="s">
        <v>427</v>
      </c>
      <c r="C349" s="20">
        <v>1621.779</v>
      </c>
      <c r="D349" s="20">
        <v>2238.158</v>
      </c>
      <c r="E349" s="20">
        <v>0</v>
      </c>
      <c r="F349" s="20">
        <v>0</v>
      </c>
      <c r="G349" s="20">
        <v>0</v>
      </c>
      <c r="H349" s="20">
        <v>1</v>
      </c>
      <c r="I349" s="18">
        <v>5.258</v>
      </c>
      <c r="J349" s="18">
        <v>31.349</v>
      </c>
      <c r="K349" s="21">
        <v>3</v>
      </c>
      <c r="L349" s="21">
        <v>0</v>
      </c>
      <c r="M349" s="21">
        <v>0</v>
      </c>
      <c r="N349" s="21">
        <v>0</v>
      </c>
      <c r="O349" s="21">
        <v>0</v>
      </c>
      <c r="P349" s="21">
        <v>38.272</v>
      </c>
      <c r="Q349" s="21">
        <v>0</v>
      </c>
      <c r="R349" s="21">
        <v>1</v>
      </c>
      <c r="S349" s="22"/>
      <c r="T349" s="22"/>
      <c r="U349" s="22"/>
      <c r="V349" s="22"/>
      <c r="W349" s="22"/>
    </row>
    <row r="350" ht="16.5" spans="1:23">
      <c r="A350" s="20">
        <v>399665</v>
      </c>
      <c r="B350" s="20" t="s">
        <v>428</v>
      </c>
      <c r="C350" s="20">
        <v>1969.838</v>
      </c>
      <c r="D350" s="20">
        <v>2272.255</v>
      </c>
      <c r="E350" s="20">
        <v>0</v>
      </c>
      <c r="F350" s="20">
        <v>0</v>
      </c>
      <c r="G350" s="20">
        <v>0</v>
      </c>
      <c r="H350" s="20">
        <v>1</v>
      </c>
      <c r="I350" s="18">
        <v>1.613</v>
      </c>
      <c r="J350" s="18">
        <v>14.708</v>
      </c>
      <c r="K350" s="21">
        <v>3</v>
      </c>
      <c r="L350" s="21">
        <v>0</v>
      </c>
      <c r="M350" s="21">
        <v>0</v>
      </c>
      <c r="N350" s="21">
        <v>0</v>
      </c>
      <c r="O350" s="21">
        <v>0</v>
      </c>
      <c r="P350" s="21">
        <v>10.061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399667</v>
      </c>
      <c r="B351" s="20" t="s">
        <v>429</v>
      </c>
      <c r="C351" s="20">
        <v>3285.942</v>
      </c>
      <c r="D351" s="20">
        <v>4930.421</v>
      </c>
      <c r="E351" s="20">
        <v>0</v>
      </c>
      <c r="F351" s="20">
        <v>0</v>
      </c>
      <c r="G351" s="20">
        <v>0</v>
      </c>
      <c r="H351" s="20">
        <v>1</v>
      </c>
      <c r="I351" s="18">
        <v>8.081</v>
      </c>
      <c r="J351" s="18">
        <v>38.74</v>
      </c>
      <c r="K351" s="21">
        <v>3</v>
      </c>
      <c r="L351" s="21">
        <v>0</v>
      </c>
      <c r="M351" s="21">
        <v>0</v>
      </c>
      <c r="N351" s="21">
        <v>0</v>
      </c>
      <c r="O351" s="21">
        <v>0</v>
      </c>
      <c r="P351" s="21">
        <v>16.625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399668</v>
      </c>
      <c r="B352" s="20" t="s">
        <v>430</v>
      </c>
      <c r="C352" s="20">
        <v>3889.183</v>
      </c>
      <c r="D352" s="20">
        <v>5094.991</v>
      </c>
      <c r="E352" s="20">
        <v>0</v>
      </c>
      <c r="F352" s="20">
        <v>0</v>
      </c>
      <c r="G352" s="20">
        <v>0</v>
      </c>
      <c r="H352" s="20">
        <v>1</v>
      </c>
      <c r="I352" s="18">
        <v>5.616</v>
      </c>
      <c r="J352" s="18">
        <v>27.953</v>
      </c>
      <c r="K352" s="21">
        <v>4</v>
      </c>
      <c r="L352" s="21">
        <v>0</v>
      </c>
      <c r="M352" s="21">
        <v>0</v>
      </c>
      <c r="N352" s="21">
        <v>0</v>
      </c>
      <c r="O352" s="21">
        <v>0</v>
      </c>
      <c r="P352" s="21">
        <v>41.338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399670</v>
      </c>
      <c r="B353" s="20" t="s">
        <v>431</v>
      </c>
      <c r="C353" s="20">
        <v>3124.452</v>
      </c>
      <c r="D353" s="20">
        <v>4064.65</v>
      </c>
      <c r="E353" s="20">
        <v>0</v>
      </c>
      <c r="F353" s="20">
        <v>0</v>
      </c>
      <c r="G353" s="20">
        <v>0</v>
      </c>
      <c r="H353" s="20">
        <v>1</v>
      </c>
      <c r="I353" s="18">
        <v>6.733</v>
      </c>
      <c r="J353" s="18">
        <v>28.307</v>
      </c>
      <c r="K353" s="21">
        <v>4</v>
      </c>
      <c r="L353" s="21">
        <v>2</v>
      </c>
      <c r="M353" s="21">
        <v>0</v>
      </c>
      <c r="N353" s="21">
        <v>1</v>
      </c>
      <c r="O353" s="21">
        <v>0</v>
      </c>
      <c r="P353" s="21">
        <v>1.185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399672</v>
      </c>
      <c r="B354" s="20" t="s">
        <v>432</v>
      </c>
      <c r="C354" s="20">
        <v>3780.231</v>
      </c>
      <c r="D354" s="20">
        <v>4156.51</v>
      </c>
      <c r="E354" s="20">
        <v>0</v>
      </c>
      <c r="F354" s="20">
        <v>0</v>
      </c>
      <c r="G354" s="20">
        <v>0</v>
      </c>
      <c r="H354" s="20">
        <v>1</v>
      </c>
      <c r="I354" s="18">
        <v>0.796</v>
      </c>
      <c r="J354" s="18">
        <v>9.777</v>
      </c>
      <c r="K354" s="21">
        <v>0</v>
      </c>
      <c r="L354" s="21">
        <v>0</v>
      </c>
      <c r="M354" s="21">
        <v>1</v>
      </c>
      <c r="N354" s="21">
        <v>-1</v>
      </c>
      <c r="O354" s="21">
        <v>0</v>
      </c>
      <c r="P354" s="21">
        <v>0.005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399673</v>
      </c>
      <c r="B355" s="20" t="s">
        <v>433</v>
      </c>
      <c r="C355" s="20">
        <v>2089.768</v>
      </c>
      <c r="D355" s="20">
        <v>3066.875</v>
      </c>
      <c r="E355" s="20">
        <v>0</v>
      </c>
      <c r="F355" s="20">
        <v>0</v>
      </c>
      <c r="G355" s="20">
        <v>0</v>
      </c>
      <c r="H355" s="20">
        <v>1</v>
      </c>
      <c r="I355" s="18">
        <v>8.881</v>
      </c>
      <c r="J355" s="18">
        <v>37.911</v>
      </c>
      <c r="K355" s="21">
        <v>0</v>
      </c>
      <c r="L355" s="21">
        <v>0</v>
      </c>
      <c r="M355" s="21">
        <v>1</v>
      </c>
      <c r="N355" s="21">
        <v>-1</v>
      </c>
      <c r="O355" s="21">
        <v>0</v>
      </c>
      <c r="P355" s="21">
        <v>0.006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399679</v>
      </c>
      <c r="B356" s="20" t="s">
        <v>434</v>
      </c>
      <c r="C356" s="20">
        <v>4647.828</v>
      </c>
      <c r="D356" s="20">
        <v>5907.619</v>
      </c>
      <c r="E356" s="20">
        <v>0</v>
      </c>
      <c r="F356" s="20">
        <v>0</v>
      </c>
      <c r="G356" s="20">
        <v>0</v>
      </c>
      <c r="H356" s="20">
        <v>1</v>
      </c>
      <c r="I356" s="18">
        <v>3.185</v>
      </c>
      <c r="J356" s="18">
        <v>23.831</v>
      </c>
      <c r="K356" s="21">
        <v>4</v>
      </c>
      <c r="L356" s="21">
        <v>0</v>
      </c>
      <c r="M356" s="21">
        <v>0</v>
      </c>
      <c r="N356" s="21">
        <v>0</v>
      </c>
      <c r="O356" s="21">
        <v>0</v>
      </c>
      <c r="P356" s="21">
        <v>6.434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399681</v>
      </c>
      <c r="B357" s="20" t="s">
        <v>435</v>
      </c>
      <c r="C357" s="20">
        <v>864.682</v>
      </c>
      <c r="D357" s="20">
        <v>1083.57</v>
      </c>
      <c r="E357" s="20">
        <v>0</v>
      </c>
      <c r="F357" s="20">
        <v>0</v>
      </c>
      <c r="G357" s="20">
        <v>0</v>
      </c>
      <c r="H357" s="20">
        <v>1</v>
      </c>
      <c r="I357" s="18">
        <v>5.155</v>
      </c>
      <c r="J357" s="18">
        <v>24.315</v>
      </c>
      <c r="K357" s="21">
        <v>0</v>
      </c>
      <c r="L357" s="21">
        <v>0</v>
      </c>
      <c r="M357" s="21">
        <v>1</v>
      </c>
      <c r="N357" s="21">
        <v>-1</v>
      </c>
      <c r="O357" s="21">
        <v>0</v>
      </c>
      <c r="P357" s="21">
        <v>0.005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399682</v>
      </c>
      <c r="B358" s="20" t="s">
        <v>436</v>
      </c>
      <c r="C358" s="20">
        <v>1338.708</v>
      </c>
      <c r="D358" s="20">
        <v>1732.863</v>
      </c>
      <c r="E358" s="20">
        <v>0</v>
      </c>
      <c r="F358" s="20">
        <v>0</v>
      </c>
      <c r="G358" s="20">
        <v>0</v>
      </c>
      <c r="H358" s="20">
        <v>1</v>
      </c>
      <c r="I358" s="18">
        <v>7.14</v>
      </c>
      <c r="J358" s="18">
        <v>28.262</v>
      </c>
      <c r="K358" s="21">
        <v>0</v>
      </c>
      <c r="L358" s="21">
        <v>0</v>
      </c>
      <c r="M358" s="21">
        <v>1</v>
      </c>
      <c r="N358" s="21">
        <v>-1</v>
      </c>
      <c r="O358" s="21">
        <v>0</v>
      </c>
      <c r="P358" s="21">
        <v>0.009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399687</v>
      </c>
      <c r="B359" s="20" t="s">
        <v>437</v>
      </c>
      <c r="C359" s="20">
        <v>2807.965</v>
      </c>
      <c r="D359" s="20">
        <v>3730.515</v>
      </c>
      <c r="E359" s="20">
        <v>0</v>
      </c>
      <c r="F359" s="20">
        <v>0</v>
      </c>
      <c r="G359" s="20">
        <v>0</v>
      </c>
      <c r="H359" s="20">
        <v>1</v>
      </c>
      <c r="I359" s="18">
        <v>3.312</v>
      </c>
      <c r="J359" s="18">
        <v>27.223</v>
      </c>
      <c r="K359" s="21">
        <v>3</v>
      </c>
      <c r="L359" s="21">
        <v>0</v>
      </c>
      <c r="M359" s="21">
        <v>0</v>
      </c>
      <c r="N359" s="21">
        <v>0</v>
      </c>
      <c r="O359" s="21">
        <v>0</v>
      </c>
      <c r="P359" s="21">
        <v>15.367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399688</v>
      </c>
      <c r="B360" s="20" t="s">
        <v>438</v>
      </c>
      <c r="C360" s="20">
        <v>2559.803</v>
      </c>
      <c r="D360" s="20">
        <v>5213.69</v>
      </c>
      <c r="E360" s="20">
        <v>0</v>
      </c>
      <c r="F360" s="20">
        <v>0</v>
      </c>
      <c r="G360" s="20">
        <v>0</v>
      </c>
      <c r="H360" s="20">
        <v>1</v>
      </c>
      <c r="I360" s="18">
        <v>11.605</v>
      </c>
      <c r="J360" s="18">
        <v>56.6</v>
      </c>
      <c r="K360" s="21">
        <v>4</v>
      </c>
      <c r="L360" s="21">
        <v>0</v>
      </c>
      <c r="M360" s="21">
        <v>0</v>
      </c>
      <c r="N360" s="21">
        <v>0</v>
      </c>
      <c r="O360" s="21">
        <v>0</v>
      </c>
      <c r="P360" s="21">
        <v>3.619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399689</v>
      </c>
      <c r="B361" s="20" t="s">
        <v>439</v>
      </c>
      <c r="C361" s="20">
        <v>808.524</v>
      </c>
      <c r="D361" s="20">
        <v>863.979</v>
      </c>
      <c r="E361" s="20">
        <v>0</v>
      </c>
      <c r="F361" s="20">
        <v>0</v>
      </c>
      <c r="G361" s="20">
        <v>0</v>
      </c>
      <c r="H361" s="20">
        <v>1</v>
      </c>
      <c r="I361" s="18">
        <v>0.491</v>
      </c>
      <c r="J361" s="18">
        <v>6.878</v>
      </c>
      <c r="K361" s="21">
        <v>2</v>
      </c>
      <c r="L361" s="21">
        <v>1</v>
      </c>
      <c r="M361" s="21">
        <v>0</v>
      </c>
      <c r="N361" s="21">
        <v>0</v>
      </c>
      <c r="O361" s="21">
        <v>0</v>
      </c>
      <c r="P361" s="21">
        <v>0.306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399695</v>
      </c>
      <c r="B362" s="20" t="s">
        <v>440</v>
      </c>
      <c r="C362" s="20">
        <v>2086.725</v>
      </c>
      <c r="D362" s="20">
        <v>2664.185</v>
      </c>
      <c r="E362" s="20">
        <v>0</v>
      </c>
      <c r="F362" s="20">
        <v>0</v>
      </c>
      <c r="G362" s="20">
        <v>0</v>
      </c>
      <c r="H362" s="20">
        <v>1</v>
      </c>
      <c r="I362" s="18">
        <v>6.212</v>
      </c>
      <c r="J362" s="18">
        <v>26.54</v>
      </c>
      <c r="K362" s="21">
        <v>4</v>
      </c>
      <c r="L362" s="21">
        <v>0</v>
      </c>
      <c r="M362" s="21">
        <v>0</v>
      </c>
      <c r="N362" s="21">
        <v>0</v>
      </c>
      <c r="O362" s="21">
        <v>0</v>
      </c>
      <c r="P362" s="21">
        <v>20.432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399696</v>
      </c>
      <c r="B363" s="20" t="s">
        <v>441</v>
      </c>
      <c r="C363" s="20">
        <v>2737.432</v>
      </c>
      <c r="D363" s="20">
        <v>3739.389</v>
      </c>
      <c r="E363" s="20">
        <v>0</v>
      </c>
      <c r="F363" s="20">
        <v>0</v>
      </c>
      <c r="G363" s="20">
        <v>0</v>
      </c>
      <c r="H363" s="20">
        <v>1</v>
      </c>
      <c r="I363" s="18">
        <v>7.385</v>
      </c>
      <c r="J363" s="18">
        <v>32.201</v>
      </c>
      <c r="K363" s="21">
        <v>4</v>
      </c>
      <c r="L363" s="21">
        <v>0</v>
      </c>
      <c r="M363" s="21">
        <v>0</v>
      </c>
      <c r="N363" s="21">
        <v>0</v>
      </c>
      <c r="O363" s="21">
        <v>0</v>
      </c>
      <c r="P363" s="21">
        <v>8.126</v>
      </c>
      <c r="Q363" s="21">
        <v>0</v>
      </c>
      <c r="R363" s="21">
        <v>1</v>
      </c>
      <c r="S363" s="22"/>
      <c r="T363" s="22"/>
      <c r="U363" s="22"/>
      <c r="V363" s="22"/>
      <c r="W363" s="22"/>
    </row>
    <row r="364" ht="16.5" spans="1:23">
      <c r="A364" s="20">
        <v>399701</v>
      </c>
      <c r="B364" s="20" t="s">
        <v>442</v>
      </c>
      <c r="C364" s="20">
        <v>7229.294</v>
      </c>
      <c r="D364" s="20">
        <v>8115.948</v>
      </c>
      <c r="E364" s="20">
        <v>0</v>
      </c>
      <c r="F364" s="20">
        <v>0</v>
      </c>
      <c r="G364" s="20">
        <v>0</v>
      </c>
      <c r="H364" s="20">
        <v>1</v>
      </c>
      <c r="I364" s="18">
        <v>0.304</v>
      </c>
      <c r="J364" s="18">
        <v>11.195</v>
      </c>
      <c r="K364" s="21">
        <v>4</v>
      </c>
      <c r="L364" s="21">
        <v>0</v>
      </c>
      <c r="M364" s="21">
        <v>0</v>
      </c>
      <c r="N364" s="21">
        <v>0</v>
      </c>
      <c r="O364" s="21">
        <v>0</v>
      </c>
      <c r="P364" s="21">
        <v>11.403</v>
      </c>
      <c r="Q364" s="21">
        <v>0</v>
      </c>
      <c r="R364" s="21">
        <v>1</v>
      </c>
      <c r="S364" s="22"/>
      <c r="T364" s="22"/>
      <c r="U364" s="22"/>
      <c r="V364" s="22"/>
      <c r="W364" s="22"/>
    </row>
    <row r="365" ht="16.5" spans="1:23">
      <c r="A365" s="20">
        <v>399702</v>
      </c>
      <c r="B365" s="20" t="s">
        <v>443</v>
      </c>
      <c r="C365" s="20">
        <v>6569.825</v>
      </c>
      <c r="D365" s="20">
        <v>7489.537</v>
      </c>
      <c r="E365" s="20">
        <v>0</v>
      </c>
      <c r="F365" s="20">
        <v>0</v>
      </c>
      <c r="G365" s="20">
        <v>0</v>
      </c>
      <c r="H365" s="20">
        <v>1</v>
      </c>
      <c r="I365" s="18">
        <v>1.72</v>
      </c>
      <c r="J365" s="18">
        <v>13.789</v>
      </c>
      <c r="K365" s="21">
        <v>4</v>
      </c>
      <c r="L365" s="21">
        <v>1</v>
      </c>
      <c r="M365" s="21">
        <v>0</v>
      </c>
      <c r="N365" s="21">
        <v>1</v>
      </c>
      <c r="O365" s="21">
        <v>0</v>
      </c>
      <c r="P365" s="21">
        <v>8.087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399703</v>
      </c>
      <c r="B366" s="20" t="s">
        <v>444</v>
      </c>
      <c r="C366" s="20">
        <v>6400.562</v>
      </c>
      <c r="D366" s="20">
        <v>7356.465</v>
      </c>
      <c r="E366" s="20">
        <v>0</v>
      </c>
      <c r="F366" s="20">
        <v>0</v>
      </c>
      <c r="G366" s="20">
        <v>0</v>
      </c>
      <c r="H366" s="20">
        <v>1</v>
      </c>
      <c r="I366" s="18">
        <v>2.19</v>
      </c>
      <c r="J366" s="18">
        <v>14.899</v>
      </c>
      <c r="K366" s="21">
        <v>4</v>
      </c>
      <c r="L366" s="21">
        <v>0</v>
      </c>
      <c r="M366" s="21">
        <v>0</v>
      </c>
      <c r="N366" s="21">
        <v>0</v>
      </c>
      <c r="O366" s="21">
        <v>0</v>
      </c>
      <c r="P366" s="21">
        <v>7.572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399704</v>
      </c>
      <c r="B367" s="20" t="s">
        <v>445</v>
      </c>
      <c r="C367" s="20">
        <v>4114.441</v>
      </c>
      <c r="D367" s="20">
        <v>5510.665</v>
      </c>
      <c r="E367" s="20">
        <v>0</v>
      </c>
      <c r="F367" s="20">
        <v>0</v>
      </c>
      <c r="G367" s="20">
        <v>0</v>
      </c>
      <c r="H367" s="20">
        <v>1</v>
      </c>
      <c r="I367" s="18">
        <v>7.636</v>
      </c>
      <c r="J367" s="18">
        <v>31.038</v>
      </c>
      <c r="K367" s="21">
        <v>4</v>
      </c>
      <c r="L367" s="21">
        <v>0</v>
      </c>
      <c r="M367" s="21">
        <v>0</v>
      </c>
      <c r="N367" s="21">
        <v>0</v>
      </c>
      <c r="O367" s="21">
        <v>0</v>
      </c>
      <c r="P367" s="21">
        <v>9.256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399705</v>
      </c>
      <c r="B368" s="20" t="s">
        <v>446</v>
      </c>
      <c r="C368" s="20">
        <v>2790.885</v>
      </c>
      <c r="D368" s="20">
        <v>3871.764</v>
      </c>
      <c r="E368" s="20">
        <v>0</v>
      </c>
      <c r="F368" s="20">
        <v>0</v>
      </c>
      <c r="G368" s="20">
        <v>0</v>
      </c>
      <c r="H368" s="20">
        <v>1</v>
      </c>
      <c r="I368" s="18">
        <v>8.287</v>
      </c>
      <c r="J368" s="18">
        <v>33.89</v>
      </c>
      <c r="K368" s="21">
        <v>3</v>
      </c>
      <c r="L368" s="21">
        <v>1</v>
      </c>
      <c r="M368" s="21">
        <v>0</v>
      </c>
      <c r="N368" s="21">
        <v>0</v>
      </c>
      <c r="O368" s="21">
        <v>0</v>
      </c>
      <c r="P368" s="21">
        <v>10.658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399802</v>
      </c>
      <c r="B369" s="20" t="s">
        <v>447</v>
      </c>
      <c r="C369" s="20">
        <v>5189.531</v>
      </c>
      <c r="D369" s="20">
        <v>6514.091</v>
      </c>
      <c r="E369" s="20">
        <v>0</v>
      </c>
      <c r="F369" s="20">
        <v>0</v>
      </c>
      <c r="G369" s="20">
        <v>0</v>
      </c>
      <c r="H369" s="20">
        <v>1</v>
      </c>
      <c r="I369" s="18">
        <v>2.547</v>
      </c>
      <c r="J369" s="18">
        <v>22.363</v>
      </c>
      <c r="K369" s="21">
        <v>4</v>
      </c>
      <c r="L369" s="21">
        <v>0</v>
      </c>
      <c r="M369" s="21">
        <v>0</v>
      </c>
      <c r="N369" s="21">
        <v>0</v>
      </c>
      <c r="O369" s="21">
        <v>0</v>
      </c>
      <c r="P369" s="21">
        <v>10.01</v>
      </c>
      <c r="Q369" s="21">
        <v>0</v>
      </c>
      <c r="R369" s="21">
        <v>1</v>
      </c>
      <c r="S369" s="22"/>
      <c r="T369" s="22"/>
      <c r="U369" s="22"/>
      <c r="V369" s="22"/>
      <c r="W369" s="22"/>
    </row>
    <row r="370" ht="16.5" spans="1:23">
      <c r="A370" s="20">
        <v>399803</v>
      </c>
      <c r="B370" s="20" t="s">
        <v>448</v>
      </c>
      <c r="C370" s="20">
        <v>3806.288</v>
      </c>
      <c r="D370" s="20">
        <v>5191.195</v>
      </c>
      <c r="E370" s="20">
        <v>0</v>
      </c>
      <c r="F370" s="20">
        <v>0</v>
      </c>
      <c r="G370" s="20">
        <v>0</v>
      </c>
      <c r="H370" s="20">
        <v>1</v>
      </c>
      <c r="I370" s="18">
        <v>5.545</v>
      </c>
      <c r="J370" s="18">
        <v>30.743</v>
      </c>
      <c r="K370" s="21">
        <v>4</v>
      </c>
      <c r="L370" s="21">
        <v>2</v>
      </c>
      <c r="M370" s="21">
        <v>0</v>
      </c>
      <c r="N370" s="21">
        <v>0</v>
      </c>
      <c r="O370" s="21">
        <v>0</v>
      </c>
      <c r="P370" s="21">
        <v>-0.201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399806</v>
      </c>
      <c r="B371" s="20" t="s">
        <v>449</v>
      </c>
      <c r="C371" s="20">
        <v>1218.282</v>
      </c>
      <c r="D371" s="20">
        <v>1395.627</v>
      </c>
      <c r="E371" s="20">
        <v>0</v>
      </c>
      <c r="F371" s="20">
        <v>0</v>
      </c>
      <c r="G371" s="20">
        <v>0</v>
      </c>
      <c r="H371" s="20">
        <v>1</v>
      </c>
      <c r="I371" s="18">
        <v>1.369</v>
      </c>
      <c r="J371" s="18">
        <v>13.903</v>
      </c>
      <c r="K371" s="21">
        <v>4</v>
      </c>
      <c r="L371" s="21">
        <v>1</v>
      </c>
      <c r="M371" s="21">
        <v>0</v>
      </c>
      <c r="N371" s="21">
        <v>0</v>
      </c>
      <c r="O371" s="21">
        <v>0</v>
      </c>
      <c r="P371" s="21">
        <v>4.522</v>
      </c>
      <c r="Q371" s="21">
        <v>0</v>
      </c>
      <c r="R371" s="21">
        <v>1</v>
      </c>
      <c r="S371" s="22"/>
      <c r="T371" s="22"/>
      <c r="U371" s="22"/>
      <c r="V371" s="22"/>
      <c r="W371" s="22"/>
    </row>
    <row r="372" ht="16.5" spans="1:23">
      <c r="A372" s="20">
        <v>399808</v>
      </c>
      <c r="B372" s="20" t="s">
        <v>450</v>
      </c>
      <c r="C372" s="20">
        <v>1834.698</v>
      </c>
      <c r="D372" s="20">
        <v>2474.32</v>
      </c>
      <c r="E372" s="20">
        <v>0</v>
      </c>
      <c r="F372" s="20">
        <v>0</v>
      </c>
      <c r="G372" s="20">
        <v>0</v>
      </c>
      <c r="H372" s="20">
        <v>1</v>
      </c>
      <c r="I372" s="18">
        <v>9.106</v>
      </c>
      <c r="J372" s="18">
        <v>32.602</v>
      </c>
      <c r="K372" s="21">
        <v>4</v>
      </c>
      <c r="L372" s="21">
        <v>1</v>
      </c>
      <c r="M372" s="21">
        <v>-1</v>
      </c>
      <c r="N372" s="21">
        <v>1</v>
      </c>
      <c r="O372" s="21">
        <v>0</v>
      </c>
      <c r="P372" s="21">
        <v>-2.182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399811</v>
      </c>
      <c r="B373" s="20" t="s">
        <v>451</v>
      </c>
      <c r="C373" s="20">
        <v>3637.77</v>
      </c>
      <c r="D373" s="20">
        <v>5410.381</v>
      </c>
      <c r="E373" s="20">
        <v>0</v>
      </c>
      <c r="F373" s="20">
        <v>0</v>
      </c>
      <c r="G373" s="20">
        <v>0</v>
      </c>
      <c r="H373" s="20">
        <v>1</v>
      </c>
      <c r="I373" s="18">
        <v>9.411</v>
      </c>
      <c r="J373" s="18">
        <v>39.091</v>
      </c>
      <c r="K373" s="21">
        <v>4</v>
      </c>
      <c r="L373" s="21">
        <v>2</v>
      </c>
      <c r="M373" s="21">
        <v>-1</v>
      </c>
      <c r="N373" s="21">
        <v>1</v>
      </c>
      <c r="O373" s="21">
        <v>0</v>
      </c>
      <c r="P373" s="21">
        <v>-4.25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399850</v>
      </c>
      <c r="B374" s="20" t="s">
        <v>452</v>
      </c>
      <c r="C374" s="20">
        <v>7080.697</v>
      </c>
      <c r="D374" s="20">
        <v>8796.603</v>
      </c>
      <c r="E374" s="20">
        <v>0</v>
      </c>
      <c r="F374" s="20">
        <v>0</v>
      </c>
      <c r="G374" s="20">
        <v>0</v>
      </c>
      <c r="H374" s="20">
        <v>1</v>
      </c>
      <c r="I374" s="18">
        <v>4.819</v>
      </c>
      <c r="J374" s="18">
        <v>23.386</v>
      </c>
      <c r="K374" s="21">
        <v>4</v>
      </c>
      <c r="L374" s="21">
        <v>1</v>
      </c>
      <c r="M374" s="21">
        <v>0</v>
      </c>
      <c r="N374" s="21">
        <v>1</v>
      </c>
      <c r="O374" s="21">
        <v>0</v>
      </c>
      <c r="P374" s="21">
        <v>9.937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399903</v>
      </c>
      <c r="B375" s="20" t="s">
        <v>453</v>
      </c>
      <c r="C375" s="20">
        <v>3709.617</v>
      </c>
      <c r="D375" s="20">
        <v>4309.817</v>
      </c>
      <c r="E375" s="20">
        <v>0</v>
      </c>
      <c r="F375" s="20">
        <v>0</v>
      </c>
      <c r="G375" s="20">
        <v>0</v>
      </c>
      <c r="H375" s="20">
        <v>1</v>
      </c>
      <c r="I375" s="18">
        <v>4.487</v>
      </c>
      <c r="J375" s="18">
        <v>17.788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399905</v>
      </c>
      <c r="B376" s="20" t="s">
        <v>454</v>
      </c>
      <c r="C376" s="20">
        <v>5815.07</v>
      </c>
      <c r="D376" s="20">
        <v>7081.561</v>
      </c>
      <c r="E376" s="20">
        <v>0</v>
      </c>
      <c r="F376" s="20">
        <v>0</v>
      </c>
      <c r="G376" s="20">
        <v>0</v>
      </c>
      <c r="H376" s="20">
        <v>1</v>
      </c>
      <c r="I376" s="18">
        <v>2.438</v>
      </c>
      <c r="J376" s="18">
        <v>19.886</v>
      </c>
      <c r="K376" s="21">
        <v>4</v>
      </c>
      <c r="L376" s="21">
        <v>0</v>
      </c>
      <c r="M376" s="21">
        <v>0</v>
      </c>
      <c r="N376" s="21">
        <v>0</v>
      </c>
      <c r="O376" s="21">
        <v>0</v>
      </c>
      <c r="P376" s="21">
        <v>26.635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399928</v>
      </c>
      <c r="B377" s="20" t="s">
        <v>243</v>
      </c>
      <c r="C377" s="20">
        <v>2601.713</v>
      </c>
      <c r="D377" s="20">
        <v>2839.043</v>
      </c>
      <c r="E377" s="20">
        <v>0</v>
      </c>
      <c r="F377" s="20">
        <v>0</v>
      </c>
      <c r="G377" s="20">
        <v>0</v>
      </c>
      <c r="H377" s="20">
        <v>1</v>
      </c>
      <c r="I377" s="18">
        <v>2.094</v>
      </c>
      <c r="J377" s="18">
        <v>10.279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399935</v>
      </c>
      <c r="B378" s="20" t="s">
        <v>246</v>
      </c>
      <c r="C378" s="20">
        <v>4522.063</v>
      </c>
      <c r="D378" s="20">
        <v>6276.864</v>
      </c>
      <c r="E378" s="20">
        <v>0</v>
      </c>
      <c r="F378" s="20">
        <v>0</v>
      </c>
      <c r="G378" s="20">
        <v>0</v>
      </c>
      <c r="H378" s="20">
        <v>1</v>
      </c>
      <c r="I378" s="18">
        <v>6.324</v>
      </c>
      <c r="J378" s="18">
        <v>32.512</v>
      </c>
      <c r="K378" s="21">
        <v>4</v>
      </c>
      <c r="L378" s="21">
        <v>0</v>
      </c>
      <c r="M378" s="21">
        <v>0</v>
      </c>
      <c r="N378" s="21">
        <v>0</v>
      </c>
      <c r="O378" s="21">
        <v>0</v>
      </c>
      <c r="P378" s="21">
        <v>16.746</v>
      </c>
      <c r="Q378" s="21">
        <v>0</v>
      </c>
      <c r="R378" s="21">
        <v>1</v>
      </c>
      <c r="S378" s="22"/>
      <c r="T378" s="22"/>
      <c r="U378" s="22"/>
      <c r="V378" s="22"/>
      <c r="W378" s="22"/>
    </row>
    <row r="379" ht="16.5" spans="1:23">
      <c r="A379" s="20">
        <v>399970</v>
      </c>
      <c r="B379" s="20" t="s">
        <v>455</v>
      </c>
      <c r="C379" s="20">
        <v>3172.695</v>
      </c>
      <c r="D379" s="20">
        <v>4361.313</v>
      </c>
      <c r="E379" s="20">
        <v>0</v>
      </c>
      <c r="F379" s="20">
        <v>0</v>
      </c>
      <c r="G379" s="20">
        <v>0</v>
      </c>
      <c r="H379" s="20">
        <v>1</v>
      </c>
      <c r="I379" s="18">
        <v>4.167</v>
      </c>
      <c r="J379" s="18">
        <v>30.285</v>
      </c>
      <c r="K379" s="21">
        <v>3</v>
      </c>
      <c r="L379" s="21">
        <v>0</v>
      </c>
      <c r="M379" s="21">
        <v>0</v>
      </c>
      <c r="N379" s="21">
        <v>0</v>
      </c>
      <c r="O379" s="21">
        <v>0</v>
      </c>
      <c r="P379" s="21">
        <v>24.942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399972</v>
      </c>
      <c r="B380" s="20" t="s">
        <v>456</v>
      </c>
      <c r="C380" s="20">
        <v>4355.402</v>
      </c>
      <c r="D380" s="20">
        <v>5410.506</v>
      </c>
      <c r="E380" s="20">
        <v>0</v>
      </c>
      <c r="F380" s="20">
        <v>0</v>
      </c>
      <c r="G380" s="20">
        <v>0</v>
      </c>
      <c r="H380" s="20">
        <v>1</v>
      </c>
      <c r="I380" s="18">
        <v>4.879</v>
      </c>
      <c r="J380" s="18">
        <v>23.428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399974</v>
      </c>
      <c r="B381" s="20" t="s">
        <v>457</v>
      </c>
      <c r="C381" s="20">
        <v>1673.034</v>
      </c>
      <c r="D381" s="20">
        <v>1880.224</v>
      </c>
      <c r="E381" s="20">
        <v>0</v>
      </c>
      <c r="F381" s="20">
        <v>0</v>
      </c>
      <c r="G381" s="20">
        <v>0</v>
      </c>
      <c r="H381" s="20">
        <v>1</v>
      </c>
      <c r="I381" s="18">
        <v>1.177</v>
      </c>
      <c r="J381" s="18">
        <v>12.067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399976</v>
      </c>
      <c r="B382" s="20" t="s">
        <v>458</v>
      </c>
      <c r="C382" s="20">
        <v>2921.832</v>
      </c>
      <c r="D382" s="20">
        <v>3938.749</v>
      </c>
      <c r="E382" s="20">
        <v>0</v>
      </c>
      <c r="F382" s="20">
        <v>0</v>
      </c>
      <c r="G382" s="20">
        <v>0</v>
      </c>
      <c r="H382" s="20">
        <v>1</v>
      </c>
      <c r="I382" s="18">
        <v>8.808</v>
      </c>
      <c r="J382" s="18">
        <v>32.352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399982</v>
      </c>
      <c r="B383" s="20" t="s">
        <v>262</v>
      </c>
      <c r="C383" s="20">
        <v>7244.147</v>
      </c>
      <c r="D383" s="20">
        <v>8633.353</v>
      </c>
      <c r="E383" s="20">
        <v>0</v>
      </c>
      <c r="F383" s="20">
        <v>0</v>
      </c>
      <c r="G383" s="20">
        <v>0</v>
      </c>
      <c r="H383" s="20">
        <v>1</v>
      </c>
      <c r="I383" s="18">
        <v>1.966</v>
      </c>
      <c r="J383" s="18">
        <v>17.741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399990</v>
      </c>
      <c r="B384" s="20" t="s">
        <v>459</v>
      </c>
      <c r="C384" s="20">
        <v>2681.018</v>
      </c>
      <c r="D384" s="20">
        <v>3127.025</v>
      </c>
      <c r="E384" s="20">
        <v>0</v>
      </c>
      <c r="F384" s="20">
        <v>0</v>
      </c>
      <c r="G384" s="20">
        <v>0</v>
      </c>
      <c r="H384" s="20">
        <v>1</v>
      </c>
      <c r="I384" s="18">
        <v>4.447</v>
      </c>
      <c r="J384" s="18">
        <v>18.076</v>
      </c>
      <c r="K384" s="21">
        <v>4</v>
      </c>
      <c r="L384" s="21">
        <v>0</v>
      </c>
      <c r="M384" s="21">
        <v>0</v>
      </c>
      <c r="N384" s="21">
        <v>0</v>
      </c>
      <c r="O384" s="21">
        <v>0</v>
      </c>
      <c r="P384" s="21">
        <v>21.551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399991</v>
      </c>
      <c r="B385" s="20" t="s">
        <v>460</v>
      </c>
      <c r="C385" s="20">
        <v>2036.511</v>
      </c>
      <c r="D385" s="20">
        <v>2605.542</v>
      </c>
      <c r="E385" s="20">
        <v>0</v>
      </c>
      <c r="F385" s="20">
        <v>0</v>
      </c>
      <c r="G385" s="20">
        <v>0</v>
      </c>
      <c r="H385" s="20">
        <v>1</v>
      </c>
      <c r="I385" s="18">
        <v>6.818</v>
      </c>
      <c r="J385" s="18">
        <v>27.168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399992</v>
      </c>
      <c r="B386" s="20" t="s">
        <v>461</v>
      </c>
      <c r="C386" s="20">
        <v>1697.179</v>
      </c>
      <c r="D386" s="20">
        <v>2058.099</v>
      </c>
      <c r="E386" s="20">
        <v>0</v>
      </c>
      <c r="F386" s="20">
        <v>0</v>
      </c>
      <c r="G386" s="20">
        <v>0</v>
      </c>
      <c r="H386" s="20">
        <v>1</v>
      </c>
      <c r="I386" s="18">
        <v>3.423</v>
      </c>
      <c r="J386" s="18">
        <v>20.359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399998</v>
      </c>
      <c r="B387" s="20" t="s">
        <v>462</v>
      </c>
      <c r="C387" s="20">
        <v>1852.936</v>
      </c>
      <c r="D387" s="20">
        <v>2142.72</v>
      </c>
      <c r="E387" s="20">
        <v>0</v>
      </c>
      <c r="F387" s="20">
        <v>0</v>
      </c>
      <c r="G387" s="20">
        <v>0</v>
      </c>
      <c r="H387" s="20">
        <v>1</v>
      </c>
      <c r="I387" s="18">
        <v>2.359</v>
      </c>
      <c r="J387" s="18">
        <v>15.564</v>
      </c>
      <c r="K387" s="21">
        <v>4</v>
      </c>
      <c r="L387" s="21">
        <v>0</v>
      </c>
      <c r="M387" s="21">
        <v>0</v>
      </c>
      <c r="N387" s="21">
        <v>0</v>
      </c>
      <c r="O387" s="21">
        <v>0</v>
      </c>
      <c r="P387" s="21">
        <v>9.71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980017</v>
      </c>
      <c r="B388" s="20" t="s">
        <v>463</v>
      </c>
      <c r="C388" s="20">
        <v>8684.681</v>
      </c>
      <c r="D388" s="20">
        <v>12410.769</v>
      </c>
      <c r="E388" s="20">
        <v>0</v>
      </c>
      <c r="F388" s="20">
        <v>0</v>
      </c>
      <c r="G388" s="20">
        <v>0</v>
      </c>
      <c r="H388" s="20">
        <v>1</v>
      </c>
      <c r="I388" s="18">
        <v>8.567</v>
      </c>
      <c r="J388" s="18">
        <v>36.018</v>
      </c>
      <c r="K388" s="21">
        <v>4</v>
      </c>
      <c r="L388" s="21">
        <v>1</v>
      </c>
      <c r="M388" s="21">
        <v>0</v>
      </c>
      <c r="N388" s="21">
        <v>0</v>
      </c>
      <c r="O388" s="21">
        <v>0</v>
      </c>
      <c r="P388" s="21">
        <v>22.29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980027</v>
      </c>
      <c r="B389" s="20" t="s">
        <v>464</v>
      </c>
      <c r="C389" s="20">
        <v>2090.689</v>
      </c>
      <c r="D389" s="20">
        <v>3057.746</v>
      </c>
      <c r="E389" s="20">
        <v>0</v>
      </c>
      <c r="F389" s="20">
        <v>0</v>
      </c>
      <c r="G389" s="20">
        <v>0</v>
      </c>
      <c r="H389" s="20">
        <v>1</v>
      </c>
      <c r="I389" s="18">
        <v>8.847</v>
      </c>
      <c r="J389" s="18">
        <v>37.676</v>
      </c>
      <c r="K389" s="21">
        <v>4</v>
      </c>
      <c r="L389" s="21">
        <v>1</v>
      </c>
      <c r="M389" s="21">
        <v>0</v>
      </c>
      <c r="N389" s="21">
        <v>0</v>
      </c>
      <c r="O389" s="21">
        <v>0</v>
      </c>
      <c r="P389" s="21">
        <v>20.068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980028</v>
      </c>
      <c r="B390" s="20" t="s">
        <v>465</v>
      </c>
      <c r="C390" s="20">
        <v>10817.358</v>
      </c>
      <c r="D390" s="20">
        <v>12317.877</v>
      </c>
      <c r="E390" s="20">
        <v>0</v>
      </c>
      <c r="F390" s="20">
        <v>0</v>
      </c>
      <c r="G390" s="20">
        <v>0</v>
      </c>
      <c r="H390" s="20">
        <v>1</v>
      </c>
      <c r="I390" s="18">
        <v>0.47</v>
      </c>
      <c r="J390" s="18">
        <v>12.594</v>
      </c>
      <c r="K390" s="21">
        <v>4</v>
      </c>
      <c r="L390" s="21">
        <v>0</v>
      </c>
      <c r="M390" s="21">
        <v>-1</v>
      </c>
      <c r="N390" s="21">
        <v>1</v>
      </c>
      <c r="O390" s="21">
        <v>0</v>
      </c>
      <c r="P390" s="21">
        <v>-3.867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980030</v>
      </c>
      <c r="B391" s="20" t="s">
        <v>466</v>
      </c>
      <c r="C391" s="20">
        <v>5202.21</v>
      </c>
      <c r="D391" s="20">
        <v>7076.314</v>
      </c>
      <c r="E391" s="20">
        <v>0</v>
      </c>
      <c r="F391" s="20">
        <v>0</v>
      </c>
      <c r="G391" s="20">
        <v>0</v>
      </c>
      <c r="H391" s="20">
        <v>1</v>
      </c>
      <c r="I391" s="18">
        <v>5.499</v>
      </c>
      <c r="J391" s="18">
        <v>30.527</v>
      </c>
      <c r="K391" s="21">
        <v>4</v>
      </c>
      <c r="L391" s="21">
        <v>0</v>
      </c>
      <c r="M391" s="21">
        <v>0</v>
      </c>
      <c r="N391" s="21">
        <v>1</v>
      </c>
      <c r="O391" s="21">
        <v>0</v>
      </c>
      <c r="P391" s="21">
        <v>7.27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980032</v>
      </c>
      <c r="B392" s="20" t="s">
        <v>467</v>
      </c>
      <c r="C392" s="20">
        <v>10008.36</v>
      </c>
      <c r="D392" s="20">
        <v>13860.822</v>
      </c>
      <c r="E392" s="20">
        <v>0</v>
      </c>
      <c r="F392" s="20">
        <v>0</v>
      </c>
      <c r="G392" s="20">
        <v>0</v>
      </c>
      <c r="H392" s="20">
        <v>1</v>
      </c>
      <c r="I392" s="18">
        <v>10.013</v>
      </c>
      <c r="J392" s="18">
        <v>35.024</v>
      </c>
      <c r="K392" s="21">
        <v>4</v>
      </c>
      <c r="L392" s="21">
        <v>0</v>
      </c>
      <c r="M392" s="21">
        <v>0</v>
      </c>
      <c r="N392" s="21">
        <v>0</v>
      </c>
      <c r="O392" s="21">
        <v>0</v>
      </c>
      <c r="P392" s="21">
        <v>2.186</v>
      </c>
      <c r="Q392" s="21">
        <v>0</v>
      </c>
      <c r="R392" s="21">
        <v>1</v>
      </c>
      <c r="S392" s="22"/>
      <c r="T392" s="22"/>
      <c r="U392" s="22"/>
      <c r="V392" s="22"/>
      <c r="W392" s="22"/>
    </row>
    <row r="393" ht="16.5" spans="1:23">
      <c r="A393" s="20">
        <v>980035</v>
      </c>
      <c r="B393" s="20" t="s">
        <v>468</v>
      </c>
      <c r="C393" s="20">
        <v>1689.624</v>
      </c>
      <c r="D393" s="20">
        <v>1998.566</v>
      </c>
      <c r="E393" s="20">
        <v>0</v>
      </c>
      <c r="F393" s="20">
        <v>0</v>
      </c>
      <c r="G393" s="20">
        <v>0</v>
      </c>
      <c r="H393" s="20">
        <v>1</v>
      </c>
      <c r="I393" s="18">
        <v>1.346</v>
      </c>
      <c r="J393" s="18">
        <v>16.596</v>
      </c>
      <c r="K393" s="21">
        <v>4</v>
      </c>
      <c r="L393" s="21">
        <v>0</v>
      </c>
      <c r="M393" s="21">
        <v>0</v>
      </c>
      <c r="N393" s="21">
        <v>0</v>
      </c>
      <c r="O393" s="21">
        <v>0</v>
      </c>
      <c r="P393" s="21">
        <v>7.569</v>
      </c>
      <c r="Q393" s="21">
        <v>0</v>
      </c>
      <c r="R393" s="21">
        <v>1</v>
      </c>
      <c r="S393" s="22"/>
      <c r="T393" s="22"/>
      <c r="U393" s="22"/>
      <c r="V393" s="22"/>
      <c r="W393" s="22"/>
    </row>
    <row r="394" ht="16.5" spans="1:23">
      <c r="A394" s="20">
        <v>980068</v>
      </c>
      <c r="B394" s="20" t="s">
        <v>469</v>
      </c>
      <c r="C394" s="20">
        <v>3061.681</v>
      </c>
      <c r="D394" s="20">
        <v>3519.245</v>
      </c>
      <c r="E394" s="20">
        <v>0</v>
      </c>
      <c r="F394" s="20">
        <v>0</v>
      </c>
      <c r="G394" s="20">
        <v>0</v>
      </c>
      <c r="H394" s="20">
        <v>1</v>
      </c>
      <c r="I394" s="18">
        <v>2.265</v>
      </c>
      <c r="J394" s="18">
        <v>14.972</v>
      </c>
      <c r="K394" s="21">
        <v>4</v>
      </c>
      <c r="L394" s="21">
        <v>2</v>
      </c>
      <c r="M394" s="21">
        <v>-1</v>
      </c>
      <c r="N394" s="21">
        <v>1</v>
      </c>
      <c r="O394" s="21">
        <v>0</v>
      </c>
      <c r="P394" s="21">
        <v>9.903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980092</v>
      </c>
      <c r="B395" s="20" t="s">
        <v>470</v>
      </c>
      <c r="C395" s="20">
        <v>4543.738</v>
      </c>
      <c r="D395" s="20">
        <v>5079.269</v>
      </c>
      <c r="E395" s="20">
        <v>0</v>
      </c>
      <c r="F395" s="20">
        <v>0</v>
      </c>
      <c r="G395" s="20">
        <v>0</v>
      </c>
      <c r="H395" s="20">
        <v>1</v>
      </c>
      <c r="I395" s="18">
        <v>2.188</v>
      </c>
      <c r="J395" s="18">
        <v>12.501</v>
      </c>
      <c r="K395" s="21">
        <v>4</v>
      </c>
      <c r="L395" s="21">
        <v>0</v>
      </c>
      <c r="M395" s="21">
        <v>0</v>
      </c>
      <c r="N395" s="21">
        <v>0</v>
      </c>
      <c r="O395" s="21">
        <v>0</v>
      </c>
      <c r="P395" s="21">
        <v>6.04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988006</v>
      </c>
      <c r="B396" s="20" t="s">
        <v>471</v>
      </c>
      <c r="C396" s="20">
        <v>2011.592</v>
      </c>
      <c r="D396" s="20">
        <v>2824.837</v>
      </c>
      <c r="E396" s="20">
        <v>0</v>
      </c>
      <c r="F396" s="20">
        <v>0</v>
      </c>
      <c r="G396" s="20">
        <v>0</v>
      </c>
      <c r="H396" s="20">
        <v>1</v>
      </c>
      <c r="I396" s="18">
        <v>6.883</v>
      </c>
      <c r="J396" s="18">
        <v>33.691</v>
      </c>
      <c r="K396" s="21">
        <v>4</v>
      </c>
      <c r="L396" s="21">
        <v>1</v>
      </c>
      <c r="M396" s="21">
        <v>-1</v>
      </c>
      <c r="N396" s="21">
        <v>1</v>
      </c>
      <c r="O396" s="21">
        <v>0</v>
      </c>
      <c r="P396" s="21">
        <v>-2.316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20">
        <v>988007</v>
      </c>
      <c r="B397" s="20" t="s">
        <v>472</v>
      </c>
      <c r="C397" s="20">
        <v>1995.892</v>
      </c>
      <c r="D397" s="20">
        <v>2820.661</v>
      </c>
      <c r="E397" s="20">
        <v>0</v>
      </c>
      <c r="F397" s="20">
        <v>0</v>
      </c>
      <c r="G397" s="20">
        <v>0</v>
      </c>
      <c r="H397" s="20">
        <v>1</v>
      </c>
      <c r="I397" s="18">
        <v>7.199</v>
      </c>
      <c r="J397" s="18">
        <v>34.334</v>
      </c>
      <c r="K397" s="21">
        <v>3</v>
      </c>
      <c r="L397" s="21">
        <v>0</v>
      </c>
      <c r="M397" s="21">
        <v>0</v>
      </c>
      <c r="N397" s="21">
        <v>0</v>
      </c>
      <c r="O397" s="21">
        <v>0</v>
      </c>
      <c r="P397" s="21">
        <v>31.26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988106</v>
      </c>
      <c r="B398" s="20" t="s">
        <v>473</v>
      </c>
      <c r="C398" s="20">
        <v>2223.21</v>
      </c>
      <c r="D398" s="20">
        <v>3127.137</v>
      </c>
      <c r="E398" s="20">
        <v>0</v>
      </c>
      <c r="F398" s="20">
        <v>0</v>
      </c>
      <c r="G398" s="20">
        <v>0</v>
      </c>
      <c r="H398" s="20">
        <v>1</v>
      </c>
      <c r="I398" s="18">
        <v>6.968</v>
      </c>
      <c r="J398" s="18">
        <v>33.86</v>
      </c>
      <c r="K398" s="21">
        <v>3</v>
      </c>
      <c r="L398" s="21">
        <v>1</v>
      </c>
      <c r="M398" s="21">
        <v>0</v>
      </c>
      <c r="N398" s="21">
        <v>0</v>
      </c>
      <c r="O398" s="21">
        <v>0</v>
      </c>
      <c r="P398" s="21">
        <v>11.551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988107</v>
      </c>
      <c r="B399" s="20" t="s">
        <v>474</v>
      </c>
      <c r="C399" s="20">
        <v>2205.85</v>
      </c>
      <c r="D399" s="20">
        <v>3122.508</v>
      </c>
      <c r="E399" s="20">
        <v>0</v>
      </c>
      <c r="F399" s="20">
        <v>0</v>
      </c>
      <c r="G399" s="20">
        <v>0</v>
      </c>
      <c r="H399" s="20">
        <v>1</v>
      </c>
      <c r="I399" s="18">
        <v>7.283</v>
      </c>
      <c r="J399" s="18">
        <v>34.501</v>
      </c>
      <c r="K399" s="21">
        <v>3</v>
      </c>
      <c r="L399" s="21">
        <v>0</v>
      </c>
      <c r="M399" s="21">
        <v>0</v>
      </c>
      <c r="N399" s="21">
        <v>0</v>
      </c>
      <c r="O399" s="21">
        <v>0</v>
      </c>
      <c r="P399" s="21">
        <v>33.009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988201</v>
      </c>
      <c r="B400" s="20" t="s">
        <v>475</v>
      </c>
      <c r="C400" s="20">
        <v>1592.483</v>
      </c>
      <c r="D400" s="20">
        <v>1867.733</v>
      </c>
      <c r="E400" s="20">
        <v>0</v>
      </c>
      <c r="F400" s="20">
        <v>0</v>
      </c>
      <c r="G400" s="20">
        <v>0</v>
      </c>
      <c r="H400" s="20">
        <v>1</v>
      </c>
      <c r="I400" s="18">
        <v>1.56</v>
      </c>
      <c r="J400" s="18">
        <v>16.067</v>
      </c>
      <c r="K400" s="21">
        <v>3</v>
      </c>
      <c r="L400" s="21">
        <v>0</v>
      </c>
      <c r="M400" s="21">
        <v>0</v>
      </c>
      <c r="N400" s="21">
        <v>0</v>
      </c>
      <c r="O400" s="21">
        <v>0</v>
      </c>
      <c r="P400" s="21">
        <v>66.107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3">
        <v>399481</v>
      </c>
      <c r="B401" s="23" t="s">
        <v>130</v>
      </c>
      <c r="C401" s="23">
        <v>127.897</v>
      </c>
      <c r="D401" s="23">
        <v>128.066</v>
      </c>
      <c r="E401" s="23">
        <v>0</v>
      </c>
      <c r="F401" s="23">
        <v>0</v>
      </c>
      <c r="G401" s="23">
        <v>1</v>
      </c>
      <c r="H401" s="18">
        <v>0</v>
      </c>
      <c r="I401" s="18">
        <v>0</v>
      </c>
      <c r="J401" s="18">
        <v>0</v>
      </c>
      <c r="K401" s="21">
        <v>4</v>
      </c>
      <c r="L401" s="21">
        <v>0</v>
      </c>
      <c r="M401" s="21">
        <v>0</v>
      </c>
      <c r="N401" s="21">
        <v>0</v>
      </c>
      <c r="O401" s="21">
        <v>0</v>
      </c>
      <c r="P401" s="21">
        <v>42.782</v>
      </c>
      <c r="Q401" s="21">
        <v>0</v>
      </c>
      <c r="R401" s="21">
        <v>1</v>
      </c>
      <c r="S401" s="22"/>
      <c r="T401" s="22"/>
      <c r="U401" s="22"/>
      <c r="V401" s="22"/>
      <c r="W401" s="22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2"/>
      <c r="T402" s="22"/>
      <c r="U402" s="22"/>
      <c r="V402" s="22"/>
      <c r="W402" s="22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2"/>
      <c r="T403" s="22"/>
      <c r="U403" s="22"/>
      <c r="V403" s="22"/>
      <c r="W403" s="22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2"/>
      <c r="T404" s="22"/>
      <c r="U404" s="22"/>
      <c r="V404" s="22"/>
      <c r="W404" s="22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2"/>
      <c r="T405" s="22"/>
      <c r="U405" s="22"/>
      <c r="V405" s="22"/>
      <c r="W405" s="22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2"/>
      <c r="T406" s="22"/>
      <c r="U406" s="22"/>
      <c r="V406" s="22"/>
      <c r="W406" s="22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2"/>
      <c r="T407" s="22"/>
      <c r="U407" s="22"/>
      <c r="V407" s="22"/>
      <c r="W407" s="22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2"/>
      <c r="T408" s="22"/>
      <c r="U408" s="22"/>
      <c r="V408" s="22"/>
      <c r="W408" s="22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2"/>
      <c r="T409" s="22"/>
      <c r="U409" s="22"/>
      <c r="V409" s="22"/>
      <c r="W409" s="22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2"/>
      <c r="T410" s="22"/>
      <c r="U410" s="22"/>
      <c r="V410" s="22"/>
      <c r="W410" s="22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2"/>
      <c r="T411" s="22"/>
      <c r="U411" s="22"/>
      <c r="V411" s="22"/>
      <c r="W411" s="22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2"/>
      <c r="T412" s="22"/>
      <c r="U412" s="22"/>
      <c r="V412" s="22"/>
      <c r="W412" s="22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2"/>
      <c r="T413" s="22"/>
      <c r="U413" s="22"/>
      <c r="V413" s="22"/>
      <c r="W413" s="22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2"/>
      <c r="T414" s="22"/>
      <c r="U414" s="22"/>
      <c r="V414" s="22"/>
      <c r="W414" s="22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2"/>
      <c r="T415" s="22"/>
      <c r="U415" s="22"/>
      <c r="V415" s="22"/>
      <c r="W415" s="22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2"/>
      <c r="T416" s="22"/>
      <c r="U416" s="22"/>
      <c r="V416" s="22"/>
      <c r="W416" s="22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2"/>
      <c r="T417" s="22"/>
      <c r="U417" s="22"/>
      <c r="V417" s="22"/>
      <c r="W417" s="22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2"/>
      <c r="T418" s="22"/>
      <c r="U418" s="22"/>
      <c r="V418" s="22"/>
      <c r="W418" s="22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2"/>
      <c r="T419" s="22"/>
      <c r="U419" s="22"/>
      <c r="V419" s="22"/>
      <c r="W419" s="22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2"/>
      <c r="T420" s="22"/>
      <c r="U420" s="22"/>
      <c r="V420" s="22"/>
      <c r="W420" s="22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2"/>
      <c r="T421" s="22"/>
      <c r="U421" s="22"/>
      <c r="V421" s="22"/>
      <c r="W421" s="22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2"/>
      <c r="T422" s="22"/>
      <c r="U422" s="22"/>
      <c r="V422" s="22"/>
      <c r="W422" s="22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2"/>
      <c r="T423" s="22"/>
      <c r="U423" s="22"/>
      <c r="V423" s="22"/>
      <c r="W423" s="22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2"/>
      <c r="T424" s="22"/>
      <c r="U424" s="22"/>
      <c r="V424" s="22"/>
      <c r="W424" s="22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2"/>
      <c r="T425" s="22"/>
      <c r="U425" s="22"/>
      <c r="V425" s="22"/>
      <c r="W425" s="22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2"/>
      <c r="T426" s="22"/>
      <c r="U426" s="22"/>
      <c r="V426" s="22"/>
      <c r="W426" s="22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2"/>
      <c r="T427" s="22"/>
      <c r="U427" s="22"/>
      <c r="V427" s="22"/>
      <c r="W427" s="22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2"/>
      <c r="T428" s="22"/>
      <c r="U428" s="22"/>
      <c r="V428" s="22"/>
      <c r="W428" s="22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2"/>
      <c r="T429" s="22"/>
      <c r="U429" s="22"/>
      <c r="V429" s="22"/>
      <c r="W429" s="22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2"/>
      <c r="T430" s="22"/>
      <c r="U430" s="22"/>
      <c r="V430" s="22"/>
      <c r="W430" s="22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2"/>
      <c r="T431" s="22"/>
      <c r="U431" s="22"/>
      <c r="V431" s="22"/>
      <c r="W431" s="22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2"/>
      <c r="T432" s="22"/>
      <c r="U432" s="22"/>
      <c r="V432" s="22"/>
      <c r="W432" s="22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2"/>
      <c r="T433" s="22"/>
      <c r="U433" s="22"/>
      <c r="V433" s="22"/>
      <c r="W433" s="22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2"/>
      <c r="T434" s="22"/>
      <c r="U434" s="22"/>
      <c r="V434" s="22"/>
      <c r="W434" s="22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2"/>
      <c r="T435" s="22"/>
      <c r="U435" s="22"/>
      <c r="V435" s="22"/>
      <c r="W435" s="22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2"/>
      <c r="T556" s="22"/>
      <c r="U556" s="22"/>
      <c r="V556" s="22"/>
      <c r="W556" s="22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2"/>
      <c r="T557" s="22"/>
      <c r="U557" s="22"/>
      <c r="V557" s="22"/>
      <c r="W557" s="22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2"/>
      <c r="T559" s="22"/>
      <c r="U559" s="22"/>
      <c r="V559" s="22"/>
      <c r="W559" s="22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2"/>
      <c r="T560" s="22"/>
      <c r="U560" s="22"/>
      <c r="V560" s="22"/>
      <c r="W560" s="22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2"/>
      <c r="T562" s="22"/>
      <c r="U562" s="22"/>
      <c r="V562" s="22"/>
      <c r="W562" s="22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2"/>
      <c r="T651" s="22"/>
      <c r="U651" s="22"/>
      <c r="V651" s="22"/>
      <c r="W651" s="22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4"/>
      <c r="L1212" s="14"/>
      <c r="M1212" s="14"/>
      <c r="N1212" s="14"/>
      <c r="O1212" s="14"/>
      <c r="P1212" s="14"/>
      <c r="Q1212" s="14"/>
      <c r="R1212" s="14"/>
      <c r="S1212" s="22"/>
      <c r="T1212" s="22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4"/>
      <c r="L1213" s="14"/>
      <c r="M1213" s="14"/>
      <c r="N1213" s="14"/>
      <c r="O1213" s="14"/>
      <c r="P1213" s="14"/>
      <c r="Q1213" s="14"/>
      <c r="R1213" s="14"/>
      <c r="S1213" s="22"/>
      <c r="T1213" s="22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4"/>
      <c r="L1214" s="14"/>
      <c r="M1214" s="14"/>
      <c r="N1214" s="14"/>
      <c r="O1214" s="14"/>
      <c r="P1214" s="14"/>
      <c r="Q1214" s="14"/>
      <c r="R1214" s="14"/>
      <c r="S1214" s="22"/>
      <c r="T1214" s="22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4"/>
      <c r="L1215" s="14"/>
      <c r="M1215" s="14"/>
      <c r="N1215" s="14"/>
      <c r="O1215" s="14"/>
      <c r="P1215" s="14"/>
      <c r="Q1215" s="14"/>
      <c r="R1215" s="14"/>
      <c r="S1215" s="22"/>
      <c r="T1215" s="22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4"/>
      <c r="L1216" s="14"/>
      <c r="M1216" s="14"/>
      <c r="N1216" s="14"/>
      <c r="O1216" s="14"/>
      <c r="P1216" s="14"/>
      <c r="Q1216" s="14"/>
      <c r="R1216" s="14"/>
      <c r="S1216" s="22"/>
      <c r="T1216" s="22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4"/>
      <c r="L1217" s="14"/>
      <c r="M1217" s="14"/>
      <c r="N1217" s="14"/>
      <c r="O1217" s="14"/>
      <c r="P1217" s="14"/>
      <c r="Q1217" s="14"/>
      <c r="R1217" s="14"/>
      <c r="S1217" s="22"/>
      <c r="T1217" s="22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4"/>
      <c r="L1218" s="14"/>
      <c r="M1218" s="14"/>
      <c r="N1218" s="14"/>
      <c r="O1218" s="14"/>
      <c r="P1218" s="14"/>
      <c r="Q1218" s="14"/>
      <c r="R1218" s="14"/>
      <c r="S1218" s="22"/>
      <c r="T1218" s="22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4"/>
      <c r="L1219" s="14"/>
      <c r="M1219" s="14"/>
      <c r="N1219" s="14"/>
      <c r="O1219" s="14"/>
      <c r="P1219" s="14"/>
      <c r="Q1219" s="14"/>
      <c r="R1219" s="14"/>
      <c r="S1219" s="22"/>
      <c r="T1219" s="22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4"/>
      <c r="L1220" s="14"/>
      <c r="M1220" s="14"/>
      <c r="N1220" s="14"/>
      <c r="O1220" s="14"/>
      <c r="P1220" s="14"/>
      <c r="Q1220" s="14"/>
      <c r="R1220" s="14"/>
      <c r="S1220" s="22"/>
      <c r="T1220" s="22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4"/>
      <c r="L1221" s="14"/>
      <c r="M1221" s="14"/>
      <c r="N1221" s="14"/>
      <c r="O1221" s="14"/>
      <c r="P1221" s="14"/>
      <c r="Q1221" s="14"/>
      <c r="R1221" s="14"/>
      <c r="S1221" s="22"/>
      <c r="T1221" s="22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4"/>
      <c r="L1222" s="14"/>
      <c r="M1222" s="14"/>
      <c r="N1222" s="14"/>
      <c r="O1222" s="14"/>
      <c r="P1222" s="14"/>
      <c r="Q1222" s="14"/>
      <c r="R1222" s="14"/>
      <c r="S1222" s="22"/>
      <c r="T1222" s="22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4"/>
      <c r="L1223" s="14"/>
      <c r="M1223" s="14"/>
      <c r="N1223" s="14"/>
      <c r="O1223" s="14"/>
      <c r="P1223" s="14"/>
      <c r="Q1223" s="14"/>
      <c r="R1223" s="14"/>
      <c r="S1223" s="22"/>
      <c r="T1223" s="22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4"/>
      <c r="L1224" s="14"/>
      <c r="M1224" s="14"/>
      <c r="N1224" s="14"/>
      <c r="O1224" s="14"/>
      <c r="P1224" s="14"/>
      <c r="Q1224" s="14"/>
      <c r="R1224" s="14"/>
      <c r="S1224" s="22"/>
      <c r="T1224" s="22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4"/>
      <c r="L1225" s="14"/>
      <c r="M1225" s="14"/>
      <c r="N1225" s="14"/>
      <c r="O1225" s="14"/>
      <c r="P1225" s="14"/>
      <c r="Q1225" s="14"/>
      <c r="R1225" s="14"/>
      <c r="S1225" s="22"/>
      <c r="T1225" s="22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4"/>
      <c r="L1226" s="14"/>
      <c r="M1226" s="14"/>
      <c r="N1226" s="14"/>
      <c r="O1226" s="14"/>
      <c r="P1226" s="14"/>
      <c r="Q1226" s="14"/>
      <c r="R1226" s="14"/>
      <c r="S1226" s="22"/>
      <c r="T1226" s="22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4"/>
      <c r="L1227" s="14"/>
      <c r="M1227" s="14"/>
      <c r="N1227" s="14"/>
      <c r="O1227" s="14"/>
      <c r="P1227" s="14"/>
      <c r="Q1227" s="14"/>
      <c r="R1227" s="14"/>
      <c r="S1227" s="22"/>
      <c r="T1227" s="22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4"/>
      <c r="L1228" s="14"/>
      <c r="M1228" s="14"/>
      <c r="N1228" s="14"/>
      <c r="O1228" s="14"/>
      <c r="P1228" s="14"/>
      <c r="Q1228" s="14"/>
      <c r="R1228" s="14"/>
      <c r="S1228" s="22"/>
      <c r="T1228" s="22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4"/>
      <c r="L1229" s="14"/>
      <c r="M1229" s="14"/>
      <c r="N1229" s="14"/>
      <c r="O1229" s="14"/>
      <c r="P1229" s="14"/>
      <c r="Q1229" s="14"/>
      <c r="R1229" s="14"/>
      <c r="S1229" s="22"/>
      <c r="T1229" s="22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4"/>
      <c r="L1230" s="14"/>
      <c r="M1230" s="14"/>
      <c r="N1230" s="14"/>
      <c r="O1230" s="14"/>
      <c r="P1230" s="14"/>
      <c r="Q1230" s="14"/>
      <c r="R1230" s="14"/>
      <c r="S1230" s="22"/>
      <c r="T1230" s="22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4"/>
      <c r="L1231" s="14"/>
      <c r="M1231" s="14"/>
      <c r="N1231" s="14"/>
      <c r="O1231" s="14"/>
      <c r="P1231" s="14"/>
      <c r="Q1231" s="14"/>
      <c r="R1231" s="14"/>
      <c r="S1231" s="22"/>
      <c r="T1231" s="22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4"/>
      <c r="L1232" s="14"/>
      <c r="M1232" s="14"/>
      <c r="N1232" s="14"/>
      <c r="O1232" s="14"/>
      <c r="P1232" s="14"/>
      <c r="Q1232" s="14"/>
      <c r="R1232" s="14"/>
      <c r="S1232" s="22"/>
      <c r="T1232" s="22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4"/>
      <c r="L1233" s="14"/>
      <c r="M1233" s="14"/>
      <c r="N1233" s="14"/>
      <c r="O1233" s="14"/>
      <c r="P1233" s="14"/>
      <c r="Q1233" s="14"/>
      <c r="R1233" s="14"/>
      <c r="S1233" s="22"/>
      <c r="T1233" s="22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4"/>
      <c r="L1234" s="14"/>
      <c r="M1234" s="14"/>
      <c r="N1234" s="14"/>
      <c r="O1234" s="14"/>
      <c r="P1234" s="14"/>
      <c r="Q1234" s="14"/>
      <c r="R1234" s="14"/>
      <c r="S1234" s="22"/>
      <c r="T1234" s="22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4"/>
      <c r="L1235" s="14"/>
      <c r="M1235" s="14"/>
      <c r="N1235" s="14"/>
      <c r="O1235" s="14"/>
      <c r="P1235" s="14"/>
      <c r="Q1235" s="14"/>
      <c r="R1235" s="14"/>
      <c r="S1235" s="22"/>
      <c r="T1235" s="22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4"/>
      <c r="L1236" s="14"/>
      <c r="M1236" s="14"/>
      <c r="N1236" s="14"/>
      <c r="O1236" s="14"/>
      <c r="P1236" s="14"/>
      <c r="Q1236" s="14"/>
      <c r="R1236" s="14"/>
      <c r="S1236" s="22"/>
      <c r="T1236" s="22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4"/>
      <c r="L1237" s="14"/>
      <c r="M1237" s="14"/>
      <c r="N1237" s="14"/>
      <c r="O1237" s="14"/>
      <c r="P1237" s="14"/>
      <c r="Q1237" s="14"/>
      <c r="R1237" s="14"/>
      <c r="S1237" s="22"/>
      <c r="T1237" s="22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4"/>
      <c r="L1238" s="14"/>
      <c r="M1238" s="14"/>
      <c r="N1238" s="14"/>
      <c r="O1238" s="14"/>
      <c r="P1238" s="14"/>
      <c r="Q1238" s="14"/>
      <c r="R1238" s="14"/>
      <c r="S1238" s="22"/>
      <c r="T1238" s="22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4"/>
      <c r="L1239" s="14"/>
      <c r="M1239" s="14"/>
      <c r="N1239" s="14"/>
      <c r="O1239" s="14"/>
      <c r="P1239" s="14"/>
      <c r="Q1239" s="14"/>
      <c r="R1239" s="14"/>
      <c r="S1239" s="22"/>
      <c r="T1239" s="22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4"/>
      <c r="L1240" s="14"/>
      <c r="M1240" s="14"/>
      <c r="N1240" s="14"/>
      <c r="O1240" s="14"/>
      <c r="P1240" s="14"/>
      <c r="Q1240" s="14"/>
      <c r="R1240" s="14"/>
      <c r="S1240" s="22"/>
      <c r="T1240" s="22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4"/>
      <c r="L1241" s="14"/>
      <c r="M1241" s="14"/>
      <c r="N1241" s="14"/>
      <c r="O1241" s="14"/>
      <c r="P1241" s="14"/>
      <c r="Q1241" s="14"/>
      <c r="R1241" s="14"/>
      <c r="S1241" s="22"/>
      <c r="T1241" s="22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4"/>
      <c r="L1242" s="14"/>
      <c r="M1242" s="14"/>
      <c r="N1242" s="14"/>
      <c r="O1242" s="14"/>
      <c r="P1242" s="14"/>
      <c r="Q1242" s="14"/>
      <c r="R1242" s="14"/>
      <c r="S1242" s="22"/>
      <c r="T1242" s="22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4"/>
      <c r="L1243" s="14"/>
      <c r="M1243" s="14"/>
      <c r="N1243" s="14"/>
      <c r="O1243" s="14"/>
      <c r="P1243" s="14"/>
      <c r="Q1243" s="14"/>
      <c r="R1243" s="14"/>
      <c r="S1243" s="22"/>
      <c r="T1243" s="22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4"/>
      <c r="L1244" s="14"/>
      <c r="M1244" s="14"/>
      <c r="N1244" s="14"/>
      <c r="O1244" s="14"/>
      <c r="P1244" s="14"/>
      <c r="Q1244" s="14"/>
      <c r="R1244" s="14"/>
      <c r="S1244" s="22"/>
      <c r="T1244" s="22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4"/>
      <c r="L1245" s="14"/>
      <c r="M1245" s="14"/>
      <c r="N1245" s="14"/>
      <c r="O1245" s="14"/>
      <c r="P1245" s="14"/>
      <c r="Q1245" s="14"/>
      <c r="R1245" s="14"/>
      <c r="S1245" s="22"/>
      <c r="T1245" s="22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4"/>
      <c r="L1246" s="14"/>
      <c r="M1246" s="14"/>
      <c r="N1246" s="14"/>
      <c r="O1246" s="14"/>
      <c r="P1246" s="14"/>
      <c r="Q1246" s="14"/>
      <c r="R1246" s="14"/>
      <c r="S1246" s="22"/>
      <c r="T1246" s="22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4"/>
      <c r="L1247" s="14"/>
      <c r="M1247" s="14"/>
      <c r="N1247" s="14"/>
      <c r="O1247" s="14"/>
      <c r="P1247" s="14"/>
      <c r="Q1247" s="14"/>
      <c r="R1247" s="14"/>
      <c r="S1247" s="22"/>
      <c r="T1247" s="22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4"/>
      <c r="L1248" s="14"/>
      <c r="M1248" s="14"/>
      <c r="N1248" s="14"/>
      <c r="O1248" s="14"/>
      <c r="P1248" s="14"/>
      <c r="Q1248" s="14"/>
      <c r="R1248" s="14"/>
      <c r="S1248" s="22"/>
      <c r="T1248" s="22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4"/>
      <c r="L1249" s="14"/>
      <c r="M1249" s="14"/>
      <c r="N1249" s="14"/>
      <c r="O1249" s="14"/>
      <c r="P1249" s="14"/>
      <c r="Q1249" s="14"/>
      <c r="R1249" s="14"/>
      <c r="S1249" s="22"/>
      <c r="T1249" s="22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4"/>
      <c r="L1250" s="14"/>
      <c r="M1250" s="14"/>
      <c r="N1250" s="14"/>
      <c r="O1250" s="14"/>
      <c r="P1250" s="14"/>
      <c r="Q1250" s="14"/>
      <c r="R1250" s="14"/>
      <c r="S1250" s="22"/>
      <c r="T1250" s="22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4"/>
      <c r="L1251" s="14"/>
      <c r="M1251" s="14"/>
      <c r="N1251" s="14"/>
      <c r="O1251" s="14"/>
      <c r="P1251" s="14"/>
      <c r="Q1251" s="14"/>
      <c r="R1251" s="14"/>
      <c r="S1251" s="22"/>
      <c r="T1251" s="22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4"/>
      <c r="L1252" s="14"/>
      <c r="M1252" s="14"/>
      <c r="N1252" s="14"/>
      <c r="O1252" s="14"/>
      <c r="P1252" s="14"/>
      <c r="Q1252" s="14"/>
      <c r="R1252" s="14"/>
      <c r="S1252" s="22"/>
      <c r="T1252" s="22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4"/>
      <c r="L1253" s="14"/>
      <c r="M1253" s="14"/>
      <c r="N1253" s="14"/>
      <c r="O1253" s="14"/>
      <c r="P1253" s="14"/>
      <c r="Q1253" s="14"/>
      <c r="R1253" s="14"/>
      <c r="S1253" s="22"/>
      <c r="T1253" s="22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4"/>
      <c r="L1254" s="14"/>
      <c r="M1254" s="14"/>
      <c r="N1254" s="14"/>
      <c r="O1254" s="14"/>
      <c r="P1254" s="14"/>
      <c r="Q1254" s="14"/>
      <c r="R1254" s="14"/>
      <c r="S1254" s="22"/>
      <c r="T1254" s="22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4"/>
      <c r="L1255" s="14"/>
      <c r="M1255" s="14"/>
      <c r="N1255" s="14"/>
      <c r="O1255" s="14"/>
      <c r="P1255" s="14"/>
      <c r="Q1255" s="14"/>
      <c r="R1255" s="14"/>
      <c r="S1255" s="22"/>
      <c r="T1255" s="22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4"/>
      <c r="L1256" s="14"/>
      <c r="M1256" s="14"/>
      <c r="N1256" s="14"/>
      <c r="O1256" s="14"/>
      <c r="P1256" s="14"/>
      <c r="Q1256" s="14"/>
      <c r="R1256" s="14"/>
      <c r="S1256" s="22"/>
      <c r="T1256" s="22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4"/>
      <c r="L1257" s="14"/>
      <c r="M1257" s="14"/>
      <c r="N1257" s="14"/>
      <c r="O1257" s="14"/>
      <c r="P1257" s="14"/>
      <c r="Q1257" s="14"/>
      <c r="R1257" s="14"/>
      <c r="S1257" s="22"/>
      <c r="T1257" s="22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4"/>
      <c r="L1258" s="14"/>
      <c r="M1258" s="14"/>
      <c r="N1258" s="14"/>
      <c r="O1258" s="14"/>
      <c r="P1258" s="14"/>
      <c r="Q1258" s="14"/>
      <c r="R1258" s="14"/>
      <c r="S1258" s="22"/>
      <c r="T1258" s="22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4"/>
      <c r="L1259" s="14"/>
      <c r="M1259" s="14"/>
      <c r="N1259" s="14"/>
      <c r="O1259" s="14"/>
      <c r="P1259" s="14"/>
      <c r="Q1259" s="14"/>
      <c r="R1259" s="14"/>
      <c r="S1259" s="22"/>
      <c r="T1259" s="22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4"/>
      <c r="L1260" s="14"/>
      <c r="M1260" s="14"/>
      <c r="N1260" s="14"/>
      <c r="O1260" s="14"/>
      <c r="P1260" s="14"/>
      <c r="Q1260" s="14"/>
      <c r="R1260" s="14"/>
      <c r="S1260" s="22"/>
      <c r="T1260" s="22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4"/>
      <c r="L1261" s="14"/>
      <c r="M1261" s="14"/>
      <c r="N1261" s="14"/>
      <c r="O1261" s="14"/>
      <c r="P1261" s="14"/>
      <c r="Q1261" s="14"/>
      <c r="R1261" s="14"/>
      <c r="S1261" s="22"/>
      <c r="T1261" s="22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4"/>
      <c r="L1262" s="14"/>
      <c r="M1262" s="14"/>
      <c r="N1262" s="14"/>
      <c r="O1262" s="14"/>
      <c r="P1262" s="14"/>
      <c r="Q1262" s="14"/>
      <c r="R1262" s="14"/>
      <c r="S1262" s="22"/>
      <c r="T1262" s="22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4"/>
      <c r="L1263" s="14"/>
      <c r="M1263" s="14"/>
      <c r="N1263" s="14"/>
      <c r="O1263" s="14"/>
      <c r="P1263" s="14"/>
      <c r="Q1263" s="14"/>
      <c r="R1263" s="14"/>
      <c r="S1263" s="22"/>
      <c r="T1263" s="22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4"/>
      <c r="L1264" s="14"/>
      <c r="M1264" s="14"/>
      <c r="N1264" s="14"/>
      <c r="O1264" s="14"/>
      <c r="P1264" s="14"/>
      <c r="Q1264" s="14"/>
      <c r="R1264" s="14"/>
      <c r="S1264" s="22"/>
      <c r="T1264" s="22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4"/>
      <c r="L1265" s="14"/>
      <c r="M1265" s="14"/>
      <c r="N1265" s="14"/>
      <c r="O1265" s="14"/>
      <c r="P1265" s="14"/>
      <c r="Q1265" s="14"/>
      <c r="R1265" s="14"/>
      <c r="S1265" s="22"/>
      <c r="T1265" s="22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4"/>
      <c r="L1266" s="14"/>
      <c r="M1266" s="14"/>
      <c r="N1266" s="14"/>
      <c r="O1266" s="14"/>
      <c r="P1266" s="14"/>
      <c r="Q1266" s="14"/>
      <c r="R1266" s="14"/>
      <c r="S1266" s="22"/>
      <c r="T1266" s="22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4"/>
      <c r="L1267" s="14"/>
      <c r="M1267" s="14"/>
      <c r="N1267" s="14"/>
      <c r="O1267" s="14"/>
      <c r="P1267" s="14"/>
      <c r="Q1267" s="14"/>
      <c r="R1267" s="14"/>
      <c r="S1267" s="22"/>
      <c r="T1267" s="22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4"/>
      <c r="L1268" s="14"/>
      <c r="M1268" s="14"/>
      <c r="N1268" s="14"/>
      <c r="O1268" s="14"/>
      <c r="P1268" s="14"/>
      <c r="Q1268" s="14"/>
      <c r="R1268" s="14"/>
      <c r="S1268" s="22"/>
      <c r="T1268" s="22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4"/>
      <c r="L1269" s="14"/>
      <c r="M1269" s="14"/>
      <c r="N1269" s="14"/>
      <c r="O1269" s="14"/>
      <c r="P1269" s="14"/>
      <c r="Q1269" s="14"/>
      <c r="R1269" s="14"/>
      <c r="S1269" s="22"/>
      <c r="T1269" s="22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4"/>
      <c r="L1270" s="14"/>
      <c r="M1270" s="14"/>
      <c r="N1270" s="14"/>
      <c r="O1270" s="14"/>
      <c r="P1270" s="14"/>
      <c r="Q1270" s="14"/>
      <c r="R1270" s="14"/>
      <c r="S1270" s="22"/>
      <c r="T1270" s="22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4"/>
      <c r="L1271" s="14"/>
      <c r="M1271" s="14"/>
      <c r="N1271" s="14"/>
      <c r="O1271" s="14"/>
      <c r="P1271" s="14"/>
      <c r="Q1271" s="14"/>
      <c r="R1271" s="14"/>
      <c r="S1271" s="22"/>
      <c r="T1271" s="22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4"/>
      <c r="L1272" s="14"/>
      <c r="M1272" s="14"/>
      <c r="N1272" s="14"/>
      <c r="O1272" s="14"/>
      <c r="P1272" s="14"/>
      <c r="Q1272" s="14"/>
      <c r="R1272" s="14"/>
      <c r="S1272" s="22"/>
      <c r="T1272" s="22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4"/>
      <c r="L1273" s="14"/>
      <c r="M1273" s="14"/>
      <c r="N1273" s="14"/>
      <c r="O1273" s="14"/>
      <c r="P1273" s="14"/>
      <c r="Q1273" s="14"/>
      <c r="R1273" s="14"/>
      <c r="S1273" s="22"/>
      <c r="T1273" s="22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4"/>
      <c r="L1274" s="14"/>
      <c r="M1274" s="14"/>
      <c r="N1274" s="14"/>
      <c r="O1274" s="14"/>
      <c r="P1274" s="14"/>
      <c r="Q1274" s="14"/>
      <c r="R1274" s="14"/>
      <c r="S1274" s="22"/>
      <c r="T1274" s="22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4"/>
      <c r="L1275" s="14"/>
      <c r="M1275" s="14"/>
      <c r="N1275" s="14"/>
      <c r="O1275" s="14"/>
      <c r="P1275" s="14"/>
      <c r="Q1275" s="14"/>
      <c r="R1275" s="14"/>
      <c r="S1275" s="22"/>
      <c r="T1275" s="22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4"/>
      <c r="L1276" s="14"/>
      <c r="M1276" s="14"/>
      <c r="N1276" s="14"/>
      <c r="O1276" s="14"/>
      <c r="P1276" s="14"/>
      <c r="Q1276" s="14"/>
      <c r="R1276" s="14"/>
      <c r="S1276" s="22"/>
      <c r="T1276" s="22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4"/>
      <c r="L1277" s="14"/>
      <c r="M1277" s="14"/>
      <c r="N1277" s="14"/>
      <c r="O1277" s="14"/>
      <c r="P1277" s="14"/>
      <c r="Q1277" s="14"/>
      <c r="R1277" s="14"/>
      <c r="S1277" s="22"/>
      <c r="T1277" s="22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4"/>
      <c r="L1278" s="14"/>
      <c r="M1278" s="14"/>
      <c r="N1278" s="14"/>
      <c r="O1278" s="14"/>
      <c r="P1278" s="14"/>
      <c r="Q1278" s="14"/>
      <c r="R1278" s="14"/>
      <c r="S1278" s="22"/>
      <c r="T1278" s="22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4"/>
      <c r="L1279" s="14"/>
      <c r="M1279" s="14"/>
      <c r="N1279" s="14"/>
      <c r="O1279" s="14"/>
      <c r="P1279" s="14"/>
      <c r="Q1279" s="14"/>
      <c r="R1279" s="14"/>
      <c r="S1279" s="22"/>
      <c r="T1279" s="22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4"/>
      <c r="L1280" s="14"/>
      <c r="M1280" s="14"/>
      <c r="N1280" s="14"/>
      <c r="O1280" s="14"/>
      <c r="P1280" s="14"/>
      <c r="Q1280" s="14"/>
      <c r="R1280" s="14"/>
      <c r="S1280" s="22"/>
      <c r="T1280" s="22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4"/>
      <c r="L1281" s="14"/>
      <c r="M1281" s="14"/>
      <c r="N1281" s="14"/>
      <c r="O1281" s="14"/>
      <c r="P1281" s="14"/>
      <c r="Q1281" s="14"/>
      <c r="R1281" s="14"/>
      <c r="S1281" s="22"/>
      <c r="T1281" s="22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4"/>
      <c r="L1282" s="14"/>
      <c r="M1282" s="14"/>
      <c r="N1282" s="14"/>
      <c r="O1282" s="14"/>
      <c r="P1282" s="14"/>
      <c r="Q1282" s="14"/>
      <c r="R1282" s="14"/>
      <c r="S1282" s="22"/>
      <c r="T1282" s="22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4"/>
      <c r="L1283" s="14"/>
      <c r="M1283" s="14"/>
      <c r="N1283" s="14"/>
      <c r="O1283" s="14"/>
      <c r="P1283" s="14"/>
      <c r="Q1283" s="14"/>
      <c r="R1283" s="14"/>
      <c r="S1283" s="22"/>
      <c r="T1283" s="22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4"/>
      <c r="L1284" s="14"/>
      <c r="M1284" s="14"/>
      <c r="N1284" s="14"/>
      <c r="O1284" s="14"/>
      <c r="P1284" s="14"/>
      <c r="Q1284" s="14"/>
      <c r="R1284" s="14"/>
      <c r="S1284" s="22"/>
      <c r="T1284" s="22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4"/>
      <c r="L1285" s="14"/>
      <c r="M1285" s="14"/>
      <c r="N1285" s="14"/>
      <c r="O1285" s="14"/>
      <c r="P1285" s="14"/>
      <c r="Q1285" s="14"/>
      <c r="R1285" s="14"/>
      <c r="S1285" s="22"/>
      <c r="T1285" s="22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4"/>
      <c r="L1286" s="14"/>
      <c r="M1286" s="14"/>
      <c r="N1286" s="14"/>
      <c r="O1286" s="14"/>
      <c r="P1286" s="14"/>
      <c r="Q1286" s="14"/>
      <c r="R1286" s="14"/>
      <c r="S1286" s="22"/>
      <c r="T1286" s="22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4"/>
      <c r="L1287" s="14"/>
      <c r="M1287" s="14"/>
      <c r="N1287" s="14"/>
      <c r="O1287" s="14"/>
      <c r="P1287" s="14"/>
      <c r="Q1287" s="14"/>
      <c r="R1287" s="14"/>
      <c r="S1287" s="22"/>
      <c r="T1287" s="22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4"/>
      <c r="L1288" s="14"/>
      <c r="M1288" s="14"/>
      <c r="N1288" s="14"/>
      <c r="O1288" s="14"/>
      <c r="P1288" s="14"/>
      <c r="Q1288" s="14"/>
      <c r="R1288" s="14"/>
      <c r="S1288" s="22"/>
      <c r="T1288" s="22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4"/>
      <c r="L1289" s="14"/>
      <c r="M1289" s="14"/>
      <c r="N1289" s="14"/>
      <c r="O1289" s="14"/>
      <c r="P1289" s="14"/>
      <c r="Q1289" s="14"/>
      <c r="R1289" s="14"/>
      <c r="S1289" s="22"/>
      <c r="T1289" s="22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4"/>
      <c r="L1290" s="14"/>
      <c r="M1290" s="14"/>
      <c r="N1290" s="14"/>
      <c r="O1290" s="14"/>
      <c r="P1290" s="14"/>
      <c r="Q1290" s="14"/>
      <c r="R1290" s="14"/>
      <c r="S1290" s="22"/>
      <c r="T1290" s="22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4"/>
      <c r="L1291" s="14"/>
      <c r="M1291" s="14"/>
      <c r="N1291" s="14"/>
      <c r="O1291" s="14"/>
      <c r="P1291" s="14"/>
      <c r="Q1291" s="14"/>
      <c r="R1291" s="14"/>
      <c r="S1291" s="22"/>
      <c r="T1291" s="22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4"/>
      <c r="L1292" s="14"/>
      <c r="M1292" s="14"/>
      <c r="N1292" s="14"/>
      <c r="O1292" s="14"/>
      <c r="P1292" s="14"/>
      <c r="Q1292" s="14"/>
      <c r="R1292" s="14"/>
      <c r="S1292" s="22"/>
      <c r="T1292" s="22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4"/>
      <c r="L1293" s="14"/>
      <c r="M1293" s="14"/>
      <c r="N1293" s="14"/>
      <c r="O1293" s="14"/>
      <c r="P1293" s="14"/>
      <c r="Q1293" s="14"/>
      <c r="R1293" s="14"/>
      <c r="S1293" s="22"/>
      <c r="T1293" s="22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4"/>
      <c r="L1294" s="14"/>
      <c r="M1294" s="14"/>
      <c r="N1294" s="14"/>
      <c r="O1294" s="14"/>
      <c r="P1294" s="14"/>
      <c r="Q1294" s="14"/>
      <c r="R1294" s="14"/>
      <c r="S1294" s="22"/>
      <c r="T1294" s="22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4"/>
      <c r="L1295" s="14"/>
      <c r="M1295" s="14"/>
      <c r="N1295" s="14"/>
      <c r="O1295" s="14"/>
      <c r="P1295" s="14"/>
      <c r="Q1295" s="14"/>
      <c r="R1295" s="14"/>
      <c r="S1295" s="22"/>
      <c r="T1295" s="22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4"/>
      <c r="L1296" s="14"/>
      <c r="M1296" s="14"/>
      <c r="N1296" s="14"/>
      <c r="O1296" s="14"/>
      <c r="P1296" s="14"/>
      <c r="Q1296" s="14"/>
      <c r="R1296" s="14"/>
      <c r="S1296" s="22"/>
      <c r="T1296" s="22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4"/>
      <c r="L1297" s="14"/>
      <c r="M1297" s="14"/>
      <c r="N1297" s="14"/>
      <c r="O1297" s="14"/>
      <c r="P1297" s="14"/>
      <c r="Q1297" s="14"/>
      <c r="R1297" s="14"/>
      <c r="S1297" s="22"/>
      <c r="T1297" s="22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4"/>
      <c r="L1298" s="14"/>
      <c r="M1298" s="14"/>
      <c r="N1298" s="14"/>
      <c r="O1298" s="14"/>
      <c r="P1298" s="14"/>
      <c r="Q1298" s="14"/>
      <c r="R1298" s="14"/>
      <c r="S1298" s="22"/>
      <c r="T1298" s="22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4"/>
      <c r="L1299" s="14"/>
      <c r="M1299" s="14"/>
      <c r="N1299" s="14"/>
      <c r="O1299" s="14"/>
      <c r="P1299" s="14"/>
      <c r="Q1299" s="14"/>
      <c r="R1299" s="14"/>
      <c r="S1299" s="22"/>
      <c r="T1299" s="22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4"/>
      <c r="L1300" s="14"/>
      <c r="M1300" s="14"/>
      <c r="N1300" s="14"/>
      <c r="O1300" s="14"/>
      <c r="P1300" s="14"/>
      <c r="Q1300" s="14"/>
      <c r="R1300" s="14"/>
      <c r="S1300" s="22"/>
      <c r="T1300" s="22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4"/>
      <c r="L1301" s="14"/>
      <c r="M1301" s="14"/>
      <c r="N1301" s="14"/>
      <c r="O1301" s="14"/>
      <c r="P1301" s="14"/>
      <c r="Q1301" s="14"/>
      <c r="R1301" s="14"/>
      <c r="S1301" s="22"/>
      <c r="T1301" s="22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4"/>
      <c r="L1302" s="14"/>
      <c r="M1302" s="14"/>
      <c r="N1302" s="14"/>
      <c r="O1302" s="14"/>
      <c r="P1302" s="14"/>
      <c r="Q1302" s="14"/>
      <c r="R1302" s="14"/>
      <c r="S1302" s="22"/>
      <c r="T1302" s="22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4"/>
      <c r="L1303" s="14"/>
      <c r="M1303" s="14"/>
      <c r="N1303" s="14"/>
      <c r="O1303" s="14"/>
      <c r="P1303" s="14"/>
      <c r="Q1303" s="14"/>
      <c r="R1303" s="14"/>
      <c r="S1303" s="22"/>
      <c r="T1303" s="22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4"/>
      <c r="L1304" s="14"/>
      <c r="M1304" s="14"/>
      <c r="N1304" s="14"/>
      <c r="O1304" s="14"/>
      <c r="P1304" s="14"/>
      <c r="Q1304" s="14"/>
      <c r="R1304" s="14"/>
      <c r="S1304" s="22"/>
      <c r="T1304" s="22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4"/>
      <c r="L1305" s="14"/>
      <c r="M1305" s="14"/>
      <c r="N1305" s="14"/>
      <c r="O1305" s="14"/>
      <c r="P1305" s="14"/>
      <c r="Q1305" s="14"/>
      <c r="R1305" s="14"/>
      <c r="S1305" s="22"/>
      <c r="T1305" s="22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4"/>
      <c r="L1306" s="14"/>
      <c r="M1306" s="14"/>
      <c r="N1306" s="14"/>
      <c r="O1306" s="14"/>
      <c r="P1306" s="14"/>
      <c r="Q1306" s="14"/>
      <c r="R1306" s="14"/>
      <c r="S1306" s="22"/>
      <c r="T1306" s="22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4"/>
      <c r="L1307" s="14"/>
      <c r="M1307" s="14"/>
      <c r="N1307" s="14"/>
      <c r="O1307" s="14"/>
      <c r="P1307" s="14"/>
      <c r="Q1307" s="14"/>
      <c r="R1307" s="14"/>
      <c r="S1307" s="22"/>
      <c r="T1307" s="22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4"/>
      <c r="L1308" s="14"/>
      <c r="M1308" s="14"/>
      <c r="N1308" s="14"/>
      <c r="O1308" s="14"/>
      <c r="P1308" s="14"/>
      <c r="Q1308" s="14"/>
      <c r="R1308" s="14"/>
      <c r="S1308" s="22"/>
      <c r="T1308" s="22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4"/>
      <c r="L1309" s="14"/>
      <c r="M1309" s="14"/>
      <c r="N1309" s="14"/>
      <c r="O1309" s="14"/>
      <c r="P1309" s="14"/>
      <c r="Q1309" s="14"/>
      <c r="R1309" s="14"/>
      <c r="S1309" s="22"/>
      <c r="T1309" s="22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4"/>
      <c r="L1310" s="14"/>
      <c r="M1310" s="14"/>
      <c r="N1310" s="14"/>
      <c r="O1310" s="14"/>
      <c r="P1310" s="14"/>
      <c r="Q1310" s="14"/>
      <c r="R1310" s="14"/>
      <c r="S1310" s="22"/>
      <c r="T1310" s="22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4"/>
      <c r="L1311" s="14"/>
      <c r="M1311" s="14"/>
      <c r="N1311" s="14"/>
      <c r="O1311" s="14"/>
      <c r="P1311" s="14"/>
      <c r="Q1311" s="14"/>
      <c r="R1311" s="14"/>
      <c r="S1311" s="22"/>
      <c r="T1311" s="22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4"/>
      <c r="L1312" s="14"/>
      <c r="M1312" s="14"/>
      <c r="N1312" s="14"/>
      <c r="O1312" s="14"/>
      <c r="P1312" s="14"/>
      <c r="Q1312" s="14"/>
      <c r="R1312" s="14"/>
      <c r="S1312" s="22"/>
      <c r="T1312" s="22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4"/>
      <c r="L1313" s="14"/>
      <c r="M1313" s="14"/>
      <c r="N1313" s="14"/>
      <c r="O1313" s="14"/>
      <c r="P1313" s="14"/>
      <c r="Q1313" s="14"/>
      <c r="R1313" s="14"/>
      <c r="S1313" s="22"/>
      <c r="T1313" s="22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4"/>
      <c r="L1314" s="14"/>
      <c r="M1314" s="14"/>
      <c r="N1314" s="14"/>
      <c r="O1314" s="14"/>
      <c r="P1314" s="14"/>
      <c r="Q1314" s="14"/>
      <c r="R1314" s="14"/>
      <c r="S1314" s="22"/>
      <c r="T1314" s="22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4"/>
      <c r="L1315" s="14"/>
      <c r="M1315" s="14"/>
      <c r="N1315" s="14"/>
      <c r="O1315" s="14"/>
      <c r="P1315" s="14"/>
      <c r="Q1315" s="14"/>
      <c r="R1315" s="14"/>
      <c r="S1315" s="22"/>
      <c r="T1315" s="22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4"/>
      <c r="L1316" s="14"/>
      <c r="M1316" s="14"/>
      <c r="N1316" s="14"/>
      <c r="O1316" s="14"/>
      <c r="P1316" s="14"/>
      <c r="Q1316" s="14"/>
      <c r="R1316" s="14"/>
      <c r="S1316" s="22"/>
      <c r="T1316" s="22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4"/>
      <c r="L1317" s="14"/>
      <c r="M1317" s="14"/>
      <c r="N1317" s="14"/>
      <c r="O1317" s="14"/>
      <c r="P1317" s="14"/>
      <c r="Q1317" s="14"/>
      <c r="R1317" s="14"/>
      <c r="S1317" s="22"/>
      <c r="T1317" s="22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4"/>
      <c r="L1318" s="14"/>
      <c r="M1318" s="14"/>
      <c r="N1318" s="14"/>
      <c r="O1318" s="14"/>
      <c r="P1318" s="14"/>
      <c r="Q1318" s="14"/>
      <c r="R1318" s="14"/>
      <c r="S1318" s="22"/>
      <c r="T1318" s="22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4"/>
      <c r="L1319" s="14"/>
      <c r="M1319" s="14"/>
      <c r="N1319" s="14"/>
      <c r="O1319" s="14"/>
      <c r="P1319" s="14"/>
      <c r="Q1319" s="14"/>
      <c r="R1319" s="14"/>
      <c r="S1319" s="22"/>
      <c r="T1319" s="22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4"/>
      <c r="L1320" s="14"/>
      <c r="M1320" s="14"/>
      <c r="N1320" s="14"/>
      <c r="O1320" s="14"/>
      <c r="P1320" s="14"/>
      <c r="Q1320" s="14"/>
      <c r="R1320" s="14"/>
      <c r="S1320" s="22"/>
      <c r="T1320" s="22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4"/>
      <c r="L1321" s="14"/>
      <c r="M1321" s="14"/>
      <c r="N1321" s="14"/>
      <c r="O1321" s="14"/>
      <c r="P1321" s="14"/>
      <c r="Q1321" s="14"/>
      <c r="R1321" s="14"/>
      <c r="S1321" s="22"/>
      <c r="T1321" s="22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4"/>
      <c r="L1322" s="14"/>
      <c r="M1322" s="14"/>
      <c r="N1322" s="14"/>
      <c r="O1322" s="14"/>
      <c r="P1322" s="14"/>
      <c r="Q1322" s="14"/>
      <c r="R1322" s="14"/>
      <c r="S1322" s="22"/>
      <c r="T1322" s="22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4"/>
      <c r="L1323" s="14"/>
      <c r="M1323" s="14"/>
      <c r="N1323" s="14"/>
      <c r="O1323" s="14"/>
      <c r="P1323" s="14"/>
      <c r="Q1323" s="14"/>
      <c r="R1323" s="14"/>
      <c r="S1323" s="22"/>
      <c r="T1323" s="22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4"/>
      <c r="L1324" s="14"/>
      <c r="M1324" s="14"/>
      <c r="N1324" s="14"/>
      <c r="O1324" s="14"/>
      <c r="P1324" s="14"/>
      <c r="Q1324" s="14"/>
      <c r="R1324" s="14"/>
      <c r="S1324" s="22"/>
      <c r="T1324" s="22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4"/>
      <c r="L1325" s="14"/>
      <c r="M1325" s="14"/>
      <c r="N1325" s="14"/>
      <c r="O1325" s="14"/>
      <c r="P1325" s="14"/>
      <c r="Q1325" s="14"/>
      <c r="R1325" s="14"/>
      <c r="S1325" s="22"/>
      <c r="T1325" s="22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4"/>
      <c r="L1326" s="14"/>
      <c r="M1326" s="14"/>
      <c r="N1326" s="14"/>
      <c r="O1326" s="14"/>
      <c r="P1326" s="14"/>
      <c r="Q1326" s="14"/>
      <c r="R1326" s="14"/>
      <c r="S1326" s="22"/>
      <c r="T1326" s="22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4"/>
      <c r="L1327" s="14"/>
      <c r="M1327" s="14"/>
      <c r="N1327" s="14"/>
      <c r="O1327" s="14"/>
      <c r="P1327" s="14"/>
      <c r="Q1327" s="14"/>
      <c r="R1327" s="14"/>
      <c r="S1327" s="22"/>
      <c r="T1327" s="22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4"/>
      <c r="L1328" s="14"/>
      <c r="M1328" s="14"/>
      <c r="N1328" s="14"/>
      <c r="O1328" s="14"/>
      <c r="P1328" s="14"/>
      <c r="Q1328" s="14"/>
      <c r="R1328" s="14"/>
      <c r="S1328" s="22"/>
      <c r="T1328" s="22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4"/>
      <c r="L1329" s="14"/>
      <c r="M1329" s="14"/>
      <c r="N1329" s="14"/>
      <c r="O1329" s="14"/>
      <c r="P1329" s="14"/>
      <c r="Q1329" s="14"/>
      <c r="R1329" s="14"/>
      <c r="S1329" s="22"/>
      <c r="T1329" s="22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4"/>
      <c r="L1330" s="14"/>
      <c r="M1330" s="14"/>
      <c r="N1330" s="14"/>
      <c r="O1330" s="14"/>
      <c r="P1330" s="14"/>
      <c r="Q1330" s="14"/>
      <c r="R1330" s="14"/>
      <c r="S1330" s="22"/>
      <c r="T1330" s="22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4"/>
      <c r="L1331" s="14"/>
      <c r="M1331" s="14"/>
      <c r="N1331" s="14"/>
      <c r="O1331" s="14"/>
      <c r="P1331" s="14"/>
      <c r="Q1331" s="14"/>
      <c r="R1331" s="14"/>
      <c r="S1331" s="22"/>
      <c r="T1331" s="22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4"/>
      <c r="L1332" s="14"/>
      <c r="M1332" s="14"/>
      <c r="N1332" s="14"/>
      <c r="O1332" s="14"/>
      <c r="P1332" s="14"/>
      <c r="Q1332" s="14"/>
      <c r="R1332" s="14"/>
      <c r="S1332" s="22"/>
      <c r="T1332" s="22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4"/>
      <c r="L1333" s="14"/>
      <c r="M1333" s="14"/>
      <c r="N1333" s="14"/>
      <c r="O1333" s="14"/>
      <c r="P1333" s="14"/>
      <c r="Q1333" s="14"/>
      <c r="R1333" s="14"/>
      <c r="S1333" s="22"/>
      <c r="T1333" s="22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4"/>
      <c r="L1334" s="14"/>
      <c r="M1334" s="14"/>
      <c r="N1334" s="14"/>
      <c r="O1334" s="14"/>
      <c r="P1334" s="14"/>
      <c r="Q1334" s="14"/>
      <c r="R1334" s="14"/>
      <c r="S1334" s="22"/>
      <c r="T1334" s="22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4"/>
      <c r="L1335" s="14"/>
      <c r="M1335" s="14"/>
      <c r="N1335" s="14"/>
      <c r="O1335" s="14"/>
      <c r="P1335" s="14"/>
      <c r="Q1335" s="14"/>
      <c r="R1335" s="14"/>
      <c r="S1335" s="22"/>
      <c r="T1335" s="22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4"/>
      <c r="L1336" s="14"/>
      <c r="M1336" s="14"/>
      <c r="N1336" s="14"/>
      <c r="O1336" s="14"/>
      <c r="P1336" s="14"/>
      <c r="Q1336" s="14"/>
      <c r="R1336" s="14"/>
      <c r="S1336" s="22"/>
      <c r="T1336" s="22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4"/>
      <c r="L1337" s="14"/>
      <c r="M1337" s="14"/>
      <c r="N1337" s="14"/>
      <c r="O1337" s="14"/>
      <c r="P1337" s="14"/>
      <c r="Q1337" s="14"/>
      <c r="R1337" s="14"/>
      <c r="S1337" s="22"/>
      <c r="T1337" s="22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4"/>
      <c r="L1338" s="14"/>
      <c r="M1338" s="14"/>
      <c r="N1338" s="14"/>
      <c r="O1338" s="14"/>
      <c r="P1338" s="14"/>
      <c r="Q1338" s="14"/>
      <c r="R1338" s="14"/>
      <c r="S1338" s="22"/>
      <c r="T1338" s="22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4"/>
      <c r="L1339" s="14"/>
      <c r="M1339" s="14"/>
      <c r="N1339" s="14"/>
      <c r="O1339" s="14"/>
      <c r="P1339" s="14"/>
      <c r="Q1339" s="14"/>
      <c r="R1339" s="14"/>
      <c r="S1339" s="22"/>
      <c r="T1339" s="22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4"/>
      <c r="L1340" s="14"/>
      <c r="M1340" s="14"/>
      <c r="N1340" s="14"/>
      <c r="O1340" s="14"/>
      <c r="P1340" s="14"/>
      <c r="Q1340" s="14"/>
      <c r="R1340" s="14"/>
      <c r="S1340" s="22"/>
      <c r="T1340" s="22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4"/>
      <c r="L1341" s="14"/>
      <c r="M1341" s="14"/>
      <c r="N1341" s="14"/>
      <c r="O1341" s="14"/>
      <c r="P1341" s="14"/>
      <c r="Q1341" s="14"/>
      <c r="R1341" s="14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11" t="s">
        <v>476</v>
      </c>
      <c r="L1" s="12"/>
      <c r="M1" s="12"/>
      <c r="N1" s="12"/>
      <c r="O1" s="12"/>
      <c r="P1" s="12"/>
      <c r="Q1" s="12"/>
      <c r="R1" s="15"/>
    </row>
    <row r="2" ht="4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13" t="s">
        <v>76</v>
      </c>
      <c r="L2" s="13" t="s">
        <v>77</v>
      </c>
      <c r="M2" s="13" t="s">
        <v>78</v>
      </c>
      <c r="N2" s="13" t="s">
        <v>79</v>
      </c>
      <c r="O2" s="13" t="s">
        <v>80</v>
      </c>
      <c r="P2" s="13" t="s">
        <v>81</v>
      </c>
      <c r="Q2" s="13" t="s">
        <v>82</v>
      </c>
      <c r="R2" s="13" t="s">
        <v>83</v>
      </c>
    </row>
    <row r="3" ht="20.25" spans="1:18">
      <c r="A3" s="5" t="s">
        <v>477</v>
      </c>
      <c r="B3" s="5" t="s">
        <v>478</v>
      </c>
      <c r="C3" s="5">
        <v>5802.92</v>
      </c>
      <c r="D3" s="5">
        <v>7199.131</v>
      </c>
      <c r="E3" s="5">
        <v>1</v>
      </c>
      <c r="F3" s="6">
        <v>0</v>
      </c>
      <c r="G3" s="6">
        <v>0</v>
      </c>
      <c r="H3" s="6">
        <v>1</v>
      </c>
      <c r="I3" s="6">
        <v>1.355</v>
      </c>
      <c r="J3" s="6">
        <v>20.486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18.26</v>
      </c>
      <c r="Q3" s="14">
        <v>0</v>
      </c>
      <c r="R3" s="14">
        <v>0</v>
      </c>
    </row>
    <row r="4" ht="20.25" spans="1:18">
      <c r="A4" s="7" t="s">
        <v>479</v>
      </c>
      <c r="B4" s="7" t="s">
        <v>480</v>
      </c>
      <c r="C4" s="7">
        <v>2936.766</v>
      </c>
      <c r="D4" s="7">
        <v>3187.61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0.415</v>
      </c>
      <c r="K4" s="14">
        <v>0</v>
      </c>
      <c r="L4" s="14">
        <v>2</v>
      </c>
      <c r="M4" s="14">
        <v>0</v>
      </c>
      <c r="N4" s="14">
        <v>0</v>
      </c>
      <c r="O4" s="14">
        <v>0</v>
      </c>
      <c r="P4" s="14">
        <v>4.911</v>
      </c>
      <c r="Q4" s="14">
        <v>0</v>
      </c>
      <c r="R4" s="14">
        <v>0</v>
      </c>
    </row>
    <row r="5" ht="20.25" spans="1:18">
      <c r="A5" s="7" t="s">
        <v>481</v>
      </c>
      <c r="B5" s="7" t="s">
        <v>482</v>
      </c>
      <c r="C5" s="7">
        <v>6156.798</v>
      </c>
      <c r="D5" s="7">
        <v>6687.286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0.279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7.769</v>
      </c>
      <c r="Q5" s="14">
        <v>0</v>
      </c>
      <c r="R5" s="14">
        <v>0</v>
      </c>
    </row>
    <row r="6" ht="20.25" spans="1:18">
      <c r="A6" s="7" t="s">
        <v>483</v>
      </c>
      <c r="B6" s="7" t="s">
        <v>484</v>
      </c>
      <c r="C6" s="7">
        <v>1232.619</v>
      </c>
      <c r="D6" s="7">
        <v>1557.359</v>
      </c>
      <c r="E6" s="7">
        <v>0</v>
      </c>
      <c r="F6" s="7">
        <v>1</v>
      </c>
      <c r="G6" s="8">
        <v>0</v>
      </c>
      <c r="H6" s="8">
        <v>0</v>
      </c>
      <c r="I6" s="8">
        <v>0</v>
      </c>
      <c r="J6" s="8">
        <v>0.193</v>
      </c>
      <c r="K6" s="14">
        <v>0</v>
      </c>
      <c r="L6" s="14">
        <v>1</v>
      </c>
      <c r="M6" s="14">
        <v>0</v>
      </c>
      <c r="N6" s="14">
        <v>0</v>
      </c>
      <c r="O6" s="14">
        <v>0</v>
      </c>
      <c r="P6" s="14">
        <v>3.107</v>
      </c>
      <c r="Q6" s="14">
        <v>0</v>
      </c>
      <c r="R6" s="14">
        <v>0</v>
      </c>
    </row>
    <row r="7" ht="20.25" spans="1:18">
      <c r="A7" s="9" t="s">
        <v>485</v>
      </c>
      <c r="B7" s="9" t="s">
        <v>486</v>
      </c>
      <c r="C7" s="9">
        <v>19464.77</v>
      </c>
      <c r="D7" s="9">
        <v>20589.305</v>
      </c>
      <c r="E7" s="9">
        <v>0</v>
      </c>
      <c r="F7" s="9">
        <v>0</v>
      </c>
      <c r="G7" s="9">
        <v>0</v>
      </c>
      <c r="H7" s="9">
        <v>1</v>
      </c>
      <c r="I7" s="8">
        <v>0.439</v>
      </c>
      <c r="J7" s="8">
        <v>5.876</v>
      </c>
      <c r="K7" s="14">
        <v>2</v>
      </c>
      <c r="L7" s="14">
        <v>2</v>
      </c>
      <c r="M7" s="14">
        <v>0</v>
      </c>
      <c r="N7" s="14">
        <v>1</v>
      </c>
      <c r="O7" s="14">
        <v>0</v>
      </c>
      <c r="P7" s="14">
        <v>-2.369</v>
      </c>
      <c r="Q7" s="14">
        <v>0</v>
      </c>
      <c r="R7" s="14">
        <v>0</v>
      </c>
    </row>
    <row r="8" ht="20.25" spans="1:18">
      <c r="A8" s="9" t="s">
        <v>487</v>
      </c>
      <c r="B8" s="9" t="s">
        <v>488</v>
      </c>
      <c r="C8" s="9">
        <v>8657.707</v>
      </c>
      <c r="D8" s="9">
        <v>10426.175</v>
      </c>
      <c r="E8" s="9">
        <v>0</v>
      </c>
      <c r="F8" s="9">
        <v>0</v>
      </c>
      <c r="G8" s="9">
        <v>0</v>
      </c>
      <c r="H8" s="9">
        <v>1</v>
      </c>
      <c r="I8" s="8">
        <v>9.259</v>
      </c>
      <c r="J8" s="8">
        <v>24.65</v>
      </c>
      <c r="K8" s="14">
        <v>4</v>
      </c>
      <c r="L8" s="14">
        <v>0</v>
      </c>
      <c r="M8" s="14">
        <v>0</v>
      </c>
      <c r="N8" s="14">
        <v>0</v>
      </c>
      <c r="O8" s="14">
        <v>0</v>
      </c>
      <c r="P8" s="14">
        <v>-6.474</v>
      </c>
      <c r="Q8" s="14">
        <v>0</v>
      </c>
      <c r="R8" s="14">
        <v>0</v>
      </c>
    </row>
    <row r="9" ht="20.25" spans="1:18">
      <c r="A9" s="9" t="s">
        <v>489</v>
      </c>
      <c r="B9" s="9" t="s">
        <v>490</v>
      </c>
      <c r="C9" s="9">
        <v>20144.193</v>
      </c>
      <c r="D9" s="9">
        <v>21110.998</v>
      </c>
      <c r="E9" s="9">
        <v>0</v>
      </c>
      <c r="F9" s="9">
        <v>0</v>
      </c>
      <c r="G9" s="9">
        <v>0</v>
      </c>
      <c r="H9" s="9">
        <v>1</v>
      </c>
      <c r="I9" s="8">
        <v>0.561</v>
      </c>
      <c r="J9" s="8">
        <v>5.114</v>
      </c>
      <c r="K9" s="14">
        <v>2</v>
      </c>
      <c r="L9" s="14">
        <v>2</v>
      </c>
      <c r="M9" s="14">
        <v>0</v>
      </c>
      <c r="N9" s="14">
        <v>0</v>
      </c>
      <c r="O9" s="14">
        <v>0</v>
      </c>
      <c r="P9" s="14">
        <v>5.494</v>
      </c>
      <c r="Q9" s="14">
        <v>0</v>
      </c>
      <c r="R9" s="14">
        <v>0</v>
      </c>
    </row>
    <row r="10" ht="20.25" spans="1:18">
      <c r="A10" s="9" t="s">
        <v>491</v>
      </c>
      <c r="B10" s="9" t="s">
        <v>492</v>
      </c>
      <c r="C10" s="9">
        <v>765.463</v>
      </c>
      <c r="D10" s="9">
        <v>860.797</v>
      </c>
      <c r="E10" s="9">
        <v>0</v>
      </c>
      <c r="F10" s="9">
        <v>0</v>
      </c>
      <c r="G10" s="9">
        <v>0</v>
      </c>
      <c r="H10" s="9">
        <v>1</v>
      </c>
      <c r="I10" s="8">
        <v>9.11</v>
      </c>
      <c r="J10" s="8">
        <v>19.177</v>
      </c>
      <c r="K10" s="14">
        <v>4</v>
      </c>
      <c r="L10" s="14">
        <v>0</v>
      </c>
      <c r="M10" s="14">
        <v>-1</v>
      </c>
      <c r="N10" s="14">
        <v>1</v>
      </c>
      <c r="O10" s="14">
        <v>0</v>
      </c>
      <c r="P10" s="14">
        <v>-0.932</v>
      </c>
      <c r="Q10" s="14">
        <v>0</v>
      </c>
      <c r="R10" s="14">
        <v>0</v>
      </c>
    </row>
    <row r="11" ht="20.25" spans="1:18">
      <c r="A11" s="9" t="s">
        <v>493</v>
      </c>
      <c r="B11" s="9" t="s">
        <v>494</v>
      </c>
      <c r="C11" s="9">
        <v>77665.633</v>
      </c>
      <c r="D11" s="9">
        <v>82903.258</v>
      </c>
      <c r="E11" s="9">
        <v>0</v>
      </c>
      <c r="F11" s="9">
        <v>0</v>
      </c>
      <c r="G11" s="9">
        <v>0</v>
      </c>
      <c r="H11" s="9">
        <v>1</v>
      </c>
      <c r="I11" s="8">
        <v>5.545</v>
      </c>
      <c r="J11" s="8">
        <v>11.512</v>
      </c>
      <c r="K11" s="14">
        <v>4</v>
      </c>
      <c r="L11" s="14">
        <v>2</v>
      </c>
      <c r="M11" s="14">
        <v>-1</v>
      </c>
      <c r="N11" s="14">
        <v>1</v>
      </c>
      <c r="O11" s="14">
        <v>0</v>
      </c>
      <c r="P11" s="14">
        <v>130.291</v>
      </c>
      <c r="Q11" s="14">
        <v>0</v>
      </c>
      <c r="R11" s="14">
        <v>0</v>
      </c>
    </row>
    <row r="12" ht="20.25" spans="1:18">
      <c r="A12" s="9" t="s">
        <v>495</v>
      </c>
      <c r="B12" s="9" t="s">
        <v>496</v>
      </c>
      <c r="C12" s="9">
        <v>16619.275</v>
      </c>
      <c r="D12" s="9">
        <v>17342.525</v>
      </c>
      <c r="E12" s="9">
        <v>0</v>
      </c>
      <c r="F12" s="9">
        <v>0</v>
      </c>
      <c r="G12" s="9">
        <v>0</v>
      </c>
      <c r="H12" s="9">
        <v>1</v>
      </c>
      <c r="I12" s="8">
        <v>1.519</v>
      </c>
      <c r="J12" s="8">
        <v>5.626</v>
      </c>
      <c r="K12" s="14">
        <v>4</v>
      </c>
      <c r="L12" s="14">
        <v>2</v>
      </c>
      <c r="M12" s="14">
        <v>0</v>
      </c>
      <c r="N12" s="14">
        <v>1</v>
      </c>
      <c r="O12" s="14">
        <v>0</v>
      </c>
      <c r="P12" s="14">
        <v>12.785</v>
      </c>
      <c r="Q12" s="14">
        <v>0</v>
      </c>
      <c r="R12" s="14">
        <v>0</v>
      </c>
    </row>
    <row r="13" ht="20.25" spans="1:18">
      <c r="A13" s="9" t="s">
        <v>497</v>
      </c>
      <c r="B13" s="9" t="s">
        <v>498</v>
      </c>
      <c r="C13" s="9">
        <v>259536.969</v>
      </c>
      <c r="D13" s="9">
        <v>281670.75</v>
      </c>
      <c r="E13" s="9">
        <v>0</v>
      </c>
      <c r="F13" s="9">
        <v>0</v>
      </c>
      <c r="G13" s="9">
        <v>0</v>
      </c>
      <c r="H13" s="9">
        <v>1</v>
      </c>
      <c r="I13" s="8">
        <v>0.35</v>
      </c>
      <c r="J13" s="8">
        <v>8.181</v>
      </c>
      <c r="K13" s="14">
        <v>4</v>
      </c>
      <c r="L13" s="14">
        <v>2</v>
      </c>
      <c r="M13" s="14">
        <v>-1</v>
      </c>
      <c r="N13" s="14">
        <v>1</v>
      </c>
      <c r="O13" s="14">
        <v>0</v>
      </c>
      <c r="P13" s="14">
        <v>-12.201</v>
      </c>
      <c r="Q13" s="14">
        <v>0</v>
      </c>
      <c r="R13" s="14">
        <v>0</v>
      </c>
    </row>
    <row r="14" ht="20.25" spans="1:18">
      <c r="A14" s="9" t="s">
        <v>499</v>
      </c>
      <c r="B14" s="9" t="s">
        <v>500</v>
      </c>
      <c r="C14" s="9">
        <v>7615.155</v>
      </c>
      <c r="D14" s="9">
        <v>8557.165</v>
      </c>
      <c r="E14" s="9">
        <v>0</v>
      </c>
      <c r="F14" s="9">
        <v>0</v>
      </c>
      <c r="G14" s="9">
        <v>0</v>
      </c>
      <c r="H14" s="9">
        <v>1</v>
      </c>
      <c r="I14" s="8">
        <v>3.309</v>
      </c>
      <c r="J14" s="8">
        <v>13.953</v>
      </c>
      <c r="K14" s="14">
        <v>4</v>
      </c>
      <c r="L14" s="14">
        <v>0</v>
      </c>
      <c r="M14" s="14">
        <v>0</v>
      </c>
      <c r="N14" s="14">
        <v>1</v>
      </c>
      <c r="O14" s="14">
        <v>0</v>
      </c>
      <c r="P14" s="14">
        <v>6.068</v>
      </c>
      <c r="Q14" s="14">
        <v>0</v>
      </c>
      <c r="R14" s="14">
        <v>0</v>
      </c>
    </row>
    <row r="15" ht="20.25" spans="1:18">
      <c r="A15" s="9" t="s">
        <v>501</v>
      </c>
      <c r="B15" s="9" t="s">
        <v>502</v>
      </c>
      <c r="C15" s="9">
        <v>5513.746</v>
      </c>
      <c r="D15" s="9">
        <v>6899.561</v>
      </c>
      <c r="E15" s="9">
        <v>0</v>
      </c>
      <c r="F15" s="9">
        <v>0</v>
      </c>
      <c r="G15" s="9">
        <v>0</v>
      </c>
      <c r="H15" s="9">
        <v>1</v>
      </c>
      <c r="I15" s="8">
        <v>3.635</v>
      </c>
      <c r="J15" s="8">
        <v>22.99</v>
      </c>
      <c r="K15" s="14">
        <v>3</v>
      </c>
      <c r="L15" s="14">
        <v>1</v>
      </c>
      <c r="M15" s="14">
        <v>0</v>
      </c>
      <c r="N15" s="14">
        <v>0</v>
      </c>
      <c r="O15" s="14">
        <v>0</v>
      </c>
      <c r="P15" s="14">
        <v>19.898</v>
      </c>
      <c r="Q15" s="14">
        <v>0</v>
      </c>
      <c r="R15" s="14">
        <v>0</v>
      </c>
    </row>
    <row r="16" ht="20.25" spans="1:18">
      <c r="A16" s="9" t="s">
        <v>503</v>
      </c>
      <c r="B16" s="9" t="s">
        <v>504</v>
      </c>
      <c r="C16" s="9">
        <v>3816.052</v>
      </c>
      <c r="D16" s="9">
        <v>4464.632</v>
      </c>
      <c r="E16" s="9">
        <v>0</v>
      </c>
      <c r="F16" s="9">
        <v>0</v>
      </c>
      <c r="G16" s="9">
        <v>0</v>
      </c>
      <c r="H16" s="9">
        <v>1</v>
      </c>
      <c r="I16" s="6">
        <v>3.672</v>
      </c>
      <c r="J16" s="6">
        <v>17.665</v>
      </c>
      <c r="K16" s="14">
        <v>4</v>
      </c>
      <c r="L16" s="14">
        <v>1</v>
      </c>
      <c r="M16" s="14">
        <v>0</v>
      </c>
      <c r="N16" s="14">
        <v>0</v>
      </c>
      <c r="O16" s="14">
        <v>0</v>
      </c>
      <c r="P16" s="14">
        <v>8.092</v>
      </c>
      <c r="Q16" s="14">
        <v>0</v>
      </c>
      <c r="R16" s="14">
        <v>1</v>
      </c>
    </row>
    <row r="17" ht="20.25" spans="1:18">
      <c r="A17" s="9" t="s">
        <v>505</v>
      </c>
      <c r="B17" s="9" t="s">
        <v>506</v>
      </c>
      <c r="C17" s="9">
        <v>2666.139</v>
      </c>
      <c r="D17" s="9">
        <v>2971.21</v>
      </c>
      <c r="E17" s="9">
        <v>0</v>
      </c>
      <c r="F17" s="9">
        <v>0</v>
      </c>
      <c r="G17" s="9">
        <v>0</v>
      </c>
      <c r="H17" s="9">
        <v>1</v>
      </c>
      <c r="I17" s="6">
        <v>2.539</v>
      </c>
      <c r="J17" s="6">
        <v>12.545</v>
      </c>
      <c r="K17" s="14">
        <v>4</v>
      </c>
      <c r="L17" s="14">
        <v>1</v>
      </c>
      <c r="M17" s="14">
        <v>0</v>
      </c>
      <c r="N17" s="14">
        <v>1</v>
      </c>
      <c r="O17" s="14">
        <v>0</v>
      </c>
      <c r="P17" s="14">
        <v>2.96</v>
      </c>
      <c r="Q17" s="14">
        <v>0</v>
      </c>
      <c r="R17" s="14">
        <v>0</v>
      </c>
    </row>
    <row r="18" ht="20.25" spans="1:18">
      <c r="A18" s="9" t="s">
        <v>507</v>
      </c>
      <c r="B18" s="9" t="s">
        <v>508</v>
      </c>
      <c r="C18" s="9">
        <v>68132.484</v>
      </c>
      <c r="D18" s="9">
        <v>73492.141</v>
      </c>
      <c r="E18" s="9">
        <v>0</v>
      </c>
      <c r="F18" s="9">
        <v>0</v>
      </c>
      <c r="G18" s="9">
        <v>0</v>
      </c>
      <c r="H18" s="9">
        <v>1</v>
      </c>
      <c r="I18" s="6">
        <v>6.068</v>
      </c>
      <c r="J18" s="6">
        <v>12.919</v>
      </c>
      <c r="K18" s="14">
        <v>4</v>
      </c>
      <c r="L18" s="14">
        <v>2</v>
      </c>
      <c r="M18" s="14">
        <v>-1</v>
      </c>
      <c r="N18" s="14">
        <v>1</v>
      </c>
      <c r="O18" s="14">
        <v>0</v>
      </c>
      <c r="P18" s="14">
        <v>93.068</v>
      </c>
      <c r="Q18" s="14">
        <v>0</v>
      </c>
      <c r="R18" s="14">
        <v>0</v>
      </c>
    </row>
    <row r="19" ht="20.25" spans="1:18">
      <c r="A19" s="10" t="s">
        <v>509</v>
      </c>
      <c r="B19" s="10" t="s">
        <v>510</v>
      </c>
      <c r="C19" s="10">
        <v>2854.518</v>
      </c>
      <c r="D19" s="10">
        <v>3603.489</v>
      </c>
      <c r="E19" s="10">
        <v>0</v>
      </c>
      <c r="F19" s="10">
        <v>0</v>
      </c>
      <c r="G19" s="10">
        <v>1</v>
      </c>
      <c r="H19" s="8">
        <v>0</v>
      </c>
      <c r="I19" s="8">
        <v>0</v>
      </c>
      <c r="J19" s="8">
        <v>0</v>
      </c>
      <c r="K19" s="14">
        <v>0</v>
      </c>
      <c r="L19" s="14">
        <v>2</v>
      </c>
      <c r="M19" s="14">
        <v>0</v>
      </c>
      <c r="N19" s="14">
        <v>0</v>
      </c>
      <c r="O19" s="14">
        <v>0</v>
      </c>
      <c r="P19" s="14">
        <v>1.002</v>
      </c>
      <c r="Q19" s="14">
        <v>0</v>
      </c>
      <c r="R19" s="14">
        <v>0</v>
      </c>
    </row>
    <row r="20" ht="20.25" spans="1:18">
      <c r="A20" s="10" t="s">
        <v>511</v>
      </c>
      <c r="B20" s="10" t="s">
        <v>512</v>
      </c>
      <c r="C20" s="10">
        <v>5784.364</v>
      </c>
      <c r="D20" s="10">
        <v>6429.127</v>
      </c>
      <c r="E20" s="10">
        <v>0</v>
      </c>
      <c r="F20" s="10">
        <v>0</v>
      </c>
      <c r="G20" s="10">
        <v>1</v>
      </c>
      <c r="H20" s="8">
        <v>0</v>
      </c>
      <c r="I20" s="8">
        <v>0</v>
      </c>
      <c r="J20" s="8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11.323</v>
      </c>
      <c r="Q20" s="14">
        <v>0</v>
      </c>
      <c r="R20" s="14">
        <v>-1</v>
      </c>
    </row>
    <row r="21" ht="20.25" spans="1:18">
      <c r="A21" s="10" t="s">
        <v>513</v>
      </c>
      <c r="B21" s="10" t="s">
        <v>514</v>
      </c>
      <c r="C21" s="10">
        <v>2161.565</v>
      </c>
      <c r="D21" s="10">
        <v>2325.654</v>
      </c>
      <c r="E21" s="10">
        <v>0</v>
      </c>
      <c r="F21" s="10">
        <v>0</v>
      </c>
      <c r="G21" s="10">
        <v>1</v>
      </c>
      <c r="H21" s="8">
        <v>0</v>
      </c>
      <c r="I21" s="8">
        <v>0</v>
      </c>
      <c r="J21" s="8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-0.489</v>
      </c>
      <c r="Q21" s="14">
        <v>0</v>
      </c>
      <c r="R21" s="14">
        <v>0</v>
      </c>
    </row>
    <row r="22" ht="20.25" spans="1:18">
      <c r="A22" s="10" t="s">
        <v>515</v>
      </c>
      <c r="B22" s="10" t="s">
        <v>516</v>
      </c>
      <c r="C22" s="10">
        <v>2475.953</v>
      </c>
      <c r="D22" s="10">
        <v>2691.906</v>
      </c>
      <c r="E22" s="10">
        <v>0</v>
      </c>
      <c r="F22" s="10">
        <v>0</v>
      </c>
      <c r="G22" s="10">
        <v>1</v>
      </c>
      <c r="H22" s="8">
        <v>0</v>
      </c>
      <c r="I22" s="8">
        <v>0</v>
      </c>
      <c r="J22" s="8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0.374</v>
      </c>
      <c r="Q22" s="14">
        <v>0</v>
      </c>
      <c r="R22" s="14">
        <v>0</v>
      </c>
    </row>
    <row r="23" ht="20.25" spans="1:18">
      <c r="A23" s="10" t="s">
        <v>517</v>
      </c>
      <c r="B23" s="10" t="s">
        <v>518</v>
      </c>
      <c r="C23" s="10">
        <v>6840.137</v>
      </c>
      <c r="D23" s="10">
        <v>7669.001</v>
      </c>
      <c r="E23" s="10">
        <v>0</v>
      </c>
      <c r="F23" s="10">
        <v>0</v>
      </c>
      <c r="G23" s="10">
        <v>1</v>
      </c>
      <c r="H23" s="8">
        <v>0</v>
      </c>
      <c r="I23" s="8">
        <v>0</v>
      </c>
      <c r="J23" s="8">
        <v>0</v>
      </c>
      <c r="K23" s="14">
        <v>0</v>
      </c>
      <c r="L23" s="14">
        <v>2</v>
      </c>
      <c r="M23" s="14">
        <v>1</v>
      </c>
      <c r="N23" s="14">
        <v>-1</v>
      </c>
      <c r="O23" s="14">
        <v>0</v>
      </c>
      <c r="P23" s="14">
        <v>9.84</v>
      </c>
      <c r="Q23" s="14">
        <v>0</v>
      </c>
      <c r="R23" s="14">
        <v>0</v>
      </c>
    </row>
    <row r="24" ht="20.25" spans="1:18">
      <c r="A24" s="10" t="s">
        <v>519</v>
      </c>
      <c r="B24" s="10" t="s">
        <v>520</v>
      </c>
      <c r="C24" s="10">
        <v>4201.415</v>
      </c>
      <c r="D24" s="10">
        <v>4619.482</v>
      </c>
      <c r="E24" s="10">
        <v>0</v>
      </c>
      <c r="F24" s="10">
        <v>0</v>
      </c>
      <c r="G24" s="10">
        <v>1</v>
      </c>
      <c r="H24" s="8">
        <v>0</v>
      </c>
      <c r="I24" s="8">
        <v>0</v>
      </c>
      <c r="J24" s="8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4.842</v>
      </c>
      <c r="Q24" s="14">
        <v>0</v>
      </c>
      <c r="R24" s="14">
        <v>-1</v>
      </c>
    </row>
    <row r="25" ht="20.25" spans="1:18">
      <c r="A25" s="10" t="s">
        <v>521</v>
      </c>
      <c r="B25" s="10" t="s">
        <v>522</v>
      </c>
      <c r="C25" s="10">
        <v>3116.591</v>
      </c>
      <c r="D25" s="10">
        <v>3839.019</v>
      </c>
      <c r="E25" s="10">
        <v>0</v>
      </c>
      <c r="F25" s="10">
        <v>0</v>
      </c>
      <c r="G25" s="10">
        <v>1</v>
      </c>
      <c r="H25" s="8">
        <v>0</v>
      </c>
      <c r="I25" s="8">
        <v>0</v>
      </c>
      <c r="J25" s="8">
        <v>0</v>
      </c>
      <c r="K25" s="14">
        <v>1</v>
      </c>
      <c r="L25" s="14">
        <v>2</v>
      </c>
      <c r="M25" s="14">
        <v>0</v>
      </c>
      <c r="N25" s="14">
        <v>1</v>
      </c>
      <c r="O25" s="14">
        <v>0</v>
      </c>
      <c r="P25" s="14">
        <v>15.803</v>
      </c>
      <c r="Q25" s="14">
        <v>0</v>
      </c>
      <c r="R25" s="14">
        <v>1</v>
      </c>
    </row>
    <row r="26" ht="20.25" spans="1:18">
      <c r="A26" s="10" t="s">
        <v>523</v>
      </c>
      <c r="B26" s="10" t="s">
        <v>524</v>
      </c>
      <c r="C26" s="10">
        <v>7052.101</v>
      </c>
      <c r="D26" s="10">
        <v>7538.536</v>
      </c>
      <c r="E26" s="10">
        <v>0</v>
      </c>
      <c r="F26" s="10">
        <v>0</v>
      </c>
      <c r="G26" s="10">
        <v>1</v>
      </c>
      <c r="H26" s="8">
        <v>0</v>
      </c>
      <c r="I26" s="8">
        <v>0</v>
      </c>
      <c r="J26" s="8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8.91</v>
      </c>
      <c r="Q26" s="14">
        <v>0</v>
      </c>
      <c r="R26" s="14">
        <v>0</v>
      </c>
    </row>
    <row r="27" ht="20.25" spans="1:18">
      <c r="A27" s="10" t="s">
        <v>525</v>
      </c>
      <c r="B27" s="10" t="s">
        <v>526</v>
      </c>
      <c r="C27" s="10">
        <v>13600.541</v>
      </c>
      <c r="D27" s="10">
        <v>16099.973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31.479</v>
      </c>
      <c r="Q27" s="14">
        <v>0</v>
      </c>
      <c r="R27" s="14">
        <v>0</v>
      </c>
    </row>
    <row r="28" ht="20.25" spans="1:18">
      <c r="A28" s="10" t="s">
        <v>527</v>
      </c>
      <c r="B28" s="10" t="s">
        <v>528</v>
      </c>
      <c r="C28" s="10">
        <v>6821.005</v>
      </c>
      <c r="D28" s="10">
        <v>7298.501</v>
      </c>
      <c r="E28" s="10">
        <v>0</v>
      </c>
      <c r="F28" s="10">
        <v>0</v>
      </c>
      <c r="G28" s="10">
        <v>1</v>
      </c>
      <c r="H28" s="8">
        <v>0</v>
      </c>
      <c r="I28" s="8">
        <v>0</v>
      </c>
      <c r="J28" s="8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3.866</v>
      </c>
      <c r="Q28" s="14">
        <v>0</v>
      </c>
      <c r="R28" s="14">
        <v>-1</v>
      </c>
    </row>
    <row r="29" ht="20.25" spans="1:18">
      <c r="A29" s="10" t="s">
        <v>529</v>
      </c>
      <c r="B29" s="10" t="s">
        <v>530</v>
      </c>
      <c r="C29" s="10">
        <v>4801.801</v>
      </c>
      <c r="D29" s="10">
        <v>5526.823</v>
      </c>
      <c r="E29" s="10">
        <v>0</v>
      </c>
      <c r="F29" s="10">
        <v>0</v>
      </c>
      <c r="G29" s="10">
        <v>1</v>
      </c>
      <c r="H29" s="8">
        <v>0</v>
      </c>
      <c r="I29" s="8">
        <v>0</v>
      </c>
      <c r="J29" s="8">
        <v>0</v>
      </c>
      <c r="K29" s="14">
        <v>0</v>
      </c>
      <c r="L29" s="14">
        <v>2</v>
      </c>
      <c r="M29" s="14">
        <v>0</v>
      </c>
      <c r="N29" s="14">
        <v>0</v>
      </c>
      <c r="O29" s="14">
        <v>0</v>
      </c>
      <c r="P29" s="14">
        <v>3.226</v>
      </c>
      <c r="Q29" s="14">
        <v>0</v>
      </c>
      <c r="R29" s="14">
        <v>0</v>
      </c>
    </row>
    <row r="30" ht="20.25" spans="1:18">
      <c r="A30" s="10" t="s">
        <v>531</v>
      </c>
      <c r="B30" s="10" t="s">
        <v>532</v>
      </c>
      <c r="C30" s="10">
        <v>1108.998</v>
      </c>
      <c r="D30" s="10">
        <v>1563.705</v>
      </c>
      <c r="E30" s="10">
        <v>0</v>
      </c>
      <c r="F30" s="10">
        <v>0</v>
      </c>
      <c r="G30" s="10">
        <v>1</v>
      </c>
      <c r="H30" s="8">
        <v>0</v>
      </c>
      <c r="I30" s="8">
        <v>0</v>
      </c>
      <c r="J30" s="8">
        <v>0</v>
      </c>
      <c r="K30" s="14">
        <v>0</v>
      </c>
      <c r="L30" s="14">
        <v>2</v>
      </c>
      <c r="M30" s="14">
        <v>0</v>
      </c>
      <c r="N30" s="14">
        <v>-1</v>
      </c>
      <c r="O30" s="14">
        <v>0</v>
      </c>
      <c r="P30" s="14">
        <v>3.811</v>
      </c>
      <c r="Q30" s="14">
        <v>0</v>
      </c>
      <c r="R30" s="14">
        <v>0</v>
      </c>
    </row>
    <row r="31" ht="20.25" spans="1:18">
      <c r="A31" s="10" t="s">
        <v>533</v>
      </c>
      <c r="B31" s="10" t="s">
        <v>534</v>
      </c>
      <c r="C31" s="10">
        <v>2627.982</v>
      </c>
      <c r="D31" s="10">
        <v>3237.309</v>
      </c>
      <c r="E31" s="10">
        <v>0</v>
      </c>
      <c r="F31" s="10">
        <v>0</v>
      </c>
      <c r="G31" s="10">
        <v>1</v>
      </c>
      <c r="H31" s="8">
        <v>0</v>
      </c>
      <c r="I31" s="8">
        <v>0</v>
      </c>
      <c r="J31" s="8">
        <v>0</v>
      </c>
      <c r="K31" s="14">
        <v>2</v>
      </c>
      <c r="L31" s="14">
        <v>0</v>
      </c>
      <c r="M31" s="14">
        <v>1</v>
      </c>
      <c r="N31" s="14">
        <v>-1</v>
      </c>
      <c r="O31" s="14">
        <v>0</v>
      </c>
      <c r="P31" s="14">
        <v>7.748</v>
      </c>
      <c r="Q31" s="14">
        <v>0</v>
      </c>
      <c r="R31" s="14">
        <v>0</v>
      </c>
    </row>
    <row r="32" ht="20.25" spans="1:18">
      <c r="A32" s="10" t="s">
        <v>535</v>
      </c>
      <c r="B32" s="10" t="s">
        <v>536</v>
      </c>
      <c r="C32" s="10">
        <v>2302.951</v>
      </c>
      <c r="D32" s="10">
        <v>2648.531</v>
      </c>
      <c r="E32" s="10">
        <v>0</v>
      </c>
      <c r="F32" s="10">
        <v>0</v>
      </c>
      <c r="G32" s="10">
        <v>1</v>
      </c>
      <c r="H32" s="8">
        <v>0</v>
      </c>
      <c r="I32" s="8">
        <v>0</v>
      </c>
      <c r="J32" s="8">
        <v>0</v>
      </c>
      <c r="K32" s="14">
        <v>0</v>
      </c>
      <c r="L32" s="14">
        <v>1</v>
      </c>
      <c r="M32" s="14">
        <v>0</v>
      </c>
      <c r="N32" s="14">
        <v>0</v>
      </c>
      <c r="O32" s="14">
        <v>0</v>
      </c>
      <c r="P32" s="14">
        <v>1.381</v>
      </c>
      <c r="Q32" s="14">
        <v>0</v>
      </c>
      <c r="R32" s="14">
        <v>0</v>
      </c>
    </row>
    <row r="33" ht="20.25" spans="1:18">
      <c r="A33" s="10" t="s">
        <v>537</v>
      </c>
      <c r="B33" s="10" t="s">
        <v>538</v>
      </c>
      <c r="C33" s="10">
        <v>7830.635</v>
      </c>
      <c r="D33" s="10">
        <v>8319.784</v>
      </c>
      <c r="E33" s="10">
        <v>0</v>
      </c>
      <c r="F33" s="10">
        <v>0</v>
      </c>
      <c r="G33" s="10">
        <v>1</v>
      </c>
      <c r="H33" s="8">
        <v>0</v>
      </c>
      <c r="I33" s="8">
        <v>0</v>
      </c>
      <c r="J33" s="8">
        <v>0</v>
      </c>
      <c r="K33" s="14">
        <v>0</v>
      </c>
      <c r="L33" s="14">
        <v>0</v>
      </c>
      <c r="M33" s="14">
        <v>1</v>
      </c>
      <c r="N33" s="14">
        <v>-1</v>
      </c>
      <c r="O33" s="14">
        <v>0</v>
      </c>
      <c r="P33" s="14">
        <v>-5.532</v>
      </c>
      <c r="Q33" s="14">
        <v>0</v>
      </c>
      <c r="R33" s="14">
        <v>0</v>
      </c>
    </row>
    <row r="34" ht="20.25" spans="1:18">
      <c r="A34" s="10" t="s">
        <v>539</v>
      </c>
      <c r="B34" s="10" t="s">
        <v>540</v>
      </c>
      <c r="C34" s="10">
        <v>6289.382</v>
      </c>
      <c r="D34" s="10">
        <v>6695.309</v>
      </c>
      <c r="E34" s="10">
        <v>0</v>
      </c>
      <c r="F34" s="10">
        <v>0</v>
      </c>
      <c r="G34" s="10">
        <v>1</v>
      </c>
      <c r="H34" s="8">
        <v>0</v>
      </c>
      <c r="I34" s="8">
        <v>0</v>
      </c>
      <c r="J34" s="8">
        <v>0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9.986</v>
      </c>
      <c r="Q34" s="14">
        <v>0</v>
      </c>
      <c r="R34" s="14">
        <v>-1</v>
      </c>
    </row>
    <row r="35" ht="20.25" spans="1:18">
      <c r="A35" s="10" t="s">
        <v>541</v>
      </c>
      <c r="B35" s="10" t="s">
        <v>542</v>
      </c>
      <c r="C35" s="10">
        <v>5673.826</v>
      </c>
      <c r="D35" s="10">
        <v>6166.489</v>
      </c>
      <c r="E35" s="10">
        <v>0</v>
      </c>
      <c r="F35" s="10">
        <v>0</v>
      </c>
      <c r="G35" s="10">
        <v>1</v>
      </c>
      <c r="H35" s="8">
        <v>0</v>
      </c>
      <c r="I35" s="8">
        <v>0</v>
      </c>
      <c r="J35" s="8">
        <v>0</v>
      </c>
      <c r="K35" s="14">
        <v>0</v>
      </c>
      <c r="L35" s="14">
        <v>2</v>
      </c>
      <c r="M35" s="14">
        <v>0</v>
      </c>
      <c r="N35" s="14">
        <v>0</v>
      </c>
      <c r="O35" s="14">
        <v>0</v>
      </c>
      <c r="P35" s="14">
        <v>7.978</v>
      </c>
      <c r="Q35" s="14">
        <v>0</v>
      </c>
      <c r="R35" s="14">
        <v>0</v>
      </c>
    </row>
    <row r="36" ht="20.25" spans="1:18">
      <c r="A36" s="10" t="s">
        <v>543</v>
      </c>
      <c r="B36" s="10" t="s">
        <v>544</v>
      </c>
      <c r="C36" s="10">
        <v>2544.073</v>
      </c>
      <c r="D36" s="10">
        <v>3003.527</v>
      </c>
      <c r="E36" s="10">
        <v>0</v>
      </c>
      <c r="F36" s="10">
        <v>0</v>
      </c>
      <c r="G36" s="10">
        <v>1</v>
      </c>
      <c r="H36" s="8">
        <v>0</v>
      </c>
      <c r="I36" s="8">
        <v>0</v>
      </c>
      <c r="J36" s="8">
        <v>0</v>
      </c>
      <c r="K36" s="14">
        <v>4</v>
      </c>
      <c r="L36" s="14">
        <v>0</v>
      </c>
      <c r="M36" s="14">
        <v>0</v>
      </c>
      <c r="N36" s="14">
        <v>1</v>
      </c>
      <c r="O36" s="14">
        <v>0</v>
      </c>
      <c r="P36" s="14">
        <v>3.728</v>
      </c>
      <c r="Q36" s="14">
        <v>0</v>
      </c>
      <c r="R36" s="14">
        <v>0</v>
      </c>
    </row>
    <row r="37" ht="20.25" spans="1:18">
      <c r="A37" s="10" t="s">
        <v>545</v>
      </c>
      <c r="B37" s="10" t="s">
        <v>546</v>
      </c>
      <c r="C37" s="10">
        <v>2404.073</v>
      </c>
      <c r="D37" s="10">
        <v>2735.145</v>
      </c>
      <c r="E37" s="10">
        <v>0</v>
      </c>
      <c r="F37" s="10">
        <v>0</v>
      </c>
      <c r="G37" s="10">
        <v>1</v>
      </c>
      <c r="H37" s="8">
        <v>0</v>
      </c>
      <c r="I37" s="8">
        <v>0</v>
      </c>
      <c r="J37" s="8">
        <v>0</v>
      </c>
      <c r="K37" s="14">
        <v>0</v>
      </c>
      <c r="L37" s="14">
        <v>2</v>
      </c>
      <c r="M37" s="14">
        <v>0</v>
      </c>
      <c r="N37" s="14">
        <v>0</v>
      </c>
      <c r="O37" s="14">
        <v>0</v>
      </c>
      <c r="P37" s="14">
        <v>5.903</v>
      </c>
      <c r="Q37" s="14">
        <v>0</v>
      </c>
      <c r="R37" s="14">
        <v>0</v>
      </c>
    </row>
    <row r="38" ht="20.25" spans="1:18">
      <c r="A38" s="10" t="s">
        <v>547</v>
      </c>
      <c r="B38" s="10" t="s">
        <v>548</v>
      </c>
      <c r="C38" s="10">
        <v>5477.741</v>
      </c>
      <c r="D38" s="10">
        <v>5802.242</v>
      </c>
      <c r="E38" s="10">
        <v>0</v>
      </c>
      <c r="F38" s="10">
        <v>0</v>
      </c>
      <c r="G38" s="10">
        <v>1</v>
      </c>
      <c r="H38" s="8">
        <v>0</v>
      </c>
      <c r="I38" s="8">
        <v>0</v>
      </c>
      <c r="J38" s="8">
        <v>0</v>
      </c>
      <c r="K38" s="14">
        <v>1</v>
      </c>
      <c r="L38" s="14">
        <v>0</v>
      </c>
      <c r="M38" s="14">
        <v>0</v>
      </c>
      <c r="N38" s="14">
        <v>1</v>
      </c>
      <c r="O38" s="14">
        <v>0</v>
      </c>
      <c r="P38" s="14">
        <v>1.111</v>
      </c>
      <c r="Q38" s="14">
        <v>0</v>
      </c>
      <c r="R38" s="14">
        <v>0</v>
      </c>
    </row>
    <row r="39" ht="20.25" spans="1:18">
      <c r="A39" s="10" t="s">
        <v>549</v>
      </c>
      <c r="B39" s="10" t="s">
        <v>550</v>
      </c>
      <c r="C39" s="10">
        <v>4555.972</v>
      </c>
      <c r="D39" s="10">
        <v>5031.011</v>
      </c>
      <c r="E39" s="10">
        <v>0</v>
      </c>
      <c r="F39" s="10">
        <v>0</v>
      </c>
      <c r="G39" s="10">
        <v>1</v>
      </c>
      <c r="H39" s="8">
        <v>0</v>
      </c>
      <c r="I39" s="8">
        <v>0</v>
      </c>
      <c r="J39" s="8">
        <v>0</v>
      </c>
      <c r="K39" s="14">
        <v>0</v>
      </c>
      <c r="L39" s="14">
        <v>2</v>
      </c>
      <c r="M39" s="14">
        <v>0</v>
      </c>
      <c r="N39" s="14">
        <v>0</v>
      </c>
      <c r="O39" s="14">
        <v>0</v>
      </c>
      <c r="P39" s="14">
        <v>6.095</v>
      </c>
      <c r="Q39" s="14">
        <v>0</v>
      </c>
      <c r="R39" s="14">
        <v>0</v>
      </c>
    </row>
    <row r="40" ht="20.25" spans="1:18">
      <c r="A40" s="10" t="s">
        <v>551</v>
      </c>
      <c r="B40" s="10" t="s">
        <v>552</v>
      </c>
      <c r="C40" s="10">
        <v>1647.978</v>
      </c>
      <c r="D40" s="10">
        <v>1852.16</v>
      </c>
      <c r="E40" s="10">
        <v>0</v>
      </c>
      <c r="F40" s="10">
        <v>0</v>
      </c>
      <c r="G40" s="10">
        <v>1</v>
      </c>
      <c r="H40" s="8">
        <v>0</v>
      </c>
      <c r="I40" s="8">
        <v>0</v>
      </c>
      <c r="J40" s="8">
        <v>0</v>
      </c>
      <c r="K40" s="14">
        <v>1</v>
      </c>
      <c r="L40" s="14">
        <v>1</v>
      </c>
      <c r="M40" s="14">
        <v>0</v>
      </c>
      <c r="N40" s="14">
        <v>1</v>
      </c>
      <c r="O40" s="14">
        <v>0</v>
      </c>
      <c r="P40" s="14">
        <v>3.05</v>
      </c>
      <c r="Q40" s="14">
        <v>0</v>
      </c>
      <c r="R40" s="14">
        <v>0</v>
      </c>
    </row>
    <row r="41" ht="20.25" spans="1:18">
      <c r="A41" s="10" t="s">
        <v>553</v>
      </c>
      <c r="B41" s="10" t="s">
        <v>554</v>
      </c>
      <c r="C41" s="10">
        <v>967.581</v>
      </c>
      <c r="D41" s="10">
        <v>1188.864</v>
      </c>
      <c r="E41" s="10">
        <v>0</v>
      </c>
      <c r="F41" s="10">
        <v>0</v>
      </c>
      <c r="G41" s="10">
        <v>1</v>
      </c>
      <c r="H41" s="8">
        <v>0</v>
      </c>
      <c r="I41" s="8">
        <v>0</v>
      </c>
      <c r="J41" s="8">
        <v>0</v>
      </c>
      <c r="K41" s="14">
        <v>4</v>
      </c>
      <c r="L41" s="14">
        <v>0</v>
      </c>
      <c r="M41" s="14">
        <v>0</v>
      </c>
      <c r="N41" s="14">
        <v>0</v>
      </c>
      <c r="O41" s="14">
        <v>0</v>
      </c>
      <c r="P41" s="14">
        <v>3.163</v>
      </c>
      <c r="Q41" s="14">
        <v>0</v>
      </c>
      <c r="R41" s="14">
        <v>1</v>
      </c>
    </row>
    <row r="42" ht="20.25" spans="1:18">
      <c r="A42" s="10" t="s">
        <v>555</v>
      </c>
      <c r="B42" s="10" t="s">
        <v>556</v>
      </c>
      <c r="C42" s="10">
        <v>3277.446</v>
      </c>
      <c r="D42" s="10">
        <v>3842.453</v>
      </c>
      <c r="E42" s="10">
        <v>0</v>
      </c>
      <c r="F42" s="10">
        <v>0</v>
      </c>
      <c r="G42" s="10">
        <v>1</v>
      </c>
      <c r="H42" s="6">
        <v>0</v>
      </c>
      <c r="I42" s="6">
        <v>0</v>
      </c>
      <c r="J42" s="6">
        <v>0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12.809</v>
      </c>
      <c r="Q42" s="14">
        <v>0</v>
      </c>
      <c r="R42" s="14">
        <v>1</v>
      </c>
    </row>
    <row r="43" ht="20.25" spans="1:18">
      <c r="A43" s="8" t="s">
        <v>557</v>
      </c>
      <c r="B43" s="8" t="s">
        <v>558</v>
      </c>
      <c r="C43" s="8">
        <v>10708.209</v>
      </c>
      <c r="D43" s="8">
        <v>12346.495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3.399</v>
      </c>
      <c r="K43" s="14">
        <v>1</v>
      </c>
      <c r="L43" s="14">
        <v>2</v>
      </c>
      <c r="M43" s="14">
        <v>0</v>
      </c>
      <c r="N43" s="14">
        <v>1</v>
      </c>
      <c r="O43" s="14">
        <v>0</v>
      </c>
      <c r="P43" s="14">
        <v>3.328</v>
      </c>
      <c r="Q43" s="14">
        <v>0</v>
      </c>
      <c r="R43" s="14">
        <v>0</v>
      </c>
    </row>
    <row r="44" ht="20.25" spans="1:18">
      <c r="A44" s="8" t="s">
        <v>559</v>
      </c>
      <c r="B44" s="8" t="s">
        <v>560</v>
      </c>
      <c r="C44" s="8">
        <v>3226.84</v>
      </c>
      <c r="D44" s="8">
        <v>3553.733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2.865</v>
      </c>
      <c r="K44" s="14">
        <v>3</v>
      </c>
      <c r="L44" s="14">
        <v>2</v>
      </c>
      <c r="M44" s="14">
        <v>0</v>
      </c>
      <c r="N44" s="14">
        <v>1</v>
      </c>
      <c r="O44" s="14">
        <v>0</v>
      </c>
      <c r="P44" s="14">
        <v>6.986</v>
      </c>
      <c r="Q44" s="14">
        <v>0</v>
      </c>
      <c r="R44" s="14">
        <v>0</v>
      </c>
    </row>
    <row r="45" ht="20.25" spans="1:18">
      <c r="A45" s="8" t="s">
        <v>561</v>
      </c>
      <c r="B45" s="8" t="s">
        <v>562</v>
      </c>
      <c r="C45" s="8">
        <v>2683.318</v>
      </c>
      <c r="D45" s="8">
        <v>3216.54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5.65</v>
      </c>
      <c r="K45" s="14">
        <v>2</v>
      </c>
      <c r="L45" s="14">
        <v>2</v>
      </c>
      <c r="M45" s="14">
        <v>0</v>
      </c>
      <c r="N45" s="14">
        <v>1</v>
      </c>
      <c r="O45" s="14">
        <v>0</v>
      </c>
      <c r="P45" s="14">
        <v>9.826</v>
      </c>
      <c r="Q45" s="14">
        <v>0</v>
      </c>
      <c r="R45" s="14">
        <v>0</v>
      </c>
    </row>
    <row r="46" ht="20.25" spans="1:18">
      <c r="A46" s="8" t="s">
        <v>563</v>
      </c>
      <c r="B46" s="8" t="s">
        <v>564</v>
      </c>
      <c r="C46" s="8">
        <v>3110.849</v>
      </c>
      <c r="D46" s="8">
        <v>3532.599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4.896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 s="14">
        <v>5.417</v>
      </c>
      <c r="Q46" s="14">
        <v>0</v>
      </c>
      <c r="R46" s="14">
        <v>0</v>
      </c>
    </row>
    <row r="47" ht="20.25" spans="1:18">
      <c r="A47" s="8" t="s">
        <v>565</v>
      </c>
      <c r="B47" s="8" t="s">
        <v>566</v>
      </c>
      <c r="C47" s="8">
        <v>118506.75</v>
      </c>
      <c r="D47" s="8">
        <v>125826.438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3.054</v>
      </c>
      <c r="K47" s="14">
        <v>4</v>
      </c>
      <c r="L47" s="14">
        <v>2</v>
      </c>
      <c r="M47" s="14">
        <v>0</v>
      </c>
      <c r="N47" s="14">
        <v>1</v>
      </c>
      <c r="O47" s="14">
        <v>0</v>
      </c>
      <c r="P47" s="14">
        <v>40.481</v>
      </c>
      <c r="Q47" s="14">
        <v>0</v>
      </c>
      <c r="R47" s="14">
        <v>1</v>
      </c>
    </row>
    <row r="48" ht="20.25" spans="1:18">
      <c r="A48" s="8" t="s">
        <v>567</v>
      </c>
      <c r="B48" s="8" t="s">
        <v>568</v>
      </c>
      <c r="C48" s="8">
        <v>3024.292</v>
      </c>
      <c r="D48" s="8">
        <v>3455.026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1.521</v>
      </c>
      <c r="K48" s="14">
        <v>0</v>
      </c>
      <c r="L48" s="14">
        <v>2</v>
      </c>
      <c r="M48" s="14">
        <v>0</v>
      </c>
      <c r="N48" s="14">
        <v>-1</v>
      </c>
      <c r="O48" s="14">
        <v>0</v>
      </c>
      <c r="P48" s="14">
        <v>4.168</v>
      </c>
      <c r="Q48" s="14">
        <v>0</v>
      </c>
      <c r="R48" s="14">
        <v>0</v>
      </c>
    </row>
    <row r="49" ht="20.25" spans="1:18">
      <c r="A49" s="8" t="s">
        <v>569</v>
      </c>
      <c r="B49" s="8" t="s">
        <v>570</v>
      </c>
      <c r="C49" s="8">
        <v>14556.544</v>
      </c>
      <c r="D49" s="8">
        <v>16624.381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5.385</v>
      </c>
      <c r="K49" s="14">
        <v>1</v>
      </c>
      <c r="L49" s="14">
        <v>2</v>
      </c>
      <c r="M49" s="14">
        <v>0</v>
      </c>
      <c r="N49" s="14">
        <v>1</v>
      </c>
      <c r="O49" s="14">
        <v>0</v>
      </c>
      <c r="P49" s="14">
        <v>32.272</v>
      </c>
      <c r="Q49" s="14">
        <v>0</v>
      </c>
      <c r="R49" s="14">
        <v>0</v>
      </c>
    </row>
    <row r="50" ht="20.25" spans="1:18">
      <c r="A50" s="8" t="s">
        <v>571</v>
      </c>
      <c r="B50" s="8" t="s">
        <v>572</v>
      </c>
      <c r="C50" s="8">
        <v>5209.804</v>
      </c>
      <c r="D50" s="8">
        <v>5913.723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0.766</v>
      </c>
      <c r="K50" s="14">
        <v>1</v>
      </c>
      <c r="L50" s="14">
        <v>0</v>
      </c>
      <c r="M50" s="14">
        <v>0</v>
      </c>
      <c r="N50" s="14">
        <v>1</v>
      </c>
      <c r="O50" s="14">
        <v>0</v>
      </c>
      <c r="P50" s="14">
        <v>3.008</v>
      </c>
      <c r="Q50" s="14">
        <v>0</v>
      </c>
      <c r="R50" s="14">
        <v>0</v>
      </c>
    </row>
    <row r="51" ht="20.25" spans="1:18">
      <c r="A51" s="8" t="s">
        <v>573</v>
      </c>
      <c r="B51" s="8" t="s">
        <v>574</v>
      </c>
      <c r="C51" s="8">
        <v>12540.168</v>
      </c>
      <c r="D51" s="8">
        <v>13370.716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1.953</v>
      </c>
      <c r="K51" s="14">
        <v>1</v>
      </c>
      <c r="L51" s="14">
        <v>2</v>
      </c>
      <c r="M51" s="14">
        <v>0</v>
      </c>
      <c r="N51" s="14">
        <v>1</v>
      </c>
      <c r="O51" s="14">
        <v>0</v>
      </c>
      <c r="P51" s="14">
        <v>11.039</v>
      </c>
      <c r="Q51" s="14">
        <v>0</v>
      </c>
      <c r="R51" s="14">
        <v>0</v>
      </c>
    </row>
    <row r="52" ht="20.25" spans="1:18">
      <c r="A52" s="8" t="s">
        <v>575</v>
      </c>
      <c r="B52" s="8" t="s">
        <v>576</v>
      </c>
      <c r="C52" s="8">
        <v>3158</v>
      </c>
      <c r="D52" s="8">
        <v>3689.473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5.534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14">
        <v>-1.488</v>
      </c>
      <c r="Q52" s="14">
        <v>0</v>
      </c>
      <c r="R52" s="14">
        <v>-1</v>
      </c>
    </row>
    <row r="53" ht="20.25" spans="1:18">
      <c r="A53" s="8" t="s">
        <v>577</v>
      </c>
      <c r="B53" s="8" t="s">
        <v>578</v>
      </c>
      <c r="C53" s="8">
        <v>21634.674</v>
      </c>
      <c r="D53" s="8">
        <v>23049.484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2.918</v>
      </c>
      <c r="K53" s="14">
        <v>2</v>
      </c>
      <c r="L53" s="14">
        <v>2</v>
      </c>
      <c r="M53" s="14">
        <v>0</v>
      </c>
      <c r="N53" s="14">
        <v>0</v>
      </c>
      <c r="O53" s="14">
        <v>0</v>
      </c>
      <c r="P53" s="14">
        <v>38.192</v>
      </c>
      <c r="Q53" s="14">
        <v>0</v>
      </c>
      <c r="R53" s="14">
        <v>1</v>
      </c>
    </row>
    <row r="54" ht="20.25" spans="1:18">
      <c r="A54" s="6" t="s">
        <v>579</v>
      </c>
      <c r="B54" s="6" t="s">
        <v>580</v>
      </c>
      <c r="C54" s="6">
        <v>3935.78</v>
      </c>
      <c r="D54" s="6">
        <v>4252.565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3.959</v>
      </c>
      <c r="K54" s="14">
        <v>4</v>
      </c>
      <c r="L54" s="14">
        <v>2</v>
      </c>
      <c r="M54" s="14">
        <v>-1</v>
      </c>
      <c r="N54" s="14">
        <v>1</v>
      </c>
      <c r="O54" s="14">
        <v>0</v>
      </c>
      <c r="P54" s="14">
        <v>-3.03</v>
      </c>
      <c r="Q54" s="14">
        <v>0</v>
      </c>
      <c r="R54" s="14">
        <v>0</v>
      </c>
    </row>
    <row r="55" ht="20.25" spans="1:18">
      <c r="A55" s="8" t="s">
        <v>581</v>
      </c>
      <c r="B55" s="8" t="s">
        <v>582</v>
      </c>
      <c r="C55" s="8">
        <v>3595.83</v>
      </c>
      <c r="D55" s="8">
        <v>3934.397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1.078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3.641</v>
      </c>
      <c r="Q55" s="14">
        <v>0</v>
      </c>
      <c r="R55" s="14">
        <v>0</v>
      </c>
    </row>
    <row r="56" ht="20.25" spans="1:18">
      <c r="A56" s="8" t="s">
        <v>583</v>
      </c>
      <c r="B56" s="8" t="s">
        <v>584</v>
      </c>
      <c r="C56" s="8">
        <v>141.637</v>
      </c>
      <c r="D56" s="8">
        <v>211.874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3.55</v>
      </c>
      <c r="K56" s="14">
        <v>3</v>
      </c>
      <c r="L56" s="14">
        <v>0</v>
      </c>
      <c r="M56" s="14">
        <v>-1</v>
      </c>
      <c r="N56" s="14">
        <v>1</v>
      </c>
      <c r="O56" s="14">
        <v>0</v>
      </c>
      <c r="P56" s="14">
        <v>-0.271</v>
      </c>
      <c r="Q56" s="14">
        <v>0</v>
      </c>
      <c r="R56" s="14">
        <v>0</v>
      </c>
    </row>
    <row r="57" ht="20.25" spans="1:18">
      <c r="A57" s="8" t="s">
        <v>585</v>
      </c>
      <c r="B57" s="8" t="s">
        <v>586</v>
      </c>
      <c r="C57" s="8">
        <v>1239.913</v>
      </c>
      <c r="D57" s="8">
        <v>1361.154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1.359</v>
      </c>
      <c r="K57" s="14">
        <v>1</v>
      </c>
      <c r="L57" s="14">
        <v>1</v>
      </c>
      <c r="M57" s="14">
        <v>0</v>
      </c>
      <c r="N57" s="14">
        <v>-1</v>
      </c>
      <c r="O57" s="14">
        <v>0</v>
      </c>
      <c r="P57" s="14">
        <v>-0.612</v>
      </c>
      <c r="Q57" s="14">
        <v>0</v>
      </c>
      <c r="R57" s="14">
        <v>0</v>
      </c>
    </row>
    <row r="58" ht="20.25" spans="1:18">
      <c r="A58" s="8" t="s">
        <v>587</v>
      </c>
      <c r="B58" s="8" t="s">
        <v>588</v>
      </c>
      <c r="C58" s="8">
        <v>712.525</v>
      </c>
      <c r="D58" s="8">
        <v>826.396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7.704</v>
      </c>
      <c r="K58" s="14">
        <v>0</v>
      </c>
      <c r="L58" s="14">
        <v>2</v>
      </c>
      <c r="M58" s="14">
        <v>1</v>
      </c>
      <c r="N58" s="14">
        <v>-1</v>
      </c>
      <c r="O58" s="14">
        <v>0</v>
      </c>
      <c r="P58" s="14">
        <v>1.34</v>
      </c>
      <c r="Q58" s="14">
        <v>0</v>
      </c>
      <c r="R58" s="14">
        <v>0</v>
      </c>
    </row>
    <row r="59" ht="20.25" spans="1:18">
      <c r="A59" s="8" t="s">
        <v>589</v>
      </c>
      <c r="B59" s="8" t="s">
        <v>590</v>
      </c>
      <c r="C59" s="8">
        <v>1446.083</v>
      </c>
      <c r="D59" s="8">
        <v>1898.018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18.162</v>
      </c>
      <c r="K59" s="14">
        <v>4</v>
      </c>
      <c r="L59" s="14">
        <v>2</v>
      </c>
      <c r="M59" s="14">
        <v>-1</v>
      </c>
      <c r="N59" s="14">
        <v>1</v>
      </c>
      <c r="O59" s="14">
        <v>0</v>
      </c>
      <c r="P59" s="14">
        <v>2.97</v>
      </c>
      <c r="Q59" s="14">
        <v>0</v>
      </c>
      <c r="R59" s="14">
        <v>0</v>
      </c>
    </row>
    <row r="60" ht="20.25" spans="1:18">
      <c r="A60" s="8" t="s">
        <v>591</v>
      </c>
      <c r="B60" s="8" t="s">
        <v>592</v>
      </c>
      <c r="C60" s="8">
        <v>891.575</v>
      </c>
      <c r="D60" s="8">
        <v>1392.365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29.184</v>
      </c>
      <c r="K60" s="14">
        <v>3</v>
      </c>
      <c r="L60" s="14">
        <v>2</v>
      </c>
      <c r="M60" s="14">
        <v>-1</v>
      </c>
      <c r="N60" s="14">
        <v>1</v>
      </c>
      <c r="O60" s="14">
        <v>0</v>
      </c>
      <c r="P60" s="14">
        <v>2.344</v>
      </c>
      <c r="Q60" s="14">
        <v>1</v>
      </c>
      <c r="R60" s="14">
        <v>0</v>
      </c>
    </row>
    <row r="61" ht="20.25" spans="1:18">
      <c r="A61" s="8" t="s">
        <v>593</v>
      </c>
      <c r="B61" s="8" t="s">
        <v>594</v>
      </c>
      <c r="C61" s="8">
        <v>796.164</v>
      </c>
      <c r="D61" s="8">
        <v>902.732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3.961</v>
      </c>
      <c r="K61" s="14">
        <v>0</v>
      </c>
      <c r="L61" s="14">
        <v>2</v>
      </c>
      <c r="M61" s="14">
        <v>0</v>
      </c>
      <c r="N61" s="14">
        <v>0</v>
      </c>
      <c r="O61" s="14">
        <v>0</v>
      </c>
      <c r="P61" s="14">
        <v>-0.301</v>
      </c>
      <c r="Q61" s="14">
        <v>0</v>
      </c>
      <c r="R61" s="14">
        <v>0</v>
      </c>
    </row>
    <row r="62" ht="20.25" spans="1:18">
      <c r="A62" s="8" t="s">
        <v>595</v>
      </c>
      <c r="B62" s="8" t="s">
        <v>596</v>
      </c>
      <c r="C62" s="8">
        <v>8376.657</v>
      </c>
      <c r="D62" s="8">
        <v>9659.337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7.969</v>
      </c>
      <c r="K62" s="14">
        <v>1</v>
      </c>
      <c r="L62" s="14">
        <v>0</v>
      </c>
      <c r="M62" s="14">
        <v>1</v>
      </c>
      <c r="N62" s="14">
        <v>-1</v>
      </c>
      <c r="O62" s="14">
        <v>0</v>
      </c>
      <c r="P62" s="14">
        <v>-1.167</v>
      </c>
      <c r="Q62" s="14">
        <v>0</v>
      </c>
      <c r="R62" s="14">
        <v>0</v>
      </c>
    </row>
    <row r="63" ht="20.25" spans="1:18">
      <c r="A63" s="8" t="s">
        <v>597</v>
      </c>
      <c r="B63" s="8" t="s">
        <v>598</v>
      </c>
      <c r="C63" s="8">
        <v>3984.947</v>
      </c>
      <c r="D63" s="8">
        <v>4611.382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7.434</v>
      </c>
      <c r="K63" s="14">
        <v>3</v>
      </c>
      <c r="L63" s="14">
        <v>2</v>
      </c>
      <c r="M63" s="14">
        <v>-1</v>
      </c>
      <c r="N63" s="14">
        <v>1</v>
      </c>
      <c r="O63" s="14">
        <v>0</v>
      </c>
      <c r="P63" s="14">
        <v>3.868</v>
      </c>
      <c r="Q63" s="14">
        <v>0</v>
      </c>
      <c r="R63" s="14">
        <v>0</v>
      </c>
    </row>
    <row r="64" ht="20.25" spans="1:18">
      <c r="A64" s="8" t="s">
        <v>599</v>
      </c>
      <c r="B64" s="8" t="s">
        <v>600</v>
      </c>
      <c r="C64" s="8">
        <v>3568.632</v>
      </c>
      <c r="D64" s="8">
        <v>3689.157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0.15</v>
      </c>
      <c r="K64" s="14">
        <v>2</v>
      </c>
      <c r="L64" s="14">
        <v>0</v>
      </c>
      <c r="M64" s="14">
        <v>0</v>
      </c>
      <c r="N64" s="14">
        <v>0</v>
      </c>
      <c r="O64" s="14">
        <v>0</v>
      </c>
      <c r="P64" s="14">
        <v>-0.439</v>
      </c>
      <c r="Q64" s="14">
        <v>0</v>
      </c>
      <c r="R64" s="14">
        <v>0</v>
      </c>
    </row>
    <row r="65" ht="20.25" spans="1:18">
      <c r="A65" s="8" t="s">
        <v>601</v>
      </c>
      <c r="B65" s="8" t="s">
        <v>602</v>
      </c>
      <c r="C65" s="8">
        <v>7808.42</v>
      </c>
      <c r="D65" s="8">
        <v>8642.109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4.775</v>
      </c>
      <c r="K65" s="14">
        <v>0</v>
      </c>
      <c r="L65" s="14">
        <v>2</v>
      </c>
      <c r="M65" s="14">
        <v>0</v>
      </c>
      <c r="N65" s="14">
        <v>-1</v>
      </c>
      <c r="O65" s="14">
        <v>0</v>
      </c>
      <c r="P65" s="14">
        <v>-3.226</v>
      </c>
      <c r="Q65" s="14">
        <v>0</v>
      </c>
      <c r="R65" s="14">
        <v>0</v>
      </c>
    </row>
    <row r="66" ht="20.25" spans="1:18">
      <c r="A66" s="8" t="s">
        <v>603</v>
      </c>
      <c r="B66" s="8" t="s">
        <v>604</v>
      </c>
      <c r="C66" s="8">
        <v>13442.059</v>
      </c>
      <c r="D66" s="8">
        <v>14563.365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1.052</v>
      </c>
      <c r="K66" s="14">
        <v>1</v>
      </c>
      <c r="L66" s="14">
        <v>2</v>
      </c>
      <c r="M66" s="14">
        <v>-1</v>
      </c>
      <c r="N66" s="14">
        <v>1</v>
      </c>
      <c r="O66" s="14">
        <v>0</v>
      </c>
      <c r="P66" s="14">
        <v>0.853</v>
      </c>
      <c r="Q66" s="14">
        <v>0</v>
      </c>
      <c r="R66" s="14">
        <v>0</v>
      </c>
    </row>
    <row r="67" ht="20.25" spans="1:18">
      <c r="A67" s="8" t="s">
        <v>605</v>
      </c>
      <c r="B67" s="8" t="s">
        <v>606</v>
      </c>
      <c r="C67" s="8">
        <v>10124.027</v>
      </c>
      <c r="D67" s="8">
        <v>11771.182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5.823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14">
        <v>-76.928</v>
      </c>
      <c r="Q67" s="14">
        <v>0</v>
      </c>
      <c r="R67" s="14">
        <v>-1</v>
      </c>
    </row>
    <row r="68" ht="20.25" spans="1:18">
      <c r="A68" s="8" t="s">
        <v>607</v>
      </c>
      <c r="B68" s="8" t="s">
        <v>608</v>
      </c>
      <c r="C68" s="8">
        <v>19254.293</v>
      </c>
      <c r="D68" s="8">
        <v>20324.652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2.732</v>
      </c>
      <c r="K68" s="14">
        <v>4</v>
      </c>
      <c r="L68" s="14">
        <v>2</v>
      </c>
      <c r="M68" s="14">
        <v>-1</v>
      </c>
      <c r="N68" s="14">
        <v>1</v>
      </c>
      <c r="O68" s="14">
        <v>0</v>
      </c>
      <c r="P68" s="14">
        <v>-1.91</v>
      </c>
      <c r="Q68" s="14">
        <v>0</v>
      </c>
      <c r="R68" s="14">
        <v>0</v>
      </c>
    </row>
    <row r="69" ht="20.25" spans="1:18">
      <c r="A69" s="8" t="s">
        <v>609</v>
      </c>
      <c r="B69" s="8" t="s">
        <v>610</v>
      </c>
      <c r="C69" s="8">
        <v>2395.6</v>
      </c>
      <c r="D69" s="8">
        <v>3103.491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13.14</v>
      </c>
      <c r="K69" s="14">
        <v>2</v>
      </c>
      <c r="L69" s="14">
        <v>0</v>
      </c>
      <c r="M69" s="14">
        <v>1</v>
      </c>
      <c r="N69" s="14">
        <v>-1</v>
      </c>
      <c r="O69" s="14">
        <v>0</v>
      </c>
      <c r="P69" s="14">
        <v>1.476</v>
      </c>
      <c r="Q69" s="14">
        <v>0</v>
      </c>
      <c r="R69" s="14">
        <v>0</v>
      </c>
    </row>
    <row r="70" ht="20.25" spans="1:18">
      <c r="A70" s="8" t="s">
        <v>611</v>
      </c>
      <c r="B70" s="8" t="s">
        <v>612</v>
      </c>
      <c r="C70" s="8">
        <v>9264.319</v>
      </c>
      <c r="D70" s="8">
        <v>10265.963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5.02</v>
      </c>
      <c r="K70" s="14">
        <v>0</v>
      </c>
      <c r="L70" s="14">
        <v>2</v>
      </c>
      <c r="M70" s="14">
        <v>1</v>
      </c>
      <c r="N70" s="14">
        <v>0</v>
      </c>
      <c r="O70" s="14">
        <v>0</v>
      </c>
      <c r="P70" s="14">
        <v>1.225</v>
      </c>
      <c r="Q70" s="14">
        <v>0</v>
      </c>
      <c r="R70" s="14">
        <v>0</v>
      </c>
    </row>
    <row r="71" ht="20.25" spans="1:18">
      <c r="A71" s="8" t="s">
        <v>613</v>
      </c>
      <c r="B71" s="8" t="s">
        <v>614</v>
      </c>
      <c r="C71" s="8">
        <v>2242.509</v>
      </c>
      <c r="D71" s="8">
        <v>2821.127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19.91</v>
      </c>
      <c r="K71" s="14">
        <v>4</v>
      </c>
      <c r="L71" s="14">
        <v>0</v>
      </c>
      <c r="M71" s="14">
        <v>0</v>
      </c>
      <c r="N71" s="14">
        <v>0</v>
      </c>
      <c r="O71" s="14">
        <v>0</v>
      </c>
      <c r="P71" s="14">
        <v>-32.71</v>
      </c>
      <c r="Q71" s="14">
        <v>0</v>
      </c>
      <c r="R71" s="14">
        <v>0</v>
      </c>
    </row>
    <row r="72" ht="20.25" spans="1:18">
      <c r="A72" s="8" t="s">
        <v>615</v>
      </c>
      <c r="B72" s="8" t="s">
        <v>616</v>
      </c>
      <c r="C72" s="8">
        <v>6409.661</v>
      </c>
      <c r="D72" s="8">
        <v>7127.669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2.232</v>
      </c>
      <c r="K72" s="14">
        <v>1</v>
      </c>
      <c r="L72" s="14">
        <v>1</v>
      </c>
      <c r="M72" s="14">
        <v>0</v>
      </c>
      <c r="N72" s="14">
        <v>0</v>
      </c>
      <c r="O72" s="14">
        <v>0</v>
      </c>
      <c r="P72" s="14">
        <v>11.799</v>
      </c>
      <c r="Q72" s="14">
        <v>0</v>
      </c>
      <c r="R72" s="14">
        <v>0</v>
      </c>
    </row>
    <row r="73" ht="20.25" spans="1:18">
      <c r="A73" s="8" t="s">
        <v>617</v>
      </c>
      <c r="B73" s="8" t="s">
        <v>618</v>
      </c>
      <c r="C73" s="8">
        <v>4799.382</v>
      </c>
      <c r="D73" s="8">
        <v>5579.545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9.871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6.335</v>
      </c>
      <c r="Q73" s="14">
        <v>0</v>
      </c>
      <c r="R73" s="14">
        <v>-1</v>
      </c>
    </row>
    <row r="74" ht="20.25" spans="1:18">
      <c r="A74" s="8" t="s">
        <v>619</v>
      </c>
      <c r="B74" s="8" t="s">
        <v>620</v>
      </c>
      <c r="C74" s="8">
        <v>5302.558</v>
      </c>
      <c r="D74" s="8">
        <v>6449.671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4.32</v>
      </c>
      <c r="K74" s="14">
        <v>1</v>
      </c>
      <c r="L74" s="14">
        <v>0</v>
      </c>
      <c r="M74" s="14">
        <v>0</v>
      </c>
      <c r="N74" s="14">
        <v>1</v>
      </c>
      <c r="O74" s="14">
        <v>0</v>
      </c>
      <c r="P74" s="14">
        <v>3.615</v>
      </c>
      <c r="Q74" s="14">
        <v>0</v>
      </c>
      <c r="R74" s="14">
        <v>0</v>
      </c>
    </row>
    <row r="75" ht="20.25" spans="1:18">
      <c r="A75" s="8" t="s">
        <v>621</v>
      </c>
      <c r="B75" s="8" t="s">
        <v>622</v>
      </c>
      <c r="C75" s="8">
        <v>2351.167</v>
      </c>
      <c r="D75" s="8">
        <v>2824.174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0.585</v>
      </c>
      <c r="K75" s="14">
        <v>0</v>
      </c>
      <c r="L75" s="14">
        <v>1</v>
      </c>
      <c r="M75" s="14">
        <v>1</v>
      </c>
      <c r="N75" s="14">
        <v>-1</v>
      </c>
      <c r="O75" s="14">
        <v>0</v>
      </c>
      <c r="P75" s="14">
        <v>2.994</v>
      </c>
      <c r="Q75" s="14">
        <v>0</v>
      </c>
      <c r="R75" s="14">
        <v>0</v>
      </c>
    </row>
    <row r="76" ht="20.25" spans="1:18">
      <c r="A76" s="8" t="s">
        <v>623</v>
      </c>
      <c r="B76" s="8" t="s">
        <v>624</v>
      </c>
      <c r="C76" s="8">
        <v>5561.182</v>
      </c>
      <c r="D76" s="8">
        <v>6483.663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3.652</v>
      </c>
      <c r="K76" s="14">
        <v>2</v>
      </c>
      <c r="L76" s="14">
        <v>0</v>
      </c>
      <c r="M76" s="14">
        <v>0</v>
      </c>
      <c r="N76" s="14">
        <v>1</v>
      </c>
      <c r="O76" s="14">
        <v>0</v>
      </c>
      <c r="P76" s="14">
        <v>-0.528</v>
      </c>
      <c r="Q76" s="14">
        <v>0</v>
      </c>
      <c r="R76" s="14">
        <v>0</v>
      </c>
    </row>
    <row r="77" ht="20.25" spans="1:18">
      <c r="A77" s="8" t="s">
        <v>625</v>
      </c>
      <c r="B77" s="8" t="s">
        <v>626</v>
      </c>
      <c r="C77" s="8">
        <v>2972.018</v>
      </c>
      <c r="D77" s="8">
        <v>3698.927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2.557</v>
      </c>
      <c r="K77" s="14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-0.703</v>
      </c>
      <c r="Q77" s="14">
        <v>0</v>
      </c>
      <c r="R77" s="14">
        <v>-1</v>
      </c>
    </row>
    <row r="78" ht="20.25" spans="1:18">
      <c r="A78" s="6" t="s">
        <v>627</v>
      </c>
      <c r="B78" s="6" t="s">
        <v>628</v>
      </c>
      <c r="C78" s="6">
        <v>107.563</v>
      </c>
      <c r="D78" s="6">
        <v>108.945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0.409</v>
      </c>
      <c r="K78" s="14">
        <v>3</v>
      </c>
      <c r="L78" s="14">
        <v>1</v>
      </c>
      <c r="M78" s="14">
        <v>0</v>
      </c>
      <c r="N78" s="14">
        <v>0</v>
      </c>
      <c r="O78" s="14">
        <v>0</v>
      </c>
      <c r="P78" s="14">
        <v>-0.019</v>
      </c>
      <c r="Q78" s="14">
        <v>0</v>
      </c>
      <c r="R78" s="14">
        <v>0</v>
      </c>
    </row>
    <row r="79" ht="20.25" spans="1:18">
      <c r="A79" s="6" t="s">
        <v>629</v>
      </c>
      <c r="B79" s="6" t="s">
        <v>630</v>
      </c>
      <c r="C79" s="6">
        <v>105.337</v>
      </c>
      <c r="D79" s="6">
        <v>106.157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0.263</v>
      </c>
      <c r="K79" s="14">
        <v>3</v>
      </c>
      <c r="L79" s="14">
        <v>2</v>
      </c>
      <c r="M79" s="14">
        <v>0</v>
      </c>
      <c r="N79" s="14">
        <v>0</v>
      </c>
      <c r="O79" s="14">
        <v>0</v>
      </c>
      <c r="P79" s="14">
        <v>-0.008</v>
      </c>
      <c r="Q79" s="14">
        <v>0</v>
      </c>
      <c r="R79" s="14">
        <v>0</v>
      </c>
    </row>
    <row r="80" ht="20.25" spans="1:18">
      <c r="A80" s="6" t="s">
        <v>631</v>
      </c>
      <c r="B80" s="6" t="s">
        <v>632</v>
      </c>
      <c r="C80" s="6">
        <v>114.905</v>
      </c>
      <c r="D80" s="6">
        <v>120.571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0.091</v>
      </c>
      <c r="K80" s="14">
        <v>1</v>
      </c>
      <c r="L80" s="14">
        <v>2</v>
      </c>
      <c r="M80" s="14">
        <v>-1</v>
      </c>
      <c r="N80" s="14">
        <v>0</v>
      </c>
      <c r="O80" s="14">
        <v>0</v>
      </c>
      <c r="P80" s="14">
        <v>-0.053</v>
      </c>
      <c r="Q80" s="14">
        <v>0</v>
      </c>
      <c r="R80" s="14">
        <v>0</v>
      </c>
    </row>
    <row r="81" ht="20.25" spans="1:18">
      <c r="A81" s="6" t="s">
        <v>633</v>
      </c>
      <c r="B81" s="6" t="s">
        <v>634</v>
      </c>
      <c r="C81" s="6">
        <v>102.265</v>
      </c>
      <c r="D81" s="6">
        <v>102.556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0.065</v>
      </c>
      <c r="K81" s="14">
        <v>0</v>
      </c>
      <c r="L81" s="14">
        <v>2</v>
      </c>
      <c r="M81" s="14">
        <v>1</v>
      </c>
      <c r="N81" s="14">
        <v>-1</v>
      </c>
      <c r="O81" s="14">
        <v>0</v>
      </c>
      <c r="P81" s="14">
        <v>-0.002</v>
      </c>
      <c r="Q81" s="14">
        <v>-1</v>
      </c>
      <c r="R81" s="14">
        <v>0</v>
      </c>
    </row>
    <row r="82" ht="20.25" spans="1:18">
      <c r="A82" s="6" t="s">
        <v>635</v>
      </c>
      <c r="B82" s="6" t="s">
        <v>636</v>
      </c>
      <c r="C82" s="6">
        <v>1716.156</v>
      </c>
      <c r="D82" s="6">
        <v>2551.366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6.272</v>
      </c>
      <c r="K82" s="14">
        <v>1</v>
      </c>
      <c r="L82" s="14">
        <v>0</v>
      </c>
      <c r="M82" s="14">
        <v>-1</v>
      </c>
      <c r="N82" s="14">
        <v>1</v>
      </c>
      <c r="O82" s="14">
        <v>0</v>
      </c>
      <c r="P82" s="14">
        <v>6.215</v>
      </c>
      <c r="Q82" s="14">
        <v>0</v>
      </c>
      <c r="R82" s="14">
        <v>0</v>
      </c>
    </row>
    <row r="83" ht="20.25" spans="1:18">
      <c r="A83" s="6" t="s">
        <v>637</v>
      </c>
      <c r="B83" s="6" t="s">
        <v>638</v>
      </c>
      <c r="C83" s="6">
        <v>11863.972</v>
      </c>
      <c r="D83" s="6">
        <v>13455.484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5.315</v>
      </c>
      <c r="K83" s="14">
        <v>1</v>
      </c>
      <c r="L83" s="14">
        <v>2</v>
      </c>
      <c r="M83" s="14">
        <v>-1</v>
      </c>
      <c r="N83" s="14">
        <v>1</v>
      </c>
      <c r="O83" s="14">
        <v>0</v>
      </c>
      <c r="P83" s="14">
        <v>14.032</v>
      </c>
      <c r="Q83" s="14">
        <v>0</v>
      </c>
      <c r="R83" s="14">
        <v>0</v>
      </c>
    </row>
    <row r="84" ht="20.25" spans="1:18">
      <c r="A84" s="6" t="s">
        <v>639</v>
      </c>
      <c r="B84" s="6" t="s">
        <v>640</v>
      </c>
      <c r="C84" s="6">
        <v>456.018</v>
      </c>
      <c r="D84" s="6">
        <v>557.407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2.913</v>
      </c>
      <c r="K84" s="14">
        <v>1</v>
      </c>
      <c r="L84" s="14">
        <v>2</v>
      </c>
      <c r="M84" s="14">
        <v>0</v>
      </c>
      <c r="N84" s="14">
        <v>1</v>
      </c>
      <c r="O84" s="14">
        <v>0</v>
      </c>
      <c r="P84" s="14">
        <v>1.594</v>
      </c>
      <c r="Q84" s="14">
        <v>0</v>
      </c>
      <c r="R84" s="14">
        <v>0</v>
      </c>
    </row>
    <row r="85" ht="20.25" spans="1:18">
      <c r="A85" s="6" t="s">
        <v>641</v>
      </c>
      <c r="B85" s="6" t="s">
        <v>642</v>
      </c>
      <c r="C85" s="6">
        <v>61763.992</v>
      </c>
      <c r="D85" s="6">
        <v>89094.688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22.329</v>
      </c>
      <c r="K85" s="14">
        <v>3</v>
      </c>
      <c r="L85" s="14">
        <v>2</v>
      </c>
      <c r="M85" s="14">
        <v>0</v>
      </c>
      <c r="N85" s="14">
        <v>1</v>
      </c>
      <c r="O85" s="14">
        <v>0</v>
      </c>
      <c r="P85" s="14">
        <v>205.108</v>
      </c>
      <c r="Q85" s="14">
        <v>0</v>
      </c>
      <c r="R85" s="14">
        <v>0</v>
      </c>
    </row>
    <row r="86" ht="20.25" spans="1:18">
      <c r="A86" s="6" t="s">
        <v>643</v>
      </c>
      <c r="B86" s="6" t="s">
        <v>644</v>
      </c>
      <c r="C86" s="6">
        <v>37013.266</v>
      </c>
      <c r="D86" s="6">
        <v>58961.305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29.236</v>
      </c>
      <c r="K86" s="14">
        <v>3</v>
      </c>
      <c r="L86" s="14">
        <v>0</v>
      </c>
      <c r="M86" s="14">
        <v>0</v>
      </c>
      <c r="N86" s="14">
        <v>0</v>
      </c>
      <c r="O86" s="14">
        <v>0</v>
      </c>
      <c r="P86" s="14">
        <v>-39.803</v>
      </c>
      <c r="Q86" s="14">
        <v>0</v>
      </c>
      <c r="R86" s="14">
        <v>0</v>
      </c>
    </row>
    <row r="87" ht="20.25" spans="1:18">
      <c r="A87" s="6" t="s">
        <v>645</v>
      </c>
      <c r="B87" s="6" t="s">
        <v>646</v>
      </c>
      <c r="C87" s="6">
        <v>7894.242</v>
      </c>
      <c r="D87" s="6">
        <v>10458.071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11.5</v>
      </c>
      <c r="K87" s="14">
        <v>3</v>
      </c>
      <c r="L87" s="14">
        <v>1</v>
      </c>
      <c r="M87" s="14">
        <v>0</v>
      </c>
      <c r="N87" s="14">
        <v>1</v>
      </c>
      <c r="O87" s="14">
        <v>0</v>
      </c>
      <c r="P87" s="14">
        <v>-0.34</v>
      </c>
      <c r="Q87" s="14">
        <v>0</v>
      </c>
      <c r="R87" s="14">
        <v>1</v>
      </c>
    </row>
    <row r="88" ht="20.25" spans="1:18">
      <c r="A88" s="6" t="s">
        <v>645</v>
      </c>
      <c r="B88" s="6" t="s">
        <v>646</v>
      </c>
      <c r="C88" s="6">
        <v>7562.76</v>
      </c>
      <c r="D88" s="6">
        <v>10062.52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13.122</v>
      </c>
      <c r="K88" s="14">
        <v>2</v>
      </c>
      <c r="L88" s="14">
        <v>0</v>
      </c>
      <c r="M88" s="14">
        <v>0</v>
      </c>
      <c r="N88" s="14">
        <v>0</v>
      </c>
      <c r="O88" s="14">
        <v>0</v>
      </c>
      <c r="P88" s="14">
        <v>25.531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2025-10-24T16:58:10Z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68D1269746B14AF3A80A897388388BA7_13</vt:lpwstr>
  </property>
  <property fmtid="{D5CDD505-2E9C-101B-9397-08002B2CF9AE}" pid="3" name="KSOProductBuildVer">
    <vt:lpwstr>2052-12.1.0.15712</vt:lpwstr>
  </property>
</Properties>
</file>