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<sst xmlns="http://schemas.openxmlformats.org/spreadsheetml/2006/main" count="744" uniqueCount="703">
  <si>
    <t>京沪深强转弱</t>
  </si>
  <si>
    <t>京沪深弱转强</t>
  </si>
  <si>
    <t>代码</t>
  </si>
  <si>
    <t>简称</t>
  </si>
  <si>
    <t>总市值</t>
  </si>
  <si>
    <t>红利指数</t>
  </si>
  <si>
    <t>101128.54亿</t>
  </si>
  <si>
    <t>全指金融</t>
  </si>
  <si>
    <t>174189.63亿</t>
  </si>
  <si>
    <t>私募新进</t>
  </si>
  <si>
    <t>40053.08亿</t>
  </si>
  <si>
    <t>定增股</t>
  </si>
  <si>
    <t>52454.21亿</t>
  </si>
  <si>
    <t>全指能源</t>
  </si>
  <si>
    <t>37082.96亿</t>
  </si>
  <si>
    <t>白酒概念</t>
  </si>
  <si>
    <t>33638.98亿</t>
  </si>
  <si>
    <t>酿酒</t>
  </si>
  <si>
    <t>33050.51亿</t>
  </si>
  <si>
    <t>电力</t>
  </si>
  <si>
    <t>31182.88亿</t>
  </si>
  <si>
    <t>贵州板块</t>
  </si>
  <si>
    <t>21302.84亿</t>
  </si>
  <si>
    <t>拟增持</t>
  </si>
  <si>
    <t>27966.80亿</t>
  </si>
  <si>
    <t>交通设施</t>
  </si>
  <si>
    <t>9543.51亿</t>
  </si>
  <si>
    <t>保险</t>
  </si>
  <si>
    <t>20208.06亿</t>
  </si>
  <si>
    <t>电信运营</t>
  </si>
  <si>
    <t>8806.27亿</t>
  </si>
  <si>
    <t>IP经济</t>
  </si>
  <si>
    <t>18516.91亿</t>
  </si>
  <si>
    <t>Ｂ股指数</t>
  </si>
  <si>
    <t>677.99亿</t>
  </si>
  <si>
    <t>户数增加</t>
  </si>
  <si>
    <t>18448.77亿</t>
  </si>
  <si>
    <t>酒店餐饮</t>
  </si>
  <si>
    <t>645.33亿</t>
  </si>
  <si>
    <t>食品饮料</t>
  </si>
  <si>
    <t>17150.14亿</t>
  </si>
  <si>
    <t>--</t>
  </si>
  <si>
    <t>次新股</t>
  </si>
  <si>
    <t>16144.00亿</t>
  </si>
  <si>
    <t>国证基建</t>
  </si>
  <si>
    <t>中小银行</t>
  </si>
  <si>
    <t>15294.34亿</t>
  </si>
  <si>
    <t>国证服务</t>
  </si>
  <si>
    <t>煤炭</t>
  </si>
  <si>
    <t>14595.94亿</t>
  </si>
  <si>
    <t>运输服务</t>
  </si>
  <si>
    <t>13600.98亿</t>
  </si>
  <si>
    <t>含B股</t>
  </si>
  <si>
    <t>11447.25亿</t>
  </si>
  <si>
    <t>智谱AI</t>
  </si>
  <si>
    <t>11221.25亿</t>
  </si>
  <si>
    <t>商业连锁</t>
  </si>
  <si>
    <t>9760.14亿</t>
  </si>
  <si>
    <t>山西板块</t>
  </si>
  <si>
    <t>8418.72亿</t>
  </si>
  <si>
    <t>风险提示</t>
  </si>
  <si>
    <t>4788.85亿</t>
  </si>
  <si>
    <t>船舶</t>
  </si>
  <si>
    <t>4483.39亿</t>
  </si>
  <si>
    <t>文教休闲</t>
  </si>
  <si>
    <t>2827.97亿</t>
  </si>
  <si>
    <t>知识付费</t>
  </si>
  <si>
    <t>2759.42亿</t>
  </si>
  <si>
    <t>水务</t>
  </si>
  <si>
    <t>1409.48亿</t>
  </si>
  <si>
    <t>种业</t>
  </si>
  <si>
    <t>790.71亿</t>
  </si>
  <si>
    <t>公共交通</t>
  </si>
  <si>
    <t>376.43亿</t>
  </si>
  <si>
    <t>配股预案</t>
  </si>
  <si>
    <t>27.85亿</t>
  </si>
  <si>
    <t>国证价值</t>
  </si>
  <si>
    <t>国证粮食</t>
  </si>
  <si>
    <t>深证红利</t>
  </si>
  <si>
    <t>农业主题</t>
  </si>
  <si>
    <t>基金指数</t>
  </si>
  <si>
    <t>绿色电力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</si>
  <si>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</si>
  <si>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</si>
  <si>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</si>
  <si>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</si>
  <si>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</si>
  <si>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</si>
  <si>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</si>
  <si>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</si>
  <si>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</si>
  <si>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</si>
  <si>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</si>
  <si>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</si>
  <si>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</si>
  <si>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</si>
  <si>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</si>
  <si>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</si>
  <si>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</si>
  <si>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</si>
  <si>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</si>
  <si>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</si>
  <si>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</si>
  <si>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深证能源</t>
  </si>
  <si>
    <t>深红利50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</si>
  <si>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</si>
  <si>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</si>
  <si>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</si>
  <si>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</si>
  <si>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</si>
  <si>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</si>
  <si>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</si>
  <si>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</si>
  <si>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中型综指</t>
  </si>
  <si>
    <t>沪公司债</t>
  </si>
  <si>
    <t>180资源</t>
  </si>
  <si>
    <t>180成长</t>
  </si>
  <si>
    <t>180R成长</t>
  </si>
  <si>
    <t>上证材料</t>
  </si>
  <si>
    <t>上证可选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</si>
  <si>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</si>
  <si>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</si>
  <si>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</si>
  <si>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</si>
  <si>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</si>
  <si>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</si>
  <si>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</si>
  <si>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</si>
  <si>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</si>
  <si>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</si>
  <si>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全指成长</t>
  </si>
  <si>
    <t>全R成长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</si>
  <si>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</si>
  <si>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</si>
  <si>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</si>
  <si>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</si>
  <si>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</si>
  <si>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</si>
  <si>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</si>
  <si>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</si>
  <si>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可选等权</t>
  </si>
  <si>
    <t>信息等权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</si>
  <si>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</si>
  <si>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</si>
  <si>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</si>
  <si>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</si>
  <si>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</si>
  <si>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</si>
  <si>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</si>
  <si>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</si>
  <si>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</si>
  <si>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</si>
  <si>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</si>
  <si>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</si>
  <si>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380可选</t>
  </si>
  <si>
    <t>380信息</t>
  </si>
  <si>
    <t>380电信</t>
  </si>
  <si>
    <t>380公用</t>
  </si>
  <si>
    <t>380等权</t>
  </si>
  <si>
    <t>380成长</t>
  </si>
  <si>
    <t>380R成长</t>
  </si>
  <si>
    <t>380R价值</t>
  </si>
  <si>
    <t>180动态</t>
  </si>
  <si>
    <t>消费50</t>
  </si>
  <si>
    <t>380基本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</si>
  <si>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</si>
  <si>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</si>
  <si>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</si>
  <si>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</si>
  <si>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</si>
  <si>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</si>
  <si>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</si>
  <si>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380动态</t>
  </si>
  <si>
    <t>380稳定</t>
  </si>
  <si>
    <t>优势资源</t>
  </si>
  <si>
    <t>优势制造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</si>
  <si>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</si>
  <si>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</si>
  <si>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</si>
  <si>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</si>
  <si>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</si>
  <si>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</si>
  <si>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</si>
  <si>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</si>
  <si>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</si>
  <si>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</si>
  <si>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</si>
  <si>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</si>
  <si>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</si>
  <si>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</si>
  <si>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</si>
  <si>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</si>
  <si>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</si>
  <si>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</si>
  <si>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</si>
  <si>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</si>
  <si>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</si>
  <si>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</si>
  <si>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</si>
  <si>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</si>
  <si>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</si>
  <si>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</si>
  <si>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</si>
  <si>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细分有色</t>
  </si>
  <si>
    <t>细分机械</t>
  </si>
  <si>
    <t>细分化工</t>
  </si>
  <si>
    <t>有色金属</t>
  </si>
  <si>
    <t>800有色</t>
  </si>
  <si>
    <t>中证环保</t>
  </si>
  <si>
    <t>300高贝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</si>
  <si>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</si>
  <si>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</si>
  <si>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</si>
  <si>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</si>
  <si>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</si>
  <si>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</si>
  <si>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</si>
  <si>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</si>
  <si>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500信息</t>
  </si>
  <si>
    <t>结构调整</t>
  </si>
  <si>
    <t>上海国企</t>
  </si>
  <si>
    <t>港中小企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</si>
  <si>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</si>
  <si>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</si>
  <si>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</si>
  <si>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</si>
  <si>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</si>
  <si>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</si>
  <si>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</si>
  <si>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</si>
  <si>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</si>
  <si>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</si>
  <si>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</si>
  <si>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</si>
  <si>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</si>
  <si>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</si>
  <si>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</si>
  <si>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</si>
  <si>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</si>
  <si>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中证信息</t>
  </si>
  <si>
    <t>800通信</t>
  </si>
  <si>
    <t>新能源</t>
  </si>
  <si>
    <t>内地资源</t>
  </si>
  <si>
    <t>内地地产</t>
  </si>
  <si>
    <t>中证上游</t>
  </si>
  <si>
    <t>中证新兴</t>
  </si>
  <si>
    <t>基本400</t>
  </si>
  <si>
    <t>300非周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</si>
  <si>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</si>
  <si>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</si>
  <si>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</si>
  <si>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</si>
  <si>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</si>
  <si>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</si>
  <si>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</si>
  <si>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</si>
  <si>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</si>
  <si>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</si>
  <si>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</si>
  <si>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</si>
  <si>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</si>
  <si>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</si>
  <si>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</si>
  <si>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</si>
  <si>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</si>
  <si>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</si>
  <si>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</si>
  <si>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</si>
  <si>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</si>
  <si>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</si>
  <si>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</si>
  <si>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</si>
  <si>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</si>
  <si>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</si>
  <si>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深证创新</t>
  </si>
  <si>
    <t>SME创新</t>
  </si>
  <si>
    <t>创业创新</t>
  </si>
  <si>
    <t>创业200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</si>
  <si>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</si>
  <si>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</si>
  <si>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</si>
  <si>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</si>
  <si>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</si>
  <si>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</si>
  <si>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</si>
  <si>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</si>
  <si>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</si>
  <si>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</si>
  <si>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</si>
  <si>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</si>
  <si>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</si>
  <si>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批零指数</t>
  </si>
  <si>
    <t>地产指数</t>
  </si>
  <si>
    <t>商务指数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</si>
  <si>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</si>
  <si>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</si>
  <si>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</si>
  <si>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</si>
  <si>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</si>
  <si>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</si>
  <si>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</si>
  <si>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</si>
  <si>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</si>
  <si>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</si>
  <si>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</si>
  <si>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</si>
  <si>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</si>
  <si>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</si>
  <si>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</si>
  <si>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</si>
  <si>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</si>
  <si>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</si>
  <si>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</si>
  <si>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</si>
  <si>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</si>
  <si>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</si>
  <si>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</si>
  <si>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</si>
  <si>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</si>
  <si>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</si>
  <si>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深信中高</t>
  </si>
  <si>
    <t>深信中低</t>
  </si>
  <si>
    <t>深信用债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</si>
  <si>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</si>
  <si>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</si>
  <si>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</si>
  <si>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</si>
  <si>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</si>
  <si>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</si>
  <si>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</si>
  <si>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</si>
  <si>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</si>
  <si>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</si>
  <si>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</si>
  <si>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</si>
  <si>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</si>
  <si>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</si>
  <si>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</si>
  <si>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</si>
  <si>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</si>
  <si>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</si>
  <si>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</si>
  <si>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</si>
  <si>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</si>
  <si>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</si>
  <si>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</si>
  <si>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</si>
  <si>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</si>
  <si>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</si>
  <si>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</si>
  <si>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</si>
  <si>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</si>
  <si>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</si>
  <si>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</si>
  <si>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</si>
  <si>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</si>
  <si>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</si>
  <si>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</si>
  <si>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</si>
  <si>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</si>
  <si>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</si>
  <si>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</si>
  <si>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</si>
  <si>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</si>
  <si>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</si>
  <si>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</si>
  <si>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</si>
  <si>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</si>
  <si>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</si>
  <si>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</si>
  <si>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</si>
  <si>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1000信息</t>
  </si>
  <si>
    <t>国证通信</t>
  </si>
  <si>
    <t>国证新兴</t>
  </si>
  <si>
    <t>国证地产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</si>
  <si>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</si>
  <si>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</si>
  <si>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</si>
  <si>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</si>
  <si>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</si>
  <si>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</si>
  <si>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</si>
  <si>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</si>
  <si>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</si>
  <si>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</si>
  <si>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中盘高贝</t>
  </si>
  <si>
    <t>小盘高贝</t>
  </si>
  <si>
    <t>苏州率先</t>
  </si>
  <si>
    <t>国证新能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</si>
  <si>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</si>
  <si>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</si>
  <si>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</si>
  <si>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</si>
  <si>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</si>
  <si>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</si>
  <si>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</si>
  <si>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</si>
  <si>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</si>
  <si>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</si>
  <si>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</si>
  <si>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</si>
  <si>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</si>
  <si>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</si>
  <si>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</si>
  <si>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</si>
  <si>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</si>
  <si>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</si>
  <si>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</si>
  <si>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</si>
  <si>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</si>
  <si>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</si>
  <si>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</si>
  <si>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</si>
  <si>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</si>
  <si>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</si>
  <si>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</si>
  <si>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</si>
  <si>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</si>
  <si>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</si>
  <si>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</si>
  <si>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</si>
  <si>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</si>
  <si>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</si>
  <si>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</si>
  <si>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</si>
  <si>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</si>
  <si>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</si>
  <si>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</si>
  <si>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</si>
  <si>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</si>
  <si>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</si>
  <si>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</si>
  <si>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</si>
  <si>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</si>
  <si>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</si>
  <si>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</si>
  <si>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</si>
  <si>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</si>
  <si>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</si>
  <si>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</si>
  <si>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</si>
  <si>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</si>
  <si>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</si>
  <si>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100绩效</t>
  </si>
  <si>
    <t>300绩效</t>
  </si>
  <si>
    <t>中小绩效</t>
  </si>
  <si>
    <t>深成指EW</t>
  </si>
  <si>
    <t>中创EW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</si>
  <si>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</si>
  <si>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</si>
  <si>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</si>
  <si>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</si>
  <si>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</si>
  <si>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</si>
  <si>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</si>
  <si>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</si>
  <si>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</si>
  <si>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创业板50</t>
  </si>
  <si>
    <t>深次新股</t>
  </si>
  <si>
    <t>深证200R</t>
  </si>
  <si>
    <t>深成能源</t>
  </si>
  <si>
    <t>深成材料</t>
  </si>
  <si>
    <t>深成工业</t>
  </si>
  <si>
    <t>深成信息</t>
  </si>
  <si>
    <t>深成电信</t>
  </si>
  <si>
    <t>创业低波</t>
  </si>
  <si>
    <t>创业高贝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</si>
  <si>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</si>
  <si>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</si>
  <si>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</si>
  <si>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</si>
  <si>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</si>
  <si>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</si>
  <si>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</si>
  <si>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</si>
  <si>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</si>
  <si>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</si>
  <si>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</si>
  <si>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</si>
  <si>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</si>
  <si>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</si>
  <si>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</si>
  <si>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</si>
  <si>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</si>
  <si>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深证50</t>
  </si>
  <si>
    <t>中证100</t>
  </si>
  <si>
    <t>中证 500</t>
  </si>
  <si>
    <t>800地产</t>
  </si>
  <si>
    <t>移动互联</t>
  </si>
  <si>
    <t>中证传媒</t>
  </si>
  <si>
    <t>300深市</t>
  </si>
  <si>
    <t>国企改革</t>
  </si>
  <si>
    <t>CS新能车</t>
  </si>
  <si>
    <t>一带一路</t>
  </si>
  <si>
    <t>CSWD并购</t>
  </si>
  <si>
    <t>信息安全</t>
  </si>
  <si>
    <t>智能家居</t>
  </si>
  <si>
    <t>湾创100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</si>
  <si>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</si>
  <si>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</si>
  <si>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</si>
  <si>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</si>
  <si>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</si>
  <si>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</si>
  <si>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</si>
  <si>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</si>
  <si>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</si>
  <si>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</si>
  <si>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</si>
  <si>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</si>
  <si>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</si>
  <si>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</si>
  <si>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国债指数</t>
  </si>
  <si>
    <t>180金融</t>
  </si>
  <si>
    <t>180基建</t>
  </si>
  <si>
    <t>180价值</t>
  </si>
  <si>
    <t>上证金融</t>
  </si>
  <si>
    <t>沪企债30</t>
  </si>
  <si>
    <t>金融等权</t>
  </si>
  <si>
    <t>上证银行</t>
  </si>
  <si>
    <t>180红利</t>
  </si>
  <si>
    <t>上国红利</t>
  </si>
  <si>
    <t>300红利</t>
  </si>
  <si>
    <t>300公用</t>
  </si>
  <si>
    <t>运输指数</t>
  </si>
  <si>
    <t>国证红利</t>
  </si>
  <si>
    <t>国证物流</t>
  </si>
  <si>
    <t>大盘价值</t>
  </si>
  <si>
    <t>国证银行</t>
  </si>
  <si>
    <t>中证银行</t>
  </si>
  <si>
    <t>【数据引擎：奇衡DK阿赖耶识系统】情绪值</t>
  </si>
  <si>
    <t>CS00</t>
  </si>
  <si>
    <t>淀粉连续</t>
  </si>
  <si>
    <t>PP00</t>
  </si>
  <si>
    <t>聚丙烯连续</t>
  </si>
  <si>
    <t>AG00</t>
  </si>
  <si>
    <t>白银连续</t>
  </si>
  <si>
    <t>AU00</t>
  </si>
  <si>
    <t>黄金连续</t>
  </si>
  <si>
    <t>CU00</t>
  </si>
  <si>
    <t>沪铜连续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</si>
  <si>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</si>
  <si>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</si>
  <si>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</si>
  <si>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</si>
  <si>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</si>
  <si>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</si>
  <si>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</si>
  <si>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</si>
  <si>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</si>
  <si>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</si>
  <si>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</si>
  <si>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</si>
  <si>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SP00</t>
  </si>
  <si>
    <t>纸浆连续</t>
  </si>
  <si>
    <t>WR00</t>
  </si>
  <si>
    <t>线材连续</t>
  </si>
  <si>
    <t>AX00</t>
  </si>
  <si>
    <t>豆一连续</t>
  </si>
  <si>
    <t>EG00</t>
  </si>
  <si>
    <t>乙二醇连续</t>
  </si>
  <si>
    <t>JD00</t>
  </si>
  <si>
    <t>鸡蛋连续</t>
  </si>
  <si>
    <t>LH00</t>
  </si>
  <si>
    <t>生猪连续</t>
  </si>
  <si>
    <t>M00</t>
  </si>
  <si>
    <t>豆粕连续</t>
  </si>
  <si>
    <t>CF00</t>
  </si>
  <si>
    <t>棉花连续</t>
  </si>
  <si>
    <t>LR00</t>
  </si>
  <si>
    <t>晚籼稻连续</t>
  </si>
  <si>
    <t>PK00</t>
  </si>
  <si>
    <t>花生连续</t>
  </si>
  <si>
    <t>RI00</t>
  </si>
  <si>
    <t>早籼稻连续</t>
  </si>
  <si>
    <t>RM00</t>
  </si>
  <si>
    <t>菜粕连续</t>
  </si>
  <si>
    <t>SRX00</t>
  </si>
  <si>
    <t>白糖连续</t>
  </si>
  <si>
    <t>ZC00</t>
  </si>
  <si>
    <t>动力煤连续</t>
  </si>
  <si>
    <t>T00</t>
  </si>
  <si>
    <t>10年国债连续</t>
  </si>
  <si>
    <t>TL00</t>
  </si>
  <si>
    <t>30年国债连续</t>
  </si>
  <si>
    <t>EC00</t>
  </si>
  <si>
    <t>欧线连续</t>
  </si>
  <si>
    <t>WH00</t>
  </si>
  <si>
    <t>强麦连续</t>
  </si>
  <si>
    <t>AD00</t>
  </si>
  <si>
    <t>铝合金连续</t>
  </si>
  <si>
    <t>AL00</t>
  </si>
  <si>
    <t>沪铝连续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</si>
  <si>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</si>
  <si>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</si>
  <si>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</si>
  <si>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</si>
  <si>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</si>
  <si>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</si>
  <si>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</si>
  <si>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</si>
  <si>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</si>
  <si>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</si>
  <si>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</si>
  <si>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</si>
  <si>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</si>
  <si>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</si>
  <si>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</si>
  <si>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</si>
  <si>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</si>
  <si>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</si>
  <si>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</si>
  <si>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</si>
  <si>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</si>
  <si>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</si>
  <si>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</si>
  <si>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</si>
  <si>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</si>
  <si>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</si>
  <si>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</si>
  <si>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</si>
  <si>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</si>
  <si>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</si>
  <si>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</si>
  <si>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</si>
  <si>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</si>
  <si>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</si>
  <si>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EB00</t>
  </si>
  <si>
    <t>苯乙烯连续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</si>
  <si>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</si>
  <si>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</si>
  <si>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</si>
  <si>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</si>
  <si>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</si>
  <si>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</si>
  <si>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</si>
  <si>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</si>
  <si>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</si>
  <si>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</si>
  <si>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</si>
  <si>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</si>
  <si>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</si>
  <si>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</si>
  <si>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</si>
  <si>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</si>
  <si>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</si>
  <si>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</si>
  <si>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</si>
  <si>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</si>
  <si>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</si>
  <si>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</si>
  <si>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</si>
  <si>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</si>
  <si>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</si>
  <si>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</si>
  <si>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</si>
  <si>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</si>
  <si>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</si>
  <si>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</si>
  <si>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</si>
  <si>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</si>
  <si>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</si>
  <si>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</si>
  <si>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</si>
  <si>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</si>
  <si>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</si>
  <si>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</si>
  <si>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</si>
  <si>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</si>
  <si>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</si>
  <si>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</si>
  <si>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</si>
  <si>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</si>
  <si>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</si>
  <si>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</si>
  <si>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</si>
  <si>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</si>
  <si>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</si>
  <si>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</si>
  <si>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</si>
  <si>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</si>
  <si>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</si>
  <si>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</si>
  <si>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</si>
  <si>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</si>
  <si>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</si>
  <si>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</si>
  <si>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TF00</t>
  </si>
  <si>
    <t>5年国债连续</t>
  </si>
  <si>
    <t>TS00</t>
  </si>
  <si>
    <t>2年国债连续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</si>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</sst>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4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"000015"</f>
        <v>000015</v>
      </c>
      <c r="B3" s="38" t="s">
        <v>5</v>
      </c>
      <c r="C3" s="38" t="s">
        <v>6</v>
      </c>
      <c r="D3" s="38" t="str">
        <f>"000992"</f>
        <v>000992</v>
      </c>
      <c r="E3" s="38" t="s">
        <v>7</v>
      </c>
      <c r="F3" s="38" t="s">
        <v>8</v>
      </c>
    </row>
    <row r="4" ht="13.5" spans="1:6">
      <c r="A4" s="38" t="str">
        <f>"880648"</f>
        <v>880648</v>
      </c>
      <c r="B4" s="38" t="s">
        <v>9</v>
      </c>
      <c r="C4" s="38" t="s">
        <v>10</v>
      </c>
      <c r="D4" s="38" t="str">
        <f>"880856"</f>
        <v>880856</v>
      </c>
      <c r="E4" s="38" t="s">
        <v>11</v>
      </c>
      <c r="F4" s="38" t="s">
        <v>12</v>
      </c>
    </row>
    <row r="5" ht="13.5" spans="1:6">
      <c r="A5" s="38" t="str">
        <f>"000986"</f>
        <v>000986</v>
      </c>
      <c r="B5" s="38" t="s">
        <v>13</v>
      </c>
      <c r="C5" s="38" t="s">
        <v>14</v>
      </c>
      <c r="D5" s="38" t="str">
        <f>"880564"</f>
        <v>880564</v>
      </c>
      <c r="E5" s="38" t="s">
        <v>15</v>
      </c>
      <c r="F5" s="38" t="s">
        <v>16</v>
      </c>
    </row>
    <row r="6" ht="13.5" spans="1:6">
      <c r="A6" s="38" t="str">
        <f>"880380"</f>
        <v>880380</v>
      </c>
      <c r="B6" s="38" t="s">
        <v>17</v>
      </c>
      <c r="C6" s="38" t="s">
        <v>18</v>
      </c>
      <c r="D6" s="38" t="str">
        <f>"880305"</f>
        <v>880305</v>
      </c>
      <c r="E6" s="38" t="s">
        <v>19</v>
      </c>
      <c r="F6" s="38" t="s">
        <v>20</v>
      </c>
    </row>
    <row r="7" ht="13.5" spans="1:6">
      <c r="A7" s="38" t="str">
        <f>"880229"</f>
        <v>880229</v>
      </c>
      <c r="B7" s="38" t="s">
        <v>21</v>
      </c>
      <c r="C7" s="38" t="s">
        <v>22</v>
      </c>
      <c r="D7" s="38" t="str">
        <f>"880814"</f>
        <v>880814</v>
      </c>
      <c r="E7" s="38" t="s">
        <v>23</v>
      </c>
      <c r="F7" s="38" t="s">
        <v>24</v>
      </c>
    </row>
    <row r="8" ht="13.5" spans="1:6">
      <c r="A8" s="38" t="str">
        <f>"880465"</f>
        <v>880465</v>
      </c>
      <c r="B8" s="38" t="s">
        <v>25</v>
      </c>
      <c r="C8" s="38" t="s">
        <v>26</v>
      </c>
      <c r="D8" s="38" t="str">
        <f>"880473"</f>
        <v>880473</v>
      </c>
      <c r="E8" s="38" t="s">
        <v>27</v>
      </c>
      <c r="F8" s="38" t="s">
        <v>28</v>
      </c>
    </row>
    <row r="9" ht="13.5" spans="1:6">
      <c r="A9" s="38" t="str">
        <f>"880452"</f>
        <v>880452</v>
      </c>
      <c r="B9" s="38" t="s">
        <v>29</v>
      </c>
      <c r="C9" s="38" t="s">
        <v>30</v>
      </c>
      <c r="D9" s="38" t="str">
        <f>"880617"</f>
        <v>880617</v>
      </c>
      <c r="E9" s="38" t="s">
        <v>31</v>
      </c>
      <c r="F9" s="38" t="s">
        <v>32</v>
      </c>
    </row>
    <row r="10" ht="13.5" spans="1:6">
      <c r="A10" s="38" t="str">
        <f>"000003"</f>
        <v>000003</v>
      </c>
      <c r="B10" s="38" t="s">
        <v>33</v>
      </c>
      <c r="C10" s="38" t="s">
        <v>34</v>
      </c>
      <c r="D10" s="38" t="str">
        <f>"880876"</f>
        <v>880876</v>
      </c>
      <c r="E10" s="38" t="s">
        <v>35</v>
      </c>
      <c r="F10" s="38" t="s">
        <v>36</v>
      </c>
    </row>
    <row r="11" ht="13.5" spans="1:6">
      <c r="A11" s="38" t="str">
        <f>"880423"</f>
        <v>880423</v>
      </c>
      <c r="B11" s="38" t="s">
        <v>37</v>
      </c>
      <c r="C11" s="38" t="s">
        <v>38</v>
      </c>
      <c r="D11" s="38" t="str">
        <f>"880372"</f>
        <v>880372</v>
      </c>
      <c r="E11" s="38" t="s">
        <v>39</v>
      </c>
      <c r="F11" s="38" t="s">
        <v>40</v>
      </c>
    </row>
    <row r="12" ht="13.5" spans="1:6">
      <c r="A12" s="38" t="str">
        <f>"999997"</f>
        <v>999997</v>
      </c>
      <c r="B12" s="38" t="s">
        <v>33</v>
      </c>
      <c r="C12" s="38" t="s">
        <v>41</v>
      </c>
      <c r="D12" s="38" t="str">
        <f>"880529"</f>
        <v>880529</v>
      </c>
      <c r="E12" s="38" t="s">
        <v>42</v>
      </c>
      <c r="F12" s="38" t="s">
        <v>43</v>
      </c>
    </row>
    <row r="13" ht="13.5" spans="1:6">
      <c r="A13" s="38" t="str">
        <f>"399359"</f>
        <v>399359</v>
      </c>
      <c r="B13" s="38" t="s">
        <v>44</v>
      </c>
      <c r="C13" s="38" t="s">
        <v>41</v>
      </c>
      <c r="D13" s="38" t="str">
        <f>"880875"</f>
        <v>880875</v>
      </c>
      <c r="E13" s="38" t="s">
        <v>45</v>
      </c>
      <c r="F13" s="38" t="s">
        <v>46</v>
      </c>
    </row>
    <row r="14" ht="13.5" spans="1:6">
      <c r="A14" s="38" t="str">
        <f>"399320"</f>
        <v>399320</v>
      </c>
      <c r="B14" s="38" t="s">
        <v>47</v>
      </c>
      <c r="C14" s="38" t="s">
        <v>41</v>
      </c>
      <c r="D14" s="38" t="str">
        <f>"880301"</f>
        <v>880301</v>
      </c>
      <c r="E14" s="38" t="s">
        <v>48</v>
      </c>
      <c r="F14" s="38" t="s">
        <v>49</v>
      </c>
    </row>
    <row r="15" ht="16.5" spans="1:6">
      <c r="A15" s="27"/>
      <c r="B15" s="27"/>
      <c r="C15" s="27"/>
      <c r="D15" s="38" t="str">
        <f>"880459"</f>
        <v>880459</v>
      </c>
      <c r="E15" s="38" t="s">
        <v>50</v>
      </c>
      <c r="F15" s="38" t="s">
        <v>51</v>
      </c>
    </row>
    <row r="16" ht="16.5" spans="1:6">
      <c r="A16" s="27"/>
      <c r="B16" s="27"/>
      <c r="C16" s="27"/>
      <c r="D16" s="38" t="str">
        <f>"880502"</f>
        <v>880502</v>
      </c>
      <c r="E16" s="38" t="s">
        <v>52</v>
      </c>
      <c r="F16" s="38" t="s">
        <v>53</v>
      </c>
    </row>
    <row r="17" ht="16.5" spans="1:6">
      <c r="A17" s="27"/>
      <c r="B17" s="27"/>
      <c r="C17" s="27"/>
      <c r="D17" s="38" t="str">
        <f>"880579"</f>
        <v>880579</v>
      </c>
      <c r="E17" s="38" t="s">
        <v>54</v>
      </c>
      <c r="F17" s="38" t="s">
        <v>55</v>
      </c>
    </row>
    <row r="18" ht="16.5" spans="1:6">
      <c r="A18" s="27"/>
      <c r="B18" s="27"/>
      <c r="C18" s="27"/>
      <c r="D18" s="38" t="str">
        <f>"880406"</f>
        <v>880406</v>
      </c>
      <c r="E18" s="38" t="s">
        <v>56</v>
      </c>
      <c r="F18" s="38" t="s">
        <v>57</v>
      </c>
    </row>
    <row r="19" ht="16.5" spans="1:6">
      <c r="A19" s="27"/>
      <c r="B19" s="27"/>
      <c r="C19" s="27"/>
      <c r="D19" s="38" t="str">
        <f>"880217"</f>
        <v>880217</v>
      </c>
      <c r="E19" s="38" t="s">
        <v>58</v>
      </c>
      <c r="F19" s="38" t="s">
        <v>59</v>
      </c>
    </row>
    <row r="20" ht="16.5" spans="1:6">
      <c r="A20" s="27"/>
      <c r="B20" s="27"/>
      <c r="C20" s="27"/>
      <c r="D20" s="38" t="str">
        <f>"880896"</f>
        <v>880896</v>
      </c>
      <c r="E20" s="38" t="s">
        <v>60</v>
      </c>
      <c r="F20" s="38" t="s">
        <v>61</v>
      </c>
    </row>
    <row r="21" ht="16.5" spans="1:6">
      <c r="A21" s="27"/>
      <c r="B21" s="27"/>
      <c r="C21" s="27"/>
      <c r="D21" s="38" t="str">
        <f>"880431"</f>
        <v>880431</v>
      </c>
      <c r="E21" s="38" t="s">
        <v>62</v>
      </c>
      <c r="F21" s="38" t="s">
        <v>63</v>
      </c>
    </row>
    <row r="22" ht="16.5" spans="1:6">
      <c r="A22" s="27"/>
      <c r="B22" s="27"/>
      <c r="C22" s="27"/>
      <c r="D22" s="38" t="str">
        <f>"880422"</f>
        <v>880422</v>
      </c>
      <c r="E22" s="38" t="s">
        <v>64</v>
      </c>
      <c r="F22" s="38" t="s">
        <v>65</v>
      </c>
    </row>
    <row r="23" ht="16.5" spans="1:6">
      <c r="A23" s="27"/>
      <c r="B23" s="27"/>
      <c r="C23" s="27"/>
      <c r="D23" s="38" t="str">
        <f>"880668"</f>
        <v>880668</v>
      </c>
      <c r="E23" s="38" t="s">
        <v>66</v>
      </c>
      <c r="F23" s="38" t="s">
        <v>67</v>
      </c>
    </row>
    <row r="24" ht="16.5" spans="1:6">
      <c r="A24" s="27"/>
      <c r="B24" s="27"/>
      <c r="C24" s="27"/>
      <c r="D24" s="38" t="str">
        <f>"880454"</f>
        <v>880454</v>
      </c>
      <c r="E24" s="38" t="s">
        <v>68</v>
      </c>
      <c r="F24" s="38" t="s">
        <v>69</v>
      </c>
    </row>
    <row r="25" ht="16.5" spans="1:6">
      <c r="A25" s="27"/>
      <c r="B25" s="27"/>
      <c r="C25" s="27"/>
      <c r="D25" s="38" t="str">
        <f>"880710"</f>
        <v>880710</v>
      </c>
      <c r="E25" s="38" t="s">
        <v>70</v>
      </c>
      <c r="F25" s="38" t="s">
        <v>71</v>
      </c>
    </row>
    <row r="26" ht="16.5" spans="1:6">
      <c r="A26" s="27"/>
      <c r="B26" s="27"/>
      <c r="C26" s="27"/>
      <c r="D26" s="38" t="str">
        <f>"880453"</f>
        <v>880453</v>
      </c>
      <c r="E26" s="38" t="s">
        <v>72</v>
      </c>
      <c r="F26" s="38" t="s">
        <v>73</v>
      </c>
    </row>
    <row r="27" ht="16.5" spans="1:6">
      <c r="A27" s="27"/>
      <c r="B27" s="27"/>
      <c r="C27" s="27"/>
      <c r="D27" s="38" t="str">
        <f>"880890"</f>
        <v>880890</v>
      </c>
      <c r="E27" s="38" t="s">
        <v>74</v>
      </c>
      <c r="F27" s="38" t="s">
        <v>75</v>
      </c>
    </row>
    <row r="28" ht="16.5" spans="1:6">
      <c r="A28" s="27"/>
      <c r="B28" s="27"/>
      <c r="C28" s="27"/>
      <c r="D28" s="38" t="str">
        <f>"399371"</f>
        <v>399371</v>
      </c>
      <c r="E28" s="38" t="s">
        <v>76</v>
      </c>
      <c r="F28" s="38" t="s">
        <v>41</v>
      </c>
    </row>
    <row r="29" ht="16.5" spans="1:6">
      <c r="A29" s="27"/>
      <c r="B29" s="27"/>
      <c r="C29" s="27"/>
      <c r="D29" s="38" t="str">
        <f>"399365"</f>
        <v>399365</v>
      </c>
      <c r="E29" s="38" t="s">
        <v>77</v>
      </c>
      <c r="F29" s="38" t="s">
        <v>41</v>
      </c>
    </row>
    <row r="30" ht="16.5" spans="1:6">
      <c r="A30" s="27"/>
      <c r="B30" s="27"/>
      <c r="C30" s="27"/>
      <c r="D30" s="38" t="str">
        <f>"399324"</f>
        <v>399324</v>
      </c>
      <c r="E30" s="38" t="s">
        <v>78</v>
      </c>
      <c r="F30" s="38" t="s">
        <v>41</v>
      </c>
    </row>
    <row r="31" ht="16.5" spans="1:6">
      <c r="A31" s="27"/>
      <c r="B31" s="27"/>
      <c r="C31" s="27"/>
      <c r="D31" s="38" t="str">
        <f>"000122"</f>
        <v>000122</v>
      </c>
      <c r="E31" s="38" t="s">
        <v>79</v>
      </c>
      <c r="F31" s="38" t="s">
        <v>41</v>
      </c>
    </row>
    <row r="32" ht="16.5" spans="1:6">
      <c r="A32" s="27"/>
      <c r="B32" s="27"/>
      <c r="C32" s="27"/>
      <c r="D32" s="38" t="str">
        <f>"000011"</f>
        <v>000011</v>
      </c>
      <c r="E32" s="38" t="s">
        <v>80</v>
      </c>
      <c r="F32" s="38" t="s">
        <v>41</v>
      </c>
    </row>
    <row r="33" ht="16.5" spans="1:6">
      <c r="A33" s="27"/>
      <c r="B33" s="27"/>
      <c r="C33" s="27"/>
      <c r="D33" s="38" t="str">
        <f>"399438"</f>
        <v>399438</v>
      </c>
      <c r="E33" s="38" t="s">
        <v>81</v>
      </c>
      <c r="F33" s="38" t="s">
        <v>41</v>
      </c>
    </row>
    <row r="34" ht="16.5" spans="1:6">
      <c r="A34" s="27"/>
      <c r="B34" s="27"/>
      <c r="C34" s="27"/>
      <c r="D34" s="38" t="str">
        <f>"399391"</f>
        <v>399391</v>
      </c>
      <c r="E34" s="38" t="s">
        <v>82</v>
      </c>
      <c r="F34" s="38" t="s">
        <v>41</v>
      </c>
    </row>
    <row r="35" ht="16.5" spans="1:6">
      <c r="A35" s="27"/>
      <c r="B35" s="27"/>
      <c r="C35" s="27"/>
      <c r="D35" s="39"/>
      <c r="E35" s="39"/>
      <c r="F35" s="39"/>
    </row>
    <row r="36" ht="16.5" spans="1:6">
      <c r="A36" s="27"/>
      <c r="B36" s="27"/>
      <c r="C36" s="27"/>
      <c r="D36" s="39"/>
      <c r="E36" s="39"/>
      <c r="F36" s="39"/>
    </row>
    <row r="37" ht="16.5" spans="1:6">
      <c r="A37" s="27"/>
      <c r="B37" s="27"/>
      <c r="C37" s="27"/>
      <c r="D37" s="39"/>
      <c r="E37" s="39"/>
      <c r="F37" s="39"/>
    </row>
    <row r="38" ht="16.5" spans="1:6">
      <c r="A38" s="27"/>
      <c r="B38" s="27"/>
      <c r="C38" s="27"/>
      <c r="D38" s="39"/>
      <c r="E38" s="39"/>
      <c r="F38" s="39"/>
    </row>
    <row r="39" ht="16.5" spans="1:6">
      <c r="A39" s="27"/>
      <c r="B39" s="27"/>
      <c r="C39" s="27"/>
      <c r="D39" s="39"/>
      <c r="E39" s="39"/>
      <c r="F39" s="39"/>
    </row>
    <row r="40" ht="16.5" spans="1:6">
      <c r="A40" s="27"/>
      <c r="B40" s="27"/>
      <c r="C40" s="27"/>
      <c r="D40" s="39"/>
      <c r="E40" s="39"/>
      <c r="F40" s="39"/>
    </row>
    <row r="41" ht="16.5" spans="1:6">
      <c r="A41" s="27"/>
      <c r="B41" s="27"/>
      <c r="C41" s="27"/>
      <c r="D41" s="39"/>
      <c r="E41" s="39"/>
      <c r="F41" s="39"/>
    </row>
    <row r="42" ht="16.5" spans="1:6">
      <c r="A42" s="27"/>
      <c r="B42" s="27"/>
      <c r="C42" s="27"/>
      <c r="D42" s="39"/>
      <c r="E42" s="39"/>
      <c r="F42" s="39"/>
    </row>
    <row r="43" ht="16.5" spans="1:6">
      <c r="A43" s="27"/>
      <c r="B43" s="27"/>
      <c r="C43" s="27"/>
      <c r="D43" s="27"/>
      <c r="E43" s="27"/>
      <c r="F43" s="27"/>
    </row>
    <row r="44" ht="16.5" spans="1:6">
      <c r="A44" s="27"/>
      <c r="B44" s="27"/>
      <c r="C44" s="27"/>
      <c r="D44" s="27"/>
      <c r="E44" s="27"/>
      <c r="F44" s="27"/>
    </row>
    <row r="45" ht="16.5" spans="1:6">
      <c r="A45" s="27"/>
      <c r="B45" s="27"/>
      <c r="C45" s="27"/>
      <c r="D45" s="27"/>
      <c r="E45" s="27"/>
      <c r="F45" s="27"/>
    </row>
    <row r="46" ht="16.5" spans="1:6">
      <c r="A46" s="27"/>
      <c r="B46" s="27"/>
      <c r="C46" s="27"/>
      <c r="D46" s="27"/>
      <c r="E46" s="27"/>
      <c r="F46" s="27"/>
    </row>
    <row r="47" ht="16.5" spans="1:6">
      <c r="A47" s="27"/>
      <c r="B47" s="27"/>
      <c r="C47" s="27"/>
      <c r="D47" s="27"/>
      <c r="E47" s="27"/>
      <c r="F47" s="27"/>
    </row>
    <row r="48" ht="16.5" spans="1:6">
      <c r="A48" s="27"/>
      <c r="B48" s="27"/>
      <c r="C48" s="27"/>
      <c r="D48" s="39"/>
      <c r="E48" s="39"/>
      <c r="F48" s="39"/>
    </row>
    <row r="49" ht="16.5" spans="1:6">
      <c r="A49" s="27"/>
      <c r="B49" s="27"/>
      <c r="C49" s="27"/>
      <c r="D49" s="39"/>
      <c r="E49" s="39"/>
      <c r="F49" s="39"/>
    </row>
    <row r="50" ht="16.5" spans="1:6">
      <c r="A50" s="27"/>
      <c r="B50" s="27"/>
      <c r="C50" s="27"/>
      <c r="D50" s="39"/>
      <c r="E50" s="39"/>
      <c r="F50" s="39"/>
    </row>
    <row r="51" ht="16.5" spans="1:6">
      <c r="A51" s="27"/>
      <c r="B51" s="27"/>
      <c r="C51" s="27"/>
      <c r="D51" s="39"/>
      <c r="E51" s="39"/>
      <c r="F51" s="39"/>
    </row>
    <row r="52" ht="16.5" spans="1:6">
      <c r="A52" s="27"/>
      <c r="B52" s="27"/>
      <c r="C52" s="27"/>
      <c r="D52" s="39"/>
      <c r="E52" s="39"/>
      <c r="F52" s="39"/>
    </row>
    <row r="53" ht="16.5" spans="1:6">
      <c r="A53" s="27"/>
      <c r="B53" s="27"/>
      <c r="C53" s="27"/>
      <c r="D53" s="39"/>
      <c r="E53" s="39"/>
      <c r="F53" s="39"/>
    </row>
    <row r="54" ht="16.5" spans="1:6">
      <c r="A54" s="27"/>
      <c r="B54" s="27"/>
      <c r="C54" s="27"/>
      <c r="D54" s="39"/>
      <c r="E54" s="39"/>
      <c r="F54" s="39"/>
    </row>
    <row r="55" ht="16.5" spans="1:6">
      <c r="A55" s="27"/>
      <c r="B55" s="27"/>
      <c r="C55" s="27"/>
      <c r="D55" s="39"/>
      <c r="E55" s="39"/>
      <c r="F55" s="39"/>
    </row>
    <row r="56" ht="16.5" spans="1:6">
      <c r="A56" s="27"/>
      <c r="B56" s="27"/>
      <c r="C56" s="27"/>
      <c r="D56" s="39"/>
      <c r="E56" s="39"/>
      <c r="F56" s="39"/>
    </row>
    <row r="57" ht="16.5" spans="1:6">
      <c r="A57" s="27"/>
      <c r="B57" s="27"/>
      <c r="C57" s="27"/>
      <c r="D57" s="39"/>
      <c r="E57" s="39"/>
      <c r="F57" s="39"/>
    </row>
    <row r="58" ht="16.5" spans="1:6">
      <c r="A58" s="27"/>
      <c r="B58" s="27"/>
      <c r="C58" s="27"/>
      <c r="D58" s="39"/>
      <c r="E58" s="39"/>
      <c r="F58" s="39"/>
    </row>
    <row r="59" ht="16.5" spans="1:6">
      <c r="A59" s="27"/>
      <c r="B59" s="27"/>
      <c r="C59" s="27"/>
      <c r="D59" s="39"/>
      <c r="E59" s="39"/>
      <c r="F59" s="39"/>
    </row>
    <row r="60" ht="16.5" spans="1:6">
      <c r="A60" s="27"/>
      <c r="B60" s="27"/>
      <c r="C60" s="27"/>
      <c r="D60" s="39"/>
      <c r="E60" s="39"/>
      <c r="F60" s="39"/>
    </row>
    <row r="61" ht="16.5" spans="1:6">
      <c r="A61" s="27"/>
      <c r="B61" s="27"/>
      <c r="C61" s="27"/>
      <c r="D61" s="27"/>
      <c r="E61" s="27"/>
      <c r="F61" s="27"/>
    </row>
    <row r="62" ht="16.5" spans="1:6">
      <c r="A62" s="27"/>
      <c r="B62" s="27"/>
      <c r="C62" s="27"/>
      <c r="D62" s="27"/>
      <c r="E62" s="27"/>
      <c r="F62" s="27"/>
    </row>
    <row r="63" ht="16.5" spans="1:6">
      <c r="A63" s="27"/>
      <c r="B63" s="27"/>
      <c r="C63" s="27"/>
      <c r="D63" s="27"/>
      <c r="E63" s="27"/>
      <c r="F63" s="27"/>
    </row>
    <row r="64" ht="16.5" spans="1:6">
      <c r="A64" s="27"/>
      <c r="B64" s="27"/>
      <c r="C64" s="27"/>
      <c r="D64" s="27"/>
      <c r="E64" s="27"/>
      <c r="F64" s="27"/>
    </row>
    <row r="65" ht="16.5" spans="1:6">
      <c r="A65" s="27"/>
      <c r="B65" s="27"/>
      <c r="C65" s="27"/>
      <c r="D65" s="27"/>
      <c r="E65" s="27"/>
      <c r="F65" s="27"/>
    </row>
    <row r="66" ht="16.5" spans="1:6">
      <c r="A66" s="27"/>
      <c r="B66" s="27"/>
      <c r="C66" s="27"/>
      <c r="D66" s="27"/>
      <c r="E66" s="27"/>
      <c r="F66" s="27"/>
    </row>
    <row r="67" ht="16.5" spans="1:6">
      <c r="A67" s="27"/>
      <c r="B67" s="27"/>
      <c r="C67" s="27"/>
      <c r="D67" s="27"/>
      <c r="E67" s="27"/>
      <c r="F67" s="27"/>
    </row>
    <row r="68" ht="16.5" spans="1:6">
      <c r="A68" s="27"/>
      <c r="B68" s="27"/>
      <c r="C68" s="27"/>
      <c r="D68" s="27"/>
      <c r="E68" s="27"/>
      <c r="F68" s="27"/>
    </row>
    <row r="69" ht="16.5" spans="1:6">
      <c r="A69" s="27"/>
      <c r="B69" s="27"/>
      <c r="C69" s="27"/>
      <c r="D69" s="27"/>
      <c r="E69" s="27"/>
      <c r="F69" s="27"/>
    </row>
    <row r="70" ht="16.5" spans="1:6">
      <c r="A70" s="27"/>
      <c r="B70" s="27"/>
      <c r="C70" s="27"/>
      <c r="D70" s="27"/>
      <c r="E70" s="27"/>
      <c r="F70" s="27"/>
    </row>
    <row r="71" ht="16.5" spans="1:6">
      <c r="A71" s="27"/>
      <c r="B71" s="27"/>
      <c r="C71" s="27"/>
      <c r="D71" s="27"/>
      <c r="E71" s="27"/>
      <c r="F71" s="27"/>
    </row>
    <row r="72" ht="16.5" spans="1:6">
      <c r="A72" s="27"/>
      <c r="B72" s="27"/>
      <c r="C72" s="27"/>
      <c r="D72" s="27"/>
      <c r="E72" s="27"/>
      <c r="F72" s="27"/>
    </row>
    <row r="73" ht="16.5" spans="1:6">
      <c r="A73" s="27"/>
      <c r="B73" s="27"/>
      <c r="C73" s="27"/>
      <c r="D73" s="27"/>
      <c r="E73" s="27"/>
      <c r="F73" s="27"/>
    </row>
    <row r="74" ht="16.5" spans="1:6">
      <c r="A74" s="27"/>
      <c r="B74" s="27"/>
      <c r="C74" s="27"/>
      <c r="D74" s="27"/>
      <c r="E74" s="27"/>
      <c r="F74" s="27"/>
    </row>
    <row r="75" ht="16.5" spans="1:6">
      <c r="A75" s="27"/>
      <c r="B75" s="27"/>
      <c r="C75" s="27"/>
      <c r="D75" s="27"/>
      <c r="E75" s="27"/>
      <c r="F75" s="27"/>
    </row>
    <row r="76" ht="16.5" spans="1:6">
      <c r="A76" s="27"/>
      <c r="B76" s="27"/>
      <c r="C76" s="27"/>
      <c r="D76" s="27"/>
      <c r="E76" s="27"/>
      <c r="F76" s="27"/>
    </row>
    <row r="77" ht="16.5" spans="1:6">
      <c r="A77" s="27"/>
      <c r="B77" s="27"/>
      <c r="C77" s="27"/>
      <c r="D77" s="27"/>
      <c r="E77" s="27"/>
      <c r="F77" s="27"/>
    </row>
    <row r="78" ht="16.5" spans="1:6">
      <c r="A78" s="27"/>
      <c r="B78" s="27"/>
      <c r="C78" s="27"/>
      <c r="D78" s="27"/>
      <c r="E78" s="27"/>
      <c r="F78" s="27"/>
    </row>
    <row r="79" ht="16.5" spans="1:6">
      <c r="A79" s="27"/>
      <c r="B79" s="27"/>
      <c r="C79" s="27"/>
      <c r="D79" s="27"/>
      <c r="E79" s="27"/>
      <c r="F79" s="27"/>
    </row>
    <row r="80" ht="16.5" spans="1:6">
      <c r="A80" s="27"/>
      <c r="B80" s="27"/>
      <c r="C80" s="27"/>
      <c r="D80" s="27"/>
      <c r="E80" s="27"/>
      <c r="F80" s="27"/>
    </row>
    <row r="81" ht="16.5" spans="1:6">
      <c r="A81" s="27"/>
      <c r="B81" s="27"/>
      <c r="C81" s="27"/>
      <c r="D81" s="27"/>
      <c r="E81" s="27"/>
      <c r="F81" s="27"/>
    </row>
    <row r="82" ht="16.5" spans="1:6">
      <c r="A82" s="27"/>
      <c r="B82" s="27"/>
      <c r="C82" s="27"/>
      <c r="D82" s="27"/>
      <c r="E82" s="27"/>
      <c r="F82" s="27"/>
    </row>
    <row r="83" ht="16.5" spans="1:6">
      <c r="A83" s="27"/>
      <c r="B83" s="27"/>
      <c r="C83" s="27"/>
      <c r="D83" s="27"/>
      <c r="E83" s="27"/>
      <c r="F83" s="27"/>
    </row>
    <row r="84" ht="16.5" spans="1:6">
      <c r="A84" s="27"/>
      <c r="B84" s="27"/>
      <c r="C84" s="27"/>
      <c r="D84" s="27"/>
      <c r="E84" s="27"/>
      <c r="F84" s="27"/>
    </row>
    <row r="85" ht="16.5" spans="1:6">
      <c r="A85" s="27"/>
      <c r="B85" s="27"/>
      <c r="C85" s="27"/>
      <c r="D85" s="27"/>
      <c r="E85" s="27"/>
      <c r="F85" s="27"/>
    </row>
    <row r="86" ht="16.5" spans="1:6">
      <c r="A86" s="27"/>
      <c r="B86" s="27"/>
      <c r="C86" s="27"/>
      <c r="D86" s="27"/>
      <c r="E86" s="27"/>
      <c r="F86" s="27"/>
    </row>
    <row r="87" ht="16.5" spans="1:6">
      <c r="A87" s="27"/>
      <c r="B87" s="27"/>
      <c r="C87" s="27"/>
      <c r="D87" s="27"/>
      <c r="E87" s="27"/>
      <c r="F87" s="27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38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1" t="s">
        <v>84</v>
      </c>
      <c r="L1" s="1"/>
      <c r="M1" s="1"/>
      <c r="N1" s="1"/>
      <c r="O1" s="1"/>
      <c r="P1" s="1"/>
      <c r="Q1" s="1"/>
      <c r="R1" s="1"/>
    </row>
    <row r="2" ht="22.5" spans="1:18">
      <c r="A2" s="3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  <c r="I2" s="4" t="s">
        <v>93</v>
      </c>
      <c r="J2" s="4" t="s">
        <v>94</v>
      </c>
      <c r="K2" s="12" t="s">
        <v>95</v>
      </c>
      <c r="L2" s="12" t="s">
        <v>96</v>
      </c>
      <c r="M2" s="12" t="s">
        <v>97</v>
      </c>
      <c r="N2" s="12" t="s">
        <v>98</v>
      </c>
      <c r="O2" s="12" t="s">
        <v>99</v>
      </c>
      <c r="P2" s="12" t="s">
        <v>100</v>
      </c>
      <c r="Q2" s="12" t="s">
        <v>101</v>
      </c>
      <c r="R2" s="12" t="s">
        <v>102</v>
      </c>
    </row>
    <row r="3" ht="16.5" spans="1:23">
      <c r="A3" s="16">
        <v>399613</v>
      </c>
      <c r="B3" s="16" t="s">
        <v>103</v>
      </c>
      <c r="C3" s="16">
        <v>2779.662</v>
      </c>
      <c r="D3" s="16">
        <v>3158.62</v>
      </c>
      <c r="E3" s="16">
        <v>1</v>
      </c>
      <c r="F3" s="17">
        <v>0</v>
      </c>
      <c r="G3" s="17">
        <v>0</v>
      </c>
      <c r="H3" s="17">
        <v>1</v>
      </c>
      <c r="I3" s="17">
        <v>0.995</v>
      </c>
      <c r="J3" s="17">
        <v>12.873</v>
      </c>
      <c r="K3" s="21">
        <v>4</v>
      </c>
      <c r="L3" s="21">
        <v>0</v>
      </c>
      <c r="M3" s="21">
        <v>0</v>
      </c>
      <c r="N3" s="21">
        <v>0</v>
      </c>
      <c r="O3" s="21">
        <v>0</v>
      </c>
      <c r="P3" s="21">
        <v>0.626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6">
        <v>399672</v>
      </c>
      <c r="B4" s="16" t="s">
        <v>104</v>
      </c>
      <c r="C4" s="16">
        <v>3731.18</v>
      </c>
      <c r="D4" s="16">
        <v>4103.943</v>
      </c>
      <c r="E4" s="16">
        <v>1</v>
      </c>
      <c r="F4" s="17">
        <v>0</v>
      </c>
      <c r="G4" s="17">
        <v>0</v>
      </c>
      <c r="H4" s="17">
        <v>1</v>
      </c>
      <c r="I4" s="17">
        <v>0.433</v>
      </c>
      <c r="J4" s="17">
        <v>9.477</v>
      </c>
      <c r="K4" s="21">
        <v>4</v>
      </c>
      <c r="L4" s="21">
        <v>0</v>
      </c>
      <c r="M4" s="21">
        <v>0</v>
      </c>
      <c r="N4" s="21">
        <v>0</v>
      </c>
      <c r="O4" s="21">
        <v>0</v>
      </c>
      <c r="P4" s="21">
        <v>0.662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8">
        <v>399320</v>
      </c>
      <c r="B5" s="18" t="s">
        <v>47</v>
      </c>
      <c r="C5" s="18">
        <v>2141.775</v>
      </c>
      <c r="D5" s="18">
        <v>2233.644</v>
      </c>
      <c r="E5" s="18">
        <v>0</v>
      </c>
      <c r="F5" s="18">
        <v>1</v>
      </c>
      <c r="G5" s="17">
        <v>0</v>
      </c>
      <c r="H5" s="17">
        <v>0</v>
      </c>
      <c r="I5" s="17">
        <v>0</v>
      </c>
      <c r="J5" s="17">
        <v>0.085</v>
      </c>
      <c r="K5" s="21">
        <v>2</v>
      </c>
      <c r="L5" s="21">
        <v>0</v>
      </c>
      <c r="M5" s="21">
        <v>0</v>
      </c>
      <c r="N5" s="21">
        <v>0</v>
      </c>
      <c r="O5" s="21">
        <v>0</v>
      </c>
      <c r="P5" s="21">
        <v>0.112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9">
        <v>1</v>
      </c>
      <c r="B6" s="20" t="s">
        <v>105</v>
      </c>
      <c r="C6" s="20">
        <v>3361.236</v>
      </c>
      <c r="D6" s="20">
        <v>3758.143</v>
      </c>
      <c r="E6" s="20">
        <v>0</v>
      </c>
      <c r="F6" s="20">
        <v>0</v>
      </c>
      <c r="G6" s="20">
        <v>0</v>
      </c>
      <c r="H6" s="20">
        <v>1</v>
      </c>
      <c r="I6" s="17">
        <v>1.828</v>
      </c>
      <c r="J6" s="17">
        <v>12.196</v>
      </c>
      <c r="K6" s="21">
        <v>4</v>
      </c>
      <c r="L6" s="21">
        <v>1</v>
      </c>
      <c r="M6" s="21">
        <v>0</v>
      </c>
      <c r="N6" s="21">
        <v>1</v>
      </c>
      <c r="O6" s="21">
        <v>0</v>
      </c>
      <c r="P6" s="21">
        <v>-1.374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20">
        <v>2</v>
      </c>
      <c r="B7" s="20" t="s">
        <v>106</v>
      </c>
      <c r="C7" s="20">
        <v>3522.834</v>
      </c>
      <c r="D7" s="20">
        <v>3939.401</v>
      </c>
      <c r="E7" s="20">
        <v>0</v>
      </c>
      <c r="F7" s="20">
        <v>0</v>
      </c>
      <c r="G7" s="20">
        <v>0</v>
      </c>
      <c r="H7" s="20">
        <v>1</v>
      </c>
      <c r="I7" s="17">
        <v>1.832</v>
      </c>
      <c r="J7" s="17">
        <v>12.213</v>
      </c>
      <c r="K7" s="21">
        <v>3</v>
      </c>
      <c r="L7" s="21">
        <v>0</v>
      </c>
      <c r="M7" s="21">
        <v>0</v>
      </c>
      <c r="N7" s="21">
        <v>0</v>
      </c>
      <c r="O7" s="21">
        <v>0</v>
      </c>
      <c r="P7" s="21">
        <v>-0.372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20">
        <v>4</v>
      </c>
      <c r="B8" s="20" t="s">
        <v>107</v>
      </c>
      <c r="C8" s="20">
        <v>2851.532</v>
      </c>
      <c r="D8" s="20">
        <v>3313.3</v>
      </c>
      <c r="E8" s="20">
        <v>0</v>
      </c>
      <c r="F8" s="20">
        <v>0</v>
      </c>
      <c r="G8" s="20">
        <v>0</v>
      </c>
      <c r="H8" s="20">
        <v>1</v>
      </c>
      <c r="I8" s="17">
        <v>5.659</v>
      </c>
      <c r="J8" s="17">
        <v>18.807</v>
      </c>
      <c r="K8" s="21">
        <v>4</v>
      </c>
      <c r="L8" s="21">
        <v>0</v>
      </c>
      <c r="M8" s="21">
        <v>0</v>
      </c>
      <c r="N8" s="21">
        <v>0</v>
      </c>
      <c r="O8" s="21">
        <v>0</v>
      </c>
      <c r="P8" s="21">
        <v>-5.034</v>
      </c>
      <c r="Q8" s="21">
        <v>0</v>
      </c>
      <c r="R8" s="21">
        <v>-1</v>
      </c>
      <c r="S8" s="22"/>
      <c r="T8" s="22"/>
      <c r="U8" s="22"/>
      <c r="V8" s="22"/>
      <c r="W8" s="22"/>
    </row>
    <row r="9" ht="16.5" spans="1:23">
      <c r="A9" s="20">
        <v>9</v>
      </c>
      <c r="B9" s="20" t="s">
        <v>108</v>
      </c>
      <c r="C9" s="20">
        <v>5362.497</v>
      </c>
      <c r="D9" s="20">
        <v>6173.992</v>
      </c>
      <c r="E9" s="20">
        <v>0</v>
      </c>
      <c r="F9" s="20">
        <v>0</v>
      </c>
      <c r="G9" s="20">
        <v>0</v>
      </c>
      <c r="H9" s="20">
        <v>1</v>
      </c>
      <c r="I9" s="17">
        <v>4.926</v>
      </c>
      <c r="J9" s="17">
        <v>17.422</v>
      </c>
      <c r="K9" s="21">
        <v>1</v>
      </c>
      <c r="L9" s="21">
        <v>0</v>
      </c>
      <c r="M9" s="21">
        <v>0</v>
      </c>
      <c r="N9" s="21">
        <v>0</v>
      </c>
      <c r="O9" s="21">
        <v>0</v>
      </c>
      <c r="P9" s="21">
        <v>2.325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20">
        <v>10</v>
      </c>
      <c r="B10" s="20" t="s">
        <v>109</v>
      </c>
      <c r="C10" s="20">
        <v>8522.619</v>
      </c>
      <c r="D10" s="20">
        <v>9552.263</v>
      </c>
      <c r="E10" s="20">
        <v>0</v>
      </c>
      <c r="F10" s="20">
        <v>0</v>
      </c>
      <c r="G10" s="20">
        <v>0</v>
      </c>
      <c r="H10" s="20">
        <v>1</v>
      </c>
      <c r="I10" s="17">
        <v>3.582</v>
      </c>
      <c r="J10" s="17">
        <v>13.975</v>
      </c>
      <c r="K10" s="21">
        <v>2</v>
      </c>
      <c r="L10" s="21">
        <v>0</v>
      </c>
      <c r="M10" s="21">
        <v>0</v>
      </c>
      <c r="N10" s="21">
        <v>0</v>
      </c>
      <c r="O10" s="21">
        <v>0</v>
      </c>
      <c r="P10" s="21">
        <v>4.954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20">
        <v>11</v>
      </c>
      <c r="B11" s="20" t="s">
        <v>80</v>
      </c>
      <c r="C11" s="20">
        <v>6885.288</v>
      </c>
      <c r="D11" s="20">
        <v>7068.044</v>
      </c>
      <c r="E11" s="20">
        <v>0</v>
      </c>
      <c r="F11" s="20">
        <v>0</v>
      </c>
      <c r="G11" s="20">
        <v>0</v>
      </c>
      <c r="H11" s="20">
        <v>1</v>
      </c>
      <c r="I11" s="17">
        <v>0.842</v>
      </c>
      <c r="J11" s="17">
        <v>3.406</v>
      </c>
      <c r="K11" s="21">
        <v>4</v>
      </c>
      <c r="L11" s="21">
        <v>0</v>
      </c>
      <c r="M11" s="21">
        <v>0</v>
      </c>
      <c r="N11" s="21">
        <v>1</v>
      </c>
      <c r="O11" s="21">
        <v>0</v>
      </c>
      <c r="P11" s="21">
        <v>1.189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20">
        <v>13</v>
      </c>
      <c r="B12" s="20" t="s">
        <v>110</v>
      </c>
      <c r="C12" s="20">
        <v>298.223</v>
      </c>
      <c r="D12" s="20">
        <v>300.398</v>
      </c>
      <c r="E12" s="20">
        <v>0</v>
      </c>
      <c r="F12" s="20">
        <v>0</v>
      </c>
      <c r="G12" s="20">
        <v>0</v>
      </c>
      <c r="H12" s="20">
        <v>1</v>
      </c>
      <c r="I12" s="17">
        <v>0.176</v>
      </c>
      <c r="J12" s="17">
        <v>0.899</v>
      </c>
      <c r="K12" s="21">
        <v>4</v>
      </c>
      <c r="L12" s="21">
        <v>1</v>
      </c>
      <c r="M12" s="21">
        <v>0</v>
      </c>
      <c r="N12" s="21">
        <v>1</v>
      </c>
      <c r="O12" s="21">
        <v>0</v>
      </c>
      <c r="P12" s="21">
        <v>3.008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20">
        <v>16</v>
      </c>
      <c r="B13" s="20" t="s">
        <v>111</v>
      </c>
      <c r="C13" s="20">
        <v>2668.813</v>
      </c>
      <c r="D13" s="20">
        <v>2912.655</v>
      </c>
      <c r="E13" s="20">
        <v>0</v>
      </c>
      <c r="F13" s="20">
        <v>0</v>
      </c>
      <c r="G13" s="20">
        <v>0</v>
      </c>
      <c r="H13" s="20">
        <v>1</v>
      </c>
      <c r="I13" s="17">
        <v>0.964</v>
      </c>
      <c r="J13" s="17">
        <v>9.255</v>
      </c>
      <c r="K13" s="21">
        <v>4</v>
      </c>
      <c r="L13" s="21">
        <v>0</v>
      </c>
      <c r="M13" s="21">
        <v>-1</v>
      </c>
      <c r="N13" s="21">
        <v>1</v>
      </c>
      <c r="O13" s="21">
        <v>0</v>
      </c>
      <c r="P13" s="21">
        <v>-0.158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20">
        <v>17</v>
      </c>
      <c r="B14" s="20" t="s">
        <v>112</v>
      </c>
      <c r="C14" s="20">
        <v>2840.556</v>
      </c>
      <c r="D14" s="20">
        <v>3176.292</v>
      </c>
      <c r="E14" s="20">
        <v>0</v>
      </c>
      <c r="F14" s="20">
        <v>0</v>
      </c>
      <c r="G14" s="20">
        <v>0</v>
      </c>
      <c r="H14" s="20">
        <v>1</v>
      </c>
      <c r="I14" s="17">
        <v>1.833</v>
      </c>
      <c r="J14" s="17">
        <v>12.209</v>
      </c>
      <c r="K14" s="21">
        <v>0</v>
      </c>
      <c r="L14" s="21">
        <v>0</v>
      </c>
      <c r="M14" s="21">
        <v>1</v>
      </c>
      <c r="N14" s="21">
        <v>-1</v>
      </c>
      <c r="O14" s="21">
        <v>0</v>
      </c>
      <c r="P14" s="21">
        <v>0.009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20">
        <v>20</v>
      </c>
      <c r="B15" s="20" t="s">
        <v>113</v>
      </c>
      <c r="C15" s="20">
        <v>1252.161</v>
      </c>
      <c r="D15" s="20">
        <v>1563.571</v>
      </c>
      <c r="E15" s="20">
        <v>0</v>
      </c>
      <c r="F15" s="20">
        <v>0</v>
      </c>
      <c r="G15" s="20">
        <v>0</v>
      </c>
      <c r="H15" s="20">
        <v>1</v>
      </c>
      <c r="I15" s="17">
        <v>7.162</v>
      </c>
      <c r="J15" s="17">
        <v>25.652</v>
      </c>
      <c r="K15" s="21">
        <v>1</v>
      </c>
      <c r="L15" s="21">
        <v>0</v>
      </c>
      <c r="M15" s="21">
        <v>1</v>
      </c>
      <c r="N15" s="21">
        <v>-1</v>
      </c>
      <c r="O15" s="21">
        <v>0</v>
      </c>
      <c r="P15" s="21">
        <v>-0.001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20">
        <v>22</v>
      </c>
      <c r="B16" s="20" t="s">
        <v>114</v>
      </c>
      <c r="C16" s="20">
        <v>249.986</v>
      </c>
      <c r="D16" s="20">
        <v>251.826</v>
      </c>
      <c r="E16" s="20">
        <v>0</v>
      </c>
      <c r="F16" s="20">
        <v>0</v>
      </c>
      <c r="G16" s="20">
        <v>0</v>
      </c>
      <c r="H16" s="20">
        <v>1</v>
      </c>
      <c r="I16" s="17">
        <v>0.193</v>
      </c>
      <c r="J16" s="17">
        <v>0.923</v>
      </c>
      <c r="K16" s="21">
        <v>1</v>
      </c>
      <c r="L16" s="21">
        <v>0</v>
      </c>
      <c r="M16" s="21">
        <v>0</v>
      </c>
      <c r="N16" s="21">
        <v>0</v>
      </c>
      <c r="O16" s="21">
        <v>0</v>
      </c>
      <c r="P16" s="21">
        <v>1.841</v>
      </c>
      <c r="Q16" s="21">
        <v>0</v>
      </c>
      <c r="R16" s="21">
        <v>-1</v>
      </c>
      <c r="S16" s="22"/>
      <c r="T16" s="22"/>
      <c r="U16" s="22"/>
      <c r="V16" s="22"/>
      <c r="W16" s="22"/>
    </row>
    <row r="17" ht="16.5" spans="1:23">
      <c r="A17" s="20">
        <v>26</v>
      </c>
      <c r="B17" s="20" t="s">
        <v>115</v>
      </c>
      <c r="C17" s="20">
        <v>3689.812</v>
      </c>
      <c r="D17" s="20">
        <v>4366.065</v>
      </c>
      <c r="E17" s="20">
        <v>0</v>
      </c>
      <c r="F17" s="20">
        <v>0</v>
      </c>
      <c r="G17" s="20">
        <v>0</v>
      </c>
      <c r="H17" s="20">
        <v>1</v>
      </c>
      <c r="I17" s="17">
        <v>6.97</v>
      </c>
      <c r="J17" s="17">
        <v>21.379</v>
      </c>
      <c r="K17" s="21">
        <v>4</v>
      </c>
      <c r="L17" s="21">
        <v>1</v>
      </c>
      <c r="M17" s="21">
        <v>0</v>
      </c>
      <c r="N17" s="21">
        <v>0</v>
      </c>
      <c r="O17" s="21">
        <v>0</v>
      </c>
      <c r="P17" s="21">
        <v>2.916</v>
      </c>
      <c r="Q17" s="21">
        <v>0</v>
      </c>
      <c r="R17" s="21">
        <v>1</v>
      </c>
      <c r="S17" s="22"/>
      <c r="T17" s="22"/>
      <c r="U17" s="22"/>
      <c r="V17" s="22"/>
      <c r="W17" s="22"/>
    </row>
    <row r="18" ht="16.5" spans="1:23">
      <c r="A18" s="20">
        <v>28</v>
      </c>
      <c r="B18" s="20" t="s">
        <v>116</v>
      </c>
      <c r="C18" s="20">
        <v>3132.484</v>
      </c>
      <c r="D18" s="20">
        <v>3614.72</v>
      </c>
      <c r="E18" s="20">
        <v>0</v>
      </c>
      <c r="F18" s="20">
        <v>0</v>
      </c>
      <c r="G18" s="20">
        <v>0</v>
      </c>
      <c r="H18" s="20">
        <v>1</v>
      </c>
      <c r="I18" s="17">
        <v>7.013</v>
      </c>
      <c r="J18" s="17">
        <v>19.418</v>
      </c>
      <c r="K18" s="21">
        <v>4</v>
      </c>
      <c r="L18" s="21">
        <v>0</v>
      </c>
      <c r="M18" s="21">
        <v>0</v>
      </c>
      <c r="N18" s="21">
        <v>0</v>
      </c>
      <c r="O18" s="21">
        <v>0</v>
      </c>
      <c r="P18" s="21">
        <v>0.529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30</v>
      </c>
      <c r="B19" s="20" t="s">
        <v>117</v>
      </c>
      <c r="C19" s="20">
        <v>2040.945</v>
      </c>
      <c r="D19" s="20">
        <v>2373.755</v>
      </c>
      <c r="E19" s="20">
        <v>0</v>
      </c>
      <c r="F19" s="20">
        <v>0</v>
      </c>
      <c r="G19" s="20">
        <v>0</v>
      </c>
      <c r="H19" s="20">
        <v>1</v>
      </c>
      <c r="I19" s="17">
        <v>7.66</v>
      </c>
      <c r="J19" s="17">
        <v>20.606</v>
      </c>
      <c r="K19" s="21">
        <v>1</v>
      </c>
      <c r="L19" s="21">
        <v>0</v>
      </c>
      <c r="M19" s="21">
        <v>0</v>
      </c>
      <c r="N19" s="21">
        <v>-1</v>
      </c>
      <c r="O19" s="21">
        <v>0</v>
      </c>
      <c r="P19" s="21">
        <v>10.601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33</v>
      </c>
      <c r="B20" s="20" t="s">
        <v>118</v>
      </c>
      <c r="C20" s="20">
        <v>2303.697</v>
      </c>
      <c r="D20" s="20">
        <v>2865.261</v>
      </c>
      <c r="E20" s="20">
        <v>0</v>
      </c>
      <c r="F20" s="20">
        <v>0</v>
      </c>
      <c r="G20" s="20">
        <v>0</v>
      </c>
      <c r="H20" s="20">
        <v>1</v>
      </c>
      <c r="I20" s="17">
        <v>7.296</v>
      </c>
      <c r="J20" s="17">
        <v>25.465</v>
      </c>
      <c r="K20" s="21">
        <v>3</v>
      </c>
      <c r="L20" s="21">
        <v>0</v>
      </c>
      <c r="M20" s="21">
        <v>0</v>
      </c>
      <c r="N20" s="21">
        <v>0</v>
      </c>
      <c r="O20" s="21">
        <v>0</v>
      </c>
      <c r="P20" s="21">
        <v>0.856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35</v>
      </c>
      <c r="B21" s="20" t="s">
        <v>119</v>
      </c>
      <c r="C21" s="20">
        <v>2627.573</v>
      </c>
      <c r="D21" s="20">
        <v>2988.412</v>
      </c>
      <c r="E21" s="20">
        <v>0</v>
      </c>
      <c r="F21" s="20">
        <v>0</v>
      </c>
      <c r="G21" s="20">
        <v>0</v>
      </c>
      <c r="H21" s="20">
        <v>1</v>
      </c>
      <c r="I21" s="17">
        <v>4.828</v>
      </c>
      <c r="J21" s="17">
        <v>16.32</v>
      </c>
      <c r="K21" s="21">
        <v>4</v>
      </c>
      <c r="L21" s="21">
        <v>0</v>
      </c>
      <c r="M21" s="21">
        <v>0</v>
      </c>
      <c r="N21" s="21">
        <v>1</v>
      </c>
      <c r="O21" s="21">
        <v>0</v>
      </c>
      <c r="P21" s="21">
        <v>-1.055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39</v>
      </c>
      <c r="B22" s="20" t="s">
        <v>120</v>
      </c>
      <c r="C22" s="20">
        <v>3611.733</v>
      </c>
      <c r="D22" s="20">
        <v>4809.989</v>
      </c>
      <c r="E22" s="20">
        <v>0</v>
      </c>
      <c r="F22" s="20">
        <v>0</v>
      </c>
      <c r="G22" s="20">
        <v>0</v>
      </c>
      <c r="H22" s="20">
        <v>1</v>
      </c>
      <c r="I22" s="17">
        <v>17.841</v>
      </c>
      <c r="J22" s="17">
        <v>38.308</v>
      </c>
      <c r="K22" s="21">
        <v>2</v>
      </c>
      <c r="L22" s="21">
        <v>0</v>
      </c>
      <c r="M22" s="21">
        <v>0</v>
      </c>
      <c r="N22" s="21">
        <v>0</v>
      </c>
      <c r="O22" s="21">
        <v>0</v>
      </c>
      <c r="P22" s="21">
        <v>0.874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40</v>
      </c>
      <c r="B23" s="20" t="s">
        <v>121</v>
      </c>
      <c r="C23" s="20">
        <v>3565.019</v>
      </c>
      <c r="D23" s="20">
        <v>3886.697</v>
      </c>
      <c r="E23" s="20">
        <v>0</v>
      </c>
      <c r="F23" s="20">
        <v>0</v>
      </c>
      <c r="G23" s="20">
        <v>0</v>
      </c>
      <c r="H23" s="20">
        <v>1</v>
      </c>
      <c r="I23" s="17">
        <v>2.09</v>
      </c>
      <c r="J23" s="17">
        <v>10.193</v>
      </c>
      <c r="K23" s="21">
        <v>2</v>
      </c>
      <c r="L23" s="21">
        <v>0</v>
      </c>
      <c r="M23" s="21">
        <v>1</v>
      </c>
      <c r="N23" s="21">
        <v>-1</v>
      </c>
      <c r="O23" s="21">
        <v>0</v>
      </c>
      <c r="P23" s="21">
        <v>0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43</v>
      </c>
      <c r="B24" s="20" t="s">
        <v>122</v>
      </c>
      <c r="C24" s="20">
        <v>2147.468</v>
      </c>
      <c r="D24" s="20">
        <v>2448.756</v>
      </c>
      <c r="E24" s="20">
        <v>0</v>
      </c>
      <c r="F24" s="20">
        <v>0</v>
      </c>
      <c r="G24" s="20">
        <v>0</v>
      </c>
      <c r="H24" s="20">
        <v>1</v>
      </c>
      <c r="I24" s="17">
        <v>5.213</v>
      </c>
      <c r="J24" s="17">
        <v>16.875</v>
      </c>
      <c r="K24" s="21">
        <v>0</v>
      </c>
      <c r="L24" s="21">
        <v>0</v>
      </c>
      <c r="M24" s="21">
        <v>0</v>
      </c>
      <c r="N24" s="21">
        <v>-1</v>
      </c>
      <c r="O24" s="21">
        <v>0</v>
      </c>
      <c r="P24" s="21">
        <v>1.122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44</v>
      </c>
      <c r="B25" s="20" t="s">
        <v>123</v>
      </c>
      <c r="C25" s="20">
        <v>3937.443</v>
      </c>
      <c r="D25" s="20">
        <v>4413.836</v>
      </c>
      <c r="E25" s="20">
        <v>0</v>
      </c>
      <c r="F25" s="20">
        <v>0</v>
      </c>
      <c r="G25" s="20">
        <v>0</v>
      </c>
      <c r="H25" s="20">
        <v>1</v>
      </c>
      <c r="I25" s="17">
        <v>1.814</v>
      </c>
      <c r="J25" s="17">
        <v>12.411</v>
      </c>
      <c r="K25" s="21">
        <v>4</v>
      </c>
      <c r="L25" s="21">
        <v>2</v>
      </c>
      <c r="M25" s="21">
        <v>0</v>
      </c>
      <c r="N25" s="21">
        <v>0</v>
      </c>
      <c r="O25" s="21">
        <v>0</v>
      </c>
      <c r="P25" s="21">
        <v>4.347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45</v>
      </c>
      <c r="B26" s="20" t="s">
        <v>124</v>
      </c>
      <c r="C26" s="20">
        <v>4555.999</v>
      </c>
      <c r="D26" s="20">
        <v>5337.132</v>
      </c>
      <c r="E26" s="20">
        <v>0</v>
      </c>
      <c r="F26" s="20">
        <v>0</v>
      </c>
      <c r="G26" s="20">
        <v>0</v>
      </c>
      <c r="H26" s="20">
        <v>1</v>
      </c>
      <c r="I26" s="17">
        <v>5.791</v>
      </c>
      <c r="J26" s="17">
        <v>19.58</v>
      </c>
      <c r="K26" s="21">
        <v>0</v>
      </c>
      <c r="L26" s="21">
        <v>0</v>
      </c>
      <c r="M26" s="21">
        <v>0</v>
      </c>
      <c r="N26" s="21">
        <v>-1</v>
      </c>
      <c r="O26" s="21">
        <v>0</v>
      </c>
      <c r="P26" s="21">
        <v>-0.149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46</v>
      </c>
      <c r="B27" s="20" t="s">
        <v>125</v>
      </c>
      <c r="C27" s="20">
        <v>4255.936</v>
      </c>
      <c r="D27" s="20">
        <v>4856.444</v>
      </c>
      <c r="E27" s="20">
        <v>0</v>
      </c>
      <c r="F27" s="20">
        <v>0</v>
      </c>
      <c r="G27" s="20">
        <v>0</v>
      </c>
      <c r="H27" s="20">
        <v>1</v>
      </c>
      <c r="I27" s="17">
        <v>3.778</v>
      </c>
      <c r="J27" s="17">
        <v>15.676</v>
      </c>
      <c r="K27" s="21">
        <v>4</v>
      </c>
      <c r="L27" s="21">
        <v>2</v>
      </c>
      <c r="M27" s="21">
        <v>0</v>
      </c>
      <c r="N27" s="21">
        <v>1</v>
      </c>
      <c r="O27" s="21">
        <v>0</v>
      </c>
      <c r="P27" s="21">
        <v>1.186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47</v>
      </c>
      <c r="B28" s="20" t="s">
        <v>126</v>
      </c>
      <c r="C28" s="20">
        <v>3365.567</v>
      </c>
      <c r="D28" s="20">
        <v>3751.048</v>
      </c>
      <c r="E28" s="20">
        <v>0</v>
      </c>
      <c r="F28" s="20">
        <v>0</v>
      </c>
      <c r="G28" s="20">
        <v>0</v>
      </c>
      <c r="H28" s="20">
        <v>1</v>
      </c>
      <c r="I28" s="17">
        <v>2.665</v>
      </c>
      <c r="J28" s="17">
        <v>12.667</v>
      </c>
      <c r="K28" s="21">
        <v>1</v>
      </c>
      <c r="L28" s="21">
        <v>0</v>
      </c>
      <c r="M28" s="21">
        <v>0</v>
      </c>
      <c r="N28" s="21">
        <v>-1</v>
      </c>
      <c r="O28" s="21">
        <v>0</v>
      </c>
      <c r="P28" s="21">
        <v>5.725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49</v>
      </c>
      <c r="B29" s="20" t="s">
        <v>127</v>
      </c>
      <c r="C29" s="20">
        <v>1536.513</v>
      </c>
      <c r="D29" s="20">
        <v>1850.863</v>
      </c>
      <c r="E29" s="20">
        <v>0</v>
      </c>
      <c r="F29" s="20">
        <v>0</v>
      </c>
      <c r="G29" s="20">
        <v>0</v>
      </c>
      <c r="H29" s="20">
        <v>1</v>
      </c>
      <c r="I29" s="17">
        <v>9.482</v>
      </c>
      <c r="J29" s="17">
        <v>24.856</v>
      </c>
      <c r="K29" s="21">
        <v>4</v>
      </c>
      <c r="L29" s="21">
        <v>2</v>
      </c>
      <c r="M29" s="21">
        <v>0</v>
      </c>
      <c r="N29" s="21">
        <v>1</v>
      </c>
      <c r="O29" s="21">
        <v>0</v>
      </c>
      <c r="P29" s="21">
        <v>0.137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50</v>
      </c>
      <c r="B30" s="20" t="s">
        <v>128</v>
      </c>
      <c r="C30" s="20">
        <v>2056.729</v>
      </c>
      <c r="D30" s="20">
        <v>2286.133</v>
      </c>
      <c r="E30" s="20">
        <v>0</v>
      </c>
      <c r="F30" s="20">
        <v>0</v>
      </c>
      <c r="G30" s="20">
        <v>0</v>
      </c>
      <c r="H30" s="20">
        <v>1</v>
      </c>
      <c r="I30" s="17">
        <v>2.906</v>
      </c>
      <c r="J30" s="17">
        <v>12.649</v>
      </c>
      <c r="K30" s="21">
        <v>2</v>
      </c>
      <c r="L30" s="21">
        <v>0</v>
      </c>
      <c r="M30" s="21">
        <v>0</v>
      </c>
      <c r="N30" s="21">
        <v>0</v>
      </c>
      <c r="O30" s="21">
        <v>0</v>
      </c>
      <c r="P30" s="21">
        <v>3.495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51</v>
      </c>
      <c r="B31" s="20" t="s">
        <v>129</v>
      </c>
      <c r="C31" s="20">
        <v>8018.417</v>
      </c>
      <c r="D31" s="20">
        <v>8910.18</v>
      </c>
      <c r="E31" s="20">
        <v>0</v>
      </c>
      <c r="F31" s="20">
        <v>0</v>
      </c>
      <c r="G31" s="20">
        <v>0</v>
      </c>
      <c r="H31" s="20">
        <v>1</v>
      </c>
      <c r="I31" s="17">
        <v>2.031</v>
      </c>
      <c r="J31" s="17">
        <v>11.836</v>
      </c>
      <c r="K31" s="21">
        <v>4</v>
      </c>
      <c r="L31" s="21">
        <v>0</v>
      </c>
      <c r="M31" s="21">
        <v>0</v>
      </c>
      <c r="N31" s="21">
        <v>0</v>
      </c>
      <c r="O31" s="21">
        <v>0</v>
      </c>
      <c r="P31" s="21">
        <v>-0.722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57</v>
      </c>
      <c r="B32" s="20" t="s">
        <v>130</v>
      </c>
      <c r="C32" s="20">
        <v>3196.538</v>
      </c>
      <c r="D32" s="20">
        <v>3609.957</v>
      </c>
      <c r="E32" s="20">
        <v>0</v>
      </c>
      <c r="F32" s="20">
        <v>0</v>
      </c>
      <c r="G32" s="20">
        <v>0</v>
      </c>
      <c r="H32" s="20">
        <v>1</v>
      </c>
      <c r="I32" s="17">
        <v>6.057</v>
      </c>
      <c r="J32" s="17">
        <v>16.815</v>
      </c>
      <c r="K32" s="21">
        <v>4</v>
      </c>
      <c r="L32" s="21">
        <v>2</v>
      </c>
      <c r="M32" s="21">
        <v>0</v>
      </c>
      <c r="N32" s="21">
        <v>0</v>
      </c>
      <c r="O32" s="21">
        <v>0</v>
      </c>
      <c r="P32" s="21">
        <v>4.59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59</v>
      </c>
      <c r="B33" s="20" t="s">
        <v>131</v>
      </c>
      <c r="C33" s="20">
        <v>2661.002</v>
      </c>
      <c r="D33" s="20">
        <v>3095.33</v>
      </c>
      <c r="E33" s="20">
        <v>0</v>
      </c>
      <c r="F33" s="20">
        <v>0</v>
      </c>
      <c r="G33" s="20">
        <v>0</v>
      </c>
      <c r="H33" s="20">
        <v>1</v>
      </c>
      <c r="I33" s="17">
        <v>7.644</v>
      </c>
      <c r="J33" s="17">
        <v>20.603</v>
      </c>
      <c r="K33" s="21">
        <v>4</v>
      </c>
      <c r="L33" s="21">
        <v>2</v>
      </c>
      <c r="M33" s="21">
        <v>0</v>
      </c>
      <c r="N33" s="21">
        <v>1</v>
      </c>
      <c r="O33" s="21">
        <v>0</v>
      </c>
      <c r="P33" s="21">
        <v>1.438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62</v>
      </c>
      <c r="B34" s="20" t="s">
        <v>132</v>
      </c>
      <c r="C34" s="20">
        <v>1880.194</v>
      </c>
      <c r="D34" s="20">
        <v>2090.006</v>
      </c>
      <c r="E34" s="20">
        <v>0</v>
      </c>
      <c r="F34" s="20">
        <v>0</v>
      </c>
      <c r="G34" s="20">
        <v>0</v>
      </c>
      <c r="H34" s="20">
        <v>1</v>
      </c>
      <c r="I34" s="17">
        <v>1.293</v>
      </c>
      <c r="J34" s="17">
        <v>11.202</v>
      </c>
      <c r="K34" s="21">
        <v>4</v>
      </c>
      <c r="L34" s="21">
        <v>0</v>
      </c>
      <c r="M34" s="21">
        <v>0</v>
      </c>
      <c r="N34" s="21">
        <v>0</v>
      </c>
      <c r="O34" s="21">
        <v>0</v>
      </c>
      <c r="P34" s="21">
        <v>-0.181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64</v>
      </c>
      <c r="B35" s="20" t="s">
        <v>133</v>
      </c>
      <c r="C35" s="20">
        <v>3017.764</v>
      </c>
      <c r="D35" s="20">
        <v>3464.347</v>
      </c>
      <c r="E35" s="20">
        <v>0</v>
      </c>
      <c r="F35" s="20">
        <v>0</v>
      </c>
      <c r="G35" s="20">
        <v>0</v>
      </c>
      <c r="H35" s="20">
        <v>1</v>
      </c>
      <c r="I35" s="17">
        <v>5.56</v>
      </c>
      <c r="J35" s="17">
        <v>17.735</v>
      </c>
      <c r="K35" s="21">
        <v>3</v>
      </c>
      <c r="L35" s="21">
        <v>1</v>
      </c>
      <c r="M35" s="21">
        <v>0</v>
      </c>
      <c r="N35" s="21">
        <v>-1</v>
      </c>
      <c r="O35" s="21">
        <v>0</v>
      </c>
      <c r="P35" s="21">
        <v>5.901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65</v>
      </c>
      <c r="B36" s="20" t="s">
        <v>134</v>
      </c>
      <c r="C36" s="20">
        <v>3127.732</v>
      </c>
      <c r="D36" s="20">
        <v>3510.009</v>
      </c>
      <c r="E36" s="20">
        <v>0</v>
      </c>
      <c r="F36" s="20">
        <v>0</v>
      </c>
      <c r="G36" s="20">
        <v>0</v>
      </c>
      <c r="H36" s="20">
        <v>1</v>
      </c>
      <c r="I36" s="17">
        <v>1.144</v>
      </c>
      <c r="J36" s="17">
        <v>11.91</v>
      </c>
      <c r="K36" s="21">
        <v>3</v>
      </c>
      <c r="L36" s="21">
        <v>0</v>
      </c>
      <c r="M36" s="21">
        <v>0</v>
      </c>
      <c r="N36" s="21">
        <v>0</v>
      </c>
      <c r="O36" s="21">
        <v>0</v>
      </c>
      <c r="P36" s="21">
        <v>-11.46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66</v>
      </c>
      <c r="B37" s="20" t="s">
        <v>135</v>
      </c>
      <c r="C37" s="20">
        <v>2530.192</v>
      </c>
      <c r="D37" s="20">
        <v>3021.74</v>
      </c>
      <c r="E37" s="20">
        <v>0</v>
      </c>
      <c r="F37" s="20">
        <v>0</v>
      </c>
      <c r="G37" s="20">
        <v>0</v>
      </c>
      <c r="H37" s="20">
        <v>1</v>
      </c>
      <c r="I37" s="17">
        <v>3.447</v>
      </c>
      <c r="J37" s="17">
        <v>19.153</v>
      </c>
      <c r="K37" s="21">
        <v>1</v>
      </c>
      <c r="L37" s="21">
        <v>0</v>
      </c>
      <c r="M37" s="21">
        <v>0</v>
      </c>
      <c r="N37" s="21">
        <v>-1</v>
      </c>
      <c r="O37" s="21">
        <v>0</v>
      </c>
      <c r="P37" s="21">
        <v>11.145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67</v>
      </c>
      <c r="B38" s="20" t="s">
        <v>136</v>
      </c>
      <c r="C38" s="20">
        <v>6594.705</v>
      </c>
      <c r="D38" s="20">
        <v>8022.269</v>
      </c>
      <c r="E38" s="20">
        <v>0</v>
      </c>
      <c r="F38" s="20">
        <v>0</v>
      </c>
      <c r="G38" s="20">
        <v>0</v>
      </c>
      <c r="H38" s="20">
        <v>1</v>
      </c>
      <c r="I38" s="17">
        <v>8.098</v>
      </c>
      <c r="J38" s="17">
        <v>24.452</v>
      </c>
      <c r="K38" s="21">
        <v>4</v>
      </c>
      <c r="L38" s="21">
        <v>2</v>
      </c>
      <c r="M38" s="21">
        <v>-1</v>
      </c>
      <c r="N38" s="21">
        <v>1</v>
      </c>
      <c r="O38" s="21">
        <v>0</v>
      </c>
      <c r="P38" s="21">
        <v>-7.109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68</v>
      </c>
      <c r="B39" s="20" t="s">
        <v>137</v>
      </c>
      <c r="C39" s="20">
        <v>2758.201</v>
      </c>
      <c r="D39" s="20">
        <v>3282.57</v>
      </c>
      <c r="E39" s="20">
        <v>0</v>
      </c>
      <c r="F39" s="20">
        <v>0</v>
      </c>
      <c r="G39" s="20">
        <v>0</v>
      </c>
      <c r="H39" s="20">
        <v>1</v>
      </c>
      <c r="I39" s="17">
        <v>5.275</v>
      </c>
      <c r="J39" s="17">
        <v>20.407</v>
      </c>
      <c r="K39" s="21">
        <v>4</v>
      </c>
      <c r="L39" s="21">
        <v>2</v>
      </c>
      <c r="M39" s="21">
        <v>0</v>
      </c>
      <c r="N39" s="21">
        <v>1</v>
      </c>
      <c r="O39" s="21">
        <v>0</v>
      </c>
      <c r="P39" s="21">
        <v>-0.9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69</v>
      </c>
      <c r="B40" s="20" t="s">
        <v>138</v>
      </c>
      <c r="C40" s="20">
        <v>4587.136</v>
      </c>
      <c r="D40" s="20">
        <v>5189.684</v>
      </c>
      <c r="E40" s="20">
        <v>0</v>
      </c>
      <c r="F40" s="20">
        <v>0</v>
      </c>
      <c r="G40" s="20">
        <v>0</v>
      </c>
      <c r="H40" s="20">
        <v>1</v>
      </c>
      <c r="I40" s="17">
        <v>1.723</v>
      </c>
      <c r="J40" s="17">
        <v>13.134</v>
      </c>
      <c r="K40" s="21">
        <v>1</v>
      </c>
      <c r="L40" s="21">
        <v>0</v>
      </c>
      <c r="M40" s="21">
        <v>0</v>
      </c>
      <c r="N40" s="21">
        <v>-1</v>
      </c>
      <c r="O40" s="21">
        <v>0</v>
      </c>
      <c r="P40" s="21">
        <v>2.538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71</v>
      </c>
      <c r="B41" s="20" t="s">
        <v>139</v>
      </c>
      <c r="C41" s="20">
        <v>3108.183</v>
      </c>
      <c r="D41" s="20">
        <v>3892.066</v>
      </c>
      <c r="E41" s="20">
        <v>0</v>
      </c>
      <c r="F41" s="20">
        <v>0</v>
      </c>
      <c r="G41" s="20">
        <v>0</v>
      </c>
      <c r="H41" s="20">
        <v>1</v>
      </c>
      <c r="I41" s="17">
        <v>6.125</v>
      </c>
      <c r="J41" s="17">
        <v>25.032</v>
      </c>
      <c r="K41" s="21">
        <v>2</v>
      </c>
      <c r="L41" s="21">
        <v>0</v>
      </c>
      <c r="M41" s="21">
        <v>0</v>
      </c>
      <c r="N41" s="21">
        <v>0</v>
      </c>
      <c r="O41" s="21">
        <v>0</v>
      </c>
      <c r="P41" s="21">
        <v>1.612</v>
      </c>
      <c r="Q41" s="21">
        <v>0</v>
      </c>
      <c r="R41" s="21">
        <v>-1</v>
      </c>
      <c r="S41" s="22"/>
      <c r="T41" s="22"/>
      <c r="U41" s="22"/>
      <c r="V41" s="22"/>
      <c r="W41" s="22"/>
    </row>
    <row r="42" ht="16.5" spans="1:23">
      <c r="A42" s="20">
        <v>73</v>
      </c>
      <c r="B42" s="20" t="s">
        <v>140</v>
      </c>
      <c r="C42" s="20">
        <v>2986.776</v>
      </c>
      <c r="D42" s="20">
        <v>3405.278</v>
      </c>
      <c r="E42" s="20">
        <v>0</v>
      </c>
      <c r="F42" s="20">
        <v>0</v>
      </c>
      <c r="G42" s="20">
        <v>0</v>
      </c>
      <c r="H42" s="20">
        <v>1</v>
      </c>
      <c r="I42" s="17">
        <v>6.217</v>
      </c>
      <c r="J42" s="17">
        <v>17.743</v>
      </c>
      <c r="K42" s="21">
        <v>4</v>
      </c>
      <c r="L42" s="21">
        <v>0</v>
      </c>
      <c r="M42" s="21">
        <v>0</v>
      </c>
      <c r="N42" s="21">
        <v>0</v>
      </c>
      <c r="O42" s="21">
        <v>0</v>
      </c>
      <c r="P42" s="21">
        <v>1.964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77</v>
      </c>
      <c r="B43" s="20" t="s">
        <v>141</v>
      </c>
      <c r="C43" s="20">
        <v>4157.161</v>
      </c>
      <c r="D43" s="20">
        <v>5316.06</v>
      </c>
      <c r="E43" s="20">
        <v>0</v>
      </c>
      <c r="F43" s="20">
        <v>0</v>
      </c>
      <c r="G43" s="20">
        <v>0</v>
      </c>
      <c r="H43" s="20">
        <v>1</v>
      </c>
      <c r="I43" s="17">
        <v>14.858</v>
      </c>
      <c r="J43" s="17">
        <v>33.419</v>
      </c>
      <c r="K43" s="21">
        <v>4</v>
      </c>
      <c r="L43" s="21">
        <v>0</v>
      </c>
      <c r="M43" s="21">
        <v>0</v>
      </c>
      <c r="N43" s="21">
        <v>0</v>
      </c>
      <c r="O43" s="21">
        <v>0</v>
      </c>
      <c r="P43" s="21">
        <v>-0.157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90</v>
      </c>
      <c r="B44" s="20" t="s">
        <v>142</v>
      </c>
      <c r="C44" s="20">
        <v>1211.439</v>
      </c>
      <c r="D44" s="20">
        <v>1369.983</v>
      </c>
      <c r="E44" s="20">
        <v>0</v>
      </c>
      <c r="F44" s="20">
        <v>0</v>
      </c>
      <c r="G44" s="20">
        <v>0</v>
      </c>
      <c r="H44" s="20">
        <v>1</v>
      </c>
      <c r="I44" s="17">
        <v>2.787</v>
      </c>
      <c r="J44" s="17">
        <v>14.037</v>
      </c>
      <c r="K44" s="21">
        <v>4</v>
      </c>
      <c r="L44" s="21">
        <v>0</v>
      </c>
      <c r="M44" s="21">
        <v>0</v>
      </c>
      <c r="N44" s="21">
        <v>1</v>
      </c>
      <c r="O44" s="21">
        <v>0</v>
      </c>
      <c r="P44" s="21">
        <v>0.978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91</v>
      </c>
      <c r="B45" s="20" t="s">
        <v>143</v>
      </c>
      <c r="C45" s="20">
        <v>11622.749</v>
      </c>
      <c r="D45" s="20">
        <v>13888.107</v>
      </c>
      <c r="E45" s="20">
        <v>0</v>
      </c>
      <c r="F45" s="20">
        <v>0</v>
      </c>
      <c r="G45" s="20">
        <v>0</v>
      </c>
      <c r="H45" s="20">
        <v>1</v>
      </c>
      <c r="I45" s="17">
        <v>3.203</v>
      </c>
      <c r="J45" s="17">
        <v>18.992</v>
      </c>
      <c r="K45" s="21">
        <v>4</v>
      </c>
      <c r="L45" s="21">
        <v>0</v>
      </c>
      <c r="M45" s="21">
        <v>0</v>
      </c>
      <c r="N45" s="21">
        <v>1</v>
      </c>
      <c r="O45" s="21">
        <v>0</v>
      </c>
      <c r="P45" s="21">
        <v>0.316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92</v>
      </c>
      <c r="B46" s="20" t="s">
        <v>144</v>
      </c>
      <c r="C46" s="20">
        <v>3357.433</v>
      </c>
      <c r="D46" s="20">
        <v>3969.259</v>
      </c>
      <c r="E46" s="20">
        <v>0</v>
      </c>
      <c r="F46" s="20">
        <v>0</v>
      </c>
      <c r="G46" s="20">
        <v>0</v>
      </c>
      <c r="H46" s="20">
        <v>1</v>
      </c>
      <c r="I46" s="17">
        <v>5.202</v>
      </c>
      <c r="J46" s="17">
        <v>19.814</v>
      </c>
      <c r="K46" s="21">
        <v>4</v>
      </c>
      <c r="L46" s="21">
        <v>0</v>
      </c>
      <c r="M46" s="21">
        <v>0</v>
      </c>
      <c r="N46" s="21">
        <v>1</v>
      </c>
      <c r="O46" s="21">
        <v>0</v>
      </c>
      <c r="P46" s="21">
        <v>1.834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93</v>
      </c>
      <c r="B47" s="20" t="s">
        <v>145</v>
      </c>
      <c r="C47" s="20">
        <v>10854.477</v>
      </c>
      <c r="D47" s="20">
        <v>11882.572</v>
      </c>
      <c r="E47" s="20">
        <v>0</v>
      </c>
      <c r="F47" s="20">
        <v>0</v>
      </c>
      <c r="G47" s="20">
        <v>0</v>
      </c>
      <c r="H47" s="20">
        <v>1</v>
      </c>
      <c r="I47" s="17">
        <v>1.398</v>
      </c>
      <c r="J47" s="17">
        <v>9.929</v>
      </c>
      <c r="K47" s="21">
        <v>1</v>
      </c>
      <c r="L47" s="21">
        <v>0</v>
      </c>
      <c r="M47" s="21">
        <v>0</v>
      </c>
      <c r="N47" s="21">
        <v>-1</v>
      </c>
      <c r="O47" s="21">
        <v>0</v>
      </c>
      <c r="P47" s="21">
        <v>1.245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94</v>
      </c>
      <c r="B48" s="20" t="s">
        <v>146</v>
      </c>
      <c r="C48" s="20">
        <v>3035.945</v>
      </c>
      <c r="D48" s="20">
        <v>3596.576</v>
      </c>
      <c r="E48" s="20">
        <v>0</v>
      </c>
      <c r="F48" s="20">
        <v>0</v>
      </c>
      <c r="G48" s="20">
        <v>0</v>
      </c>
      <c r="H48" s="20">
        <v>1</v>
      </c>
      <c r="I48" s="17">
        <v>6.861</v>
      </c>
      <c r="J48" s="17">
        <v>21.38</v>
      </c>
      <c r="K48" s="21">
        <v>4</v>
      </c>
      <c r="L48" s="21">
        <v>2</v>
      </c>
      <c r="M48" s="21">
        <v>0</v>
      </c>
      <c r="N48" s="21">
        <v>1</v>
      </c>
      <c r="O48" s="21">
        <v>0</v>
      </c>
      <c r="P48" s="21">
        <v>-0.184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95</v>
      </c>
      <c r="B49" s="20" t="s">
        <v>147</v>
      </c>
      <c r="C49" s="20">
        <v>2828.618</v>
      </c>
      <c r="D49" s="20">
        <v>3431.883</v>
      </c>
      <c r="E49" s="20">
        <v>0</v>
      </c>
      <c r="F49" s="20">
        <v>0</v>
      </c>
      <c r="G49" s="20">
        <v>0</v>
      </c>
      <c r="H49" s="20">
        <v>1</v>
      </c>
      <c r="I49" s="17">
        <v>10.872</v>
      </c>
      <c r="J49" s="17">
        <v>26.539</v>
      </c>
      <c r="K49" s="21">
        <v>4</v>
      </c>
      <c r="L49" s="21">
        <v>1</v>
      </c>
      <c r="M49" s="21">
        <v>0</v>
      </c>
      <c r="N49" s="21">
        <v>1</v>
      </c>
      <c r="O49" s="21">
        <v>0</v>
      </c>
      <c r="P49" s="21">
        <v>2.431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97</v>
      </c>
      <c r="B50" s="20" t="s">
        <v>148</v>
      </c>
      <c r="C50" s="20">
        <v>8061.141</v>
      </c>
      <c r="D50" s="20">
        <v>9924.75</v>
      </c>
      <c r="E50" s="20">
        <v>0</v>
      </c>
      <c r="F50" s="20">
        <v>0</v>
      </c>
      <c r="G50" s="20">
        <v>0</v>
      </c>
      <c r="H50" s="20">
        <v>1</v>
      </c>
      <c r="I50" s="17">
        <v>11.685</v>
      </c>
      <c r="J50" s="17">
        <v>28.269</v>
      </c>
      <c r="K50" s="21">
        <v>4</v>
      </c>
      <c r="L50" s="21">
        <v>1</v>
      </c>
      <c r="M50" s="21">
        <v>0</v>
      </c>
      <c r="N50" s="21">
        <v>1</v>
      </c>
      <c r="O50" s="21">
        <v>0</v>
      </c>
      <c r="P50" s="21">
        <v>3.373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99</v>
      </c>
      <c r="B51" s="20" t="s">
        <v>149</v>
      </c>
      <c r="C51" s="20">
        <v>7642.959</v>
      </c>
      <c r="D51" s="20">
        <v>8663.082</v>
      </c>
      <c r="E51" s="20">
        <v>0</v>
      </c>
      <c r="F51" s="20">
        <v>0</v>
      </c>
      <c r="G51" s="20">
        <v>0</v>
      </c>
      <c r="H51" s="20">
        <v>1</v>
      </c>
      <c r="I51" s="17">
        <v>3.38</v>
      </c>
      <c r="J51" s="17">
        <v>14.757</v>
      </c>
      <c r="K51" s="21">
        <v>2</v>
      </c>
      <c r="L51" s="21">
        <v>1</v>
      </c>
      <c r="M51" s="21">
        <v>0</v>
      </c>
      <c r="N51" s="21">
        <v>0</v>
      </c>
      <c r="O51" s="21">
        <v>0</v>
      </c>
      <c r="P51" s="21">
        <v>3.207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101</v>
      </c>
      <c r="B52" s="20" t="s">
        <v>150</v>
      </c>
      <c r="C52" s="20">
        <v>247.929</v>
      </c>
      <c r="D52" s="20">
        <v>249.573</v>
      </c>
      <c r="E52" s="20">
        <v>0</v>
      </c>
      <c r="F52" s="20">
        <v>0</v>
      </c>
      <c r="G52" s="20">
        <v>0</v>
      </c>
      <c r="H52" s="20">
        <v>1</v>
      </c>
      <c r="I52" s="17">
        <v>0.19</v>
      </c>
      <c r="J52" s="17">
        <v>0.847</v>
      </c>
      <c r="K52" s="21">
        <v>2</v>
      </c>
      <c r="L52" s="21">
        <v>1</v>
      </c>
      <c r="M52" s="21">
        <v>0</v>
      </c>
      <c r="N52" s="21">
        <v>-1</v>
      </c>
      <c r="O52" s="21">
        <v>0</v>
      </c>
      <c r="P52" s="21">
        <v>9.214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102</v>
      </c>
      <c r="B53" s="20" t="s">
        <v>151</v>
      </c>
      <c r="C53" s="20">
        <v>5417.378</v>
      </c>
      <c r="D53" s="20">
        <v>6382.282</v>
      </c>
      <c r="E53" s="20">
        <v>0</v>
      </c>
      <c r="F53" s="20">
        <v>0</v>
      </c>
      <c r="G53" s="20">
        <v>0</v>
      </c>
      <c r="H53" s="20">
        <v>1</v>
      </c>
      <c r="I53" s="17">
        <v>6.05</v>
      </c>
      <c r="J53" s="17">
        <v>20.254</v>
      </c>
      <c r="K53" s="21">
        <v>3</v>
      </c>
      <c r="L53" s="21">
        <v>1</v>
      </c>
      <c r="M53" s="21">
        <v>0</v>
      </c>
      <c r="N53" s="21">
        <v>0</v>
      </c>
      <c r="O53" s="21">
        <v>0</v>
      </c>
      <c r="P53" s="21">
        <v>1.795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105</v>
      </c>
      <c r="B54" s="20" t="s">
        <v>152</v>
      </c>
      <c r="C54" s="20">
        <v>3872.019</v>
      </c>
      <c r="D54" s="20">
        <v>4680.015</v>
      </c>
      <c r="E54" s="20">
        <v>0</v>
      </c>
      <c r="F54" s="20">
        <v>0</v>
      </c>
      <c r="G54" s="20">
        <v>0</v>
      </c>
      <c r="H54" s="20">
        <v>1</v>
      </c>
      <c r="I54" s="17">
        <v>3.01</v>
      </c>
      <c r="J54" s="17">
        <v>19.755</v>
      </c>
      <c r="K54" s="21">
        <v>3</v>
      </c>
      <c r="L54" s="21">
        <v>1</v>
      </c>
      <c r="M54" s="21">
        <v>0</v>
      </c>
      <c r="N54" s="21">
        <v>0</v>
      </c>
      <c r="O54" s="21">
        <v>0</v>
      </c>
      <c r="P54" s="21">
        <v>1.899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106</v>
      </c>
      <c r="B55" s="20" t="s">
        <v>153</v>
      </c>
      <c r="C55" s="20">
        <v>4536.894</v>
      </c>
      <c r="D55" s="20">
        <v>5266.532</v>
      </c>
      <c r="E55" s="20">
        <v>0</v>
      </c>
      <c r="F55" s="20">
        <v>0</v>
      </c>
      <c r="G55" s="20">
        <v>0</v>
      </c>
      <c r="H55" s="20">
        <v>1</v>
      </c>
      <c r="I55" s="17">
        <v>6.611</v>
      </c>
      <c r="J55" s="17">
        <v>19.549</v>
      </c>
      <c r="K55" s="21">
        <v>2</v>
      </c>
      <c r="L55" s="21">
        <v>0</v>
      </c>
      <c r="M55" s="21">
        <v>0</v>
      </c>
      <c r="N55" s="21">
        <v>0</v>
      </c>
      <c r="O55" s="21">
        <v>0</v>
      </c>
      <c r="P55" s="21">
        <v>1.481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107</v>
      </c>
      <c r="B56" s="20" t="s">
        <v>154</v>
      </c>
      <c r="C56" s="20">
        <v>5020.966</v>
      </c>
      <c r="D56" s="20">
        <v>5669.437</v>
      </c>
      <c r="E56" s="20">
        <v>0</v>
      </c>
      <c r="F56" s="20">
        <v>0</v>
      </c>
      <c r="G56" s="20">
        <v>0</v>
      </c>
      <c r="H56" s="20">
        <v>1</v>
      </c>
      <c r="I56" s="17">
        <v>5.657</v>
      </c>
      <c r="J56" s="17">
        <v>16.448</v>
      </c>
      <c r="K56" s="21">
        <v>4</v>
      </c>
      <c r="L56" s="21">
        <v>2</v>
      </c>
      <c r="M56" s="21">
        <v>0</v>
      </c>
      <c r="N56" s="21">
        <v>1</v>
      </c>
      <c r="O56" s="21">
        <v>0</v>
      </c>
      <c r="P56" s="21">
        <v>2.106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111</v>
      </c>
      <c r="B57" s="20" t="s">
        <v>155</v>
      </c>
      <c r="C57" s="20">
        <v>7679.634</v>
      </c>
      <c r="D57" s="20">
        <v>9336.478</v>
      </c>
      <c r="E57" s="20">
        <v>0</v>
      </c>
      <c r="F57" s="20">
        <v>0</v>
      </c>
      <c r="G57" s="20">
        <v>0</v>
      </c>
      <c r="H57" s="20">
        <v>1</v>
      </c>
      <c r="I57" s="17">
        <v>9.065</v>
      </c>
      <c r="J57" s="17">
        <v>25.203</v>
      </c>
      <c r="K57" s="21">
        <v>1</v>
      </c>
      <c r="L57" s="21">
        <v>0</v>
      </c>
      <c r="M57" s="21">
        <v>0</v>
      </c>
      <c r="N57" s="21">
        <v>-1</v>
      </c>
      <c r="O57" s="21">
        <v>0</v>
      </c>
      <c r="P57" s="21">
        <v>5.191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112</v>
      </c>
      <c r="B58" s="20" t="s">
        <v>156</v>
      </c>
      <c r="C58" s="20">
        <v>4411.363</v>
      </c>
      <c r="D58" s="20">
        <v>5463.217</v>
      </c>
      <c r="E58" s="20">
        <v>0</v>
      </c>
      <c r="F58" s="20">
        <v>0</v>
      </c>
      <c r="G58" s="20">
        <v>0</v>
      </c>
      <c r="H58" s="20">
        <v>1</v>
      </c>
      <c r="I58" s="17">
        <v>13.148</v>
      </c>
      <c r="J58" s="17">
        <v>29.87</v>
      </c>
      <c r="K58" s="21">
        <v>4</v>
      </c>
      <c r="L58" s="21">
        <v>1</v>
      </c>
      <c r="M58" s="21">
        <v>0</v>
      </c>
      <c r="N58" s="21">
        <v>1</v>
      </c>
      <c r="O58" s="21">
        <v>0</v>
      </c>
      <c r="P58" s="21">
        <v>0.109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113</v>
      </c>
      <c r="B59" s="20" t="s">
        <v>157</v>
      </c>
      <c r="C59" s="20">
        <v>2526.052</v>
      </c>
      <c r="D59" s="20">
        <v>2831.184</v>
      </c>
      <c r="E59" s="20">
        <v>0</v>
      </c>
      <c r="F59" s="20">
        <v>0</v>
      </c>
      <c r="G59" s="20">
        <v>0</v>
      </c>
      <c r="H59" s="20">
        <v>1</v>
      </c>
      <c r="I59" s="17">
        <v>3.092</v>
      </c>
      <c r="J59" s="17">
        <v>13.536</v>
      </c>
      <c r="K59" s="21">
        <v>2</v>
      </c>
      <c r="L59" s="21">
        <v>0</v>
      </c>
      <c r="M59" s="21">
        <v>0</v>
      </c>
      <c r="N59" s="21">
        <v>0</v>
      </c>
      <c r="O59" s="21">
        <v>0</v>
      </c>
      <c r="P59" s="21">
        <v>3.827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115</v>
      </c>
      <c r="B60" s="20" t="s">
        <v>158</v>
      </c>
      <c r="C60" s="20">
        <v>7108.596</v>
      </c>
      <c r="D60" s="20">
        <v>8193.871</v>
      </c>
      <c r="E60" s="20">
        <v>0</v>
      </c>
      <c r="F60" s="20">
        <v>0</v>
      </c>
      <c r="G60" s="20">
        <v>0</v>
      </c>
      <c r="H60" s="20">
        <v>1</v>
      </c>
      <c r="I60" s="17">
        <v>4.576</v>
      </c>
      <c r="J60" s="17">
        <v>17.215</v>
      </c>
      <c r="K60" s="21">
        <v>0</v>
      </c>
      <c r="L60" s="21">
        <v>0</v>
      </c>
      <c r="M60" s="21">
        <v>0</v>
      </c>
      <c r="N60" s="21">
        <v>-1</v>
      </c>
      <c r="O60" s="21">
        <v>0</v>
      </c>
      <c r="P60" s="21">
        <v>-0.007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117</v>
      </c>
      <c r="B61" s="20" t="s">
        <v>159</v>
      </c>
      <c r="C61" s="20">
        <v>3477.942</v>
      </c>
      <c r="D61" s="20">
        <v>4039.664</v>
      </c>
      <c r="E61" s="20">
        <v>0</v>
      </c>
      <c r="F61" s="20">
        <v>0</v>
      </c>
      <c r="G61" s="20">
        <v>0</v>
      </c>
      <c r="H61" s="20">
        <v>1</v>
      </c>
      <c r="I61" s="17">
        <v>7.535</v>
      </c>
      <c r="J61" s="17">
        <v>20.393</v>
      </c>
      <c r="K61" s="21">
        <v>4</v>
      </c>
      <c r="L61" s="21">
        <v>2</v>
      </c>
      <c r="M61" s="21">
        <v>0</v>
      </c>
      <c r="N61" s="21">
        <v>1</v>
      </c>
      <c r="O61" s="21">
        <v>0</v>
      </c>
      <c r="P61" s="21">
        <v>3.508</v>
      </c>
      <c r="Q61" s="21">
        <v>1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119</v>
      </c>
      <c r="B62" s="20" t="s">
        <v>160</v>
      </c>
      <c r="C62" s="20">
        <v>3474.959</v>
      </c>
      <c r="D62" s="20">
        <v>4086.484</v>
      </c>
      <c r="E62" s="20">
        <v>0</v>
      </c>
      <c r="F62" s="20">
        <v>0</v>
      </c>
      <c r="G62" s="20">
        <v>0</v>
      </c>
      <c r="H62" s="20">
        <v>1</v>
      </c>
      <c r="I62" s="17">
        <v>7.11</v>
      </c>
      <c r="J62" s="17">
        <v>21.011</v>
      </c>
      <c r="K62" s="21">
        <v>2</v>
      </c>
      <c r="L62" s="21">
        <v>1</v>
      </c>
      <c r="M62" s="21">
        <v>0</v>
      </c>
      <c r="N62" s="21">
        <v>0</v>
      </c>
      <c r="O62" s="21">
        <v>0</v>
      </c>
      <c r="P62" s="21">
        <v>6.047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120</v>
      </c>
      <c r="B63" s="20" t="s">
        <v>161</v>
      </c>
      <c r="C63" s="20">
        <v>8096.878</v>
      </c>
      <c r="D63" s="20">
        <v>9135.887</v>
      </c>
      <c r="E63" s="20">
        <v>0</v>
      </c>
      <c r="F63" s="20">
        <v>0</v>
      </c>
      <c r="G63" s="20">
        <v>0</v>
      </c>
      <c r="H63" s="20">
        <v>1</v>
      </c>
      <c r="I63" s="17">
        <v>2.285</v>
      </c>
      <c r="J63" s="17">
        <v>13.398</v>
      </c>
      <c r="K63" s="21">
        <v>4</v>
      </c>
      <c r="L63" s="21">
        <v>0</v>
      </c>
      <c r="M63" s="21">
        <v>0</v>
      </c>
      <c r="N63" s="21">
        <v>1</v>
      </c>
      <c r="O63" s="21">
        <v>0</v>
      </c>
      <c r="P63" s="21">
        <v>-1.291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123</v>
      </c>
      <c r="B64" s="20" t="s">
        <v>162</v>
      </c>
      <c r="C64" s="20">
        <v>5530.507</v>
      </c>
      <c r="D64" s="20">
        <v>6564.724</v>
      </c>
      <c r="E64" s="20">
        <v>0</v>
      </c>
      <c r="F64" s="20">
        <v>0</v>
      </c>
      <c r="G64" s="20">
        <v>0</v>
      </c>
      <c r="H64" s="20">
        <v>1</v>
      </c>
      <c r="I64" s="17">
        <v>5.691</v>
      </c>
      <c r="J64" s="17">
        <v>20.549</v>
      </c>
      <c r="K64" s="21">
        <v>4</v>
      </c>
      <c r="L64" s="21">
        <v>1</v>
      </c>
      <c r="M64" s="21">
        <v>0</v>
      </c>
      <c r="N64" s="21">
        <v>0</v>
      </c>
      <c r="O64" s="21">
        <v>0</v>
      </c>
      <c r="P64" s="21">
        <v>1.132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126</v>
      </c>
      <c r="B65" s="20" t="s">
        <v>163</v>
      </c>
      <c r="C65" s="20">
        <v>7754.699</v>
      </c>
      <c r="D65" s="20">
        <v>8624.396</v>
      </c>
      <c r="E65" s="20">
        <v>0</v>
      </c>
      <c r="F65" s="20">
        <v>0</v>
      </c>
      <c r="G65" s="20">
        <v>0</v>
      </c>
      <c r="H65" s="20">
        <v>1</v>
      </c>
      <c r="I65" s="17">
        <v>0.341</v>
      </c>
      <c r="J65" s="17">
        <v>10.391</v>
      </c>
      <c r="K65" s="21">
        <v>4</v>
      </c>
      <c r="L65" s="21">
        <v>2</v>
      </c>
      <c r="M65" s="21">
        <v>0</v>
      </c>
      <c r="N65" s="21">
        <v>0</v>
      </c>
      <c r="O65" s="21">
        <v>0</v>
      </c>
      <c r="P65" s="21">
        <v>2.389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128</v>
      </c>
      <c r="B66" s="20" t="s">
        <v>164</v>
      </c>
      <c r="C66" s="20">
        <v>7716.262</v>
      </c>
      <c r="D66" s="20">
        <v>8673.529</v>
      </c>
      <c r="E66" s="20">
        <v>0</v>
      </c>
      <c r="F66" s="20">
        <v>0</v>
      </c>
      <c r="G66" s="20">
        <v>0</v>
      </c>
      <c r="H66" s="20">
        <v>1</v>
      </c>
      <c r="I66" s="17">
        <v>2.091</v>
      </c>
      <c r="J66" s="17">
        <v>12.897</v>
      </c>
      <c r="K66" s="21">
        <v>4</v>
      </c>
      <c r="L66" s="21">
        <v>2</v>
      </c>
      <c r="M66" s="21">
        <v>0</v>
      </c>
      <c r="N66" s="21">
        <v>1</v>
      </c>
      <c r="O66" s="21">
        <v>0</v>
      </c>
      <c r="P66" s="21">
        <v>-2.54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131</v>
      </c>
      <c r="B67" s="20" t="s">
        <v>165</v>
      </c>
      <c r="C67" s="20">
        <v>2688.83</v>
      </c>
      <c r="D67" s="20">
        <v>3782.022</v>
      </c>
      <c r="E67" s="20">
        <v>0</v>
      </c>
      <c r="F67" s="20">
        <v>0</v>
      </c>
      <c r="G67" s="20">
        <v>0</v>
      </c>
      <c r="H67" s="20">
        <v>1</v>
      </c>
      <c r="I67" s="17">
        <v>2.347</v>
      </c>
      <c r="J67" s="17">
        <v>30.573</v>
      </c>
      <c r="K67" s="21">
        <v>4</v>
      </c>
      <c r="L67" s="21">
        <v>2</v>
      </c>
      <c r="M67" s="21">
        <v>0</v>
      </c>
      <c r="N67" s="21">
        <v>0</v>
      </c>
      <c r="O67" s="21">
        <v>0</v>
      </c>
      <c r="P67" s="21">
        <v>2.226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132</v>
      </c>
      <c r="B68" s="20" t="s">
        <v>166</v>
      </c>
      <c r="C68" s="20">
        <v>5046.303</v>
      </c>
      <c r="D68" s="20">
        <v>5675.064</v>
      </c>
      <c r="E68" s="20">
        <v>0</v>
      </c>
      <c r="F68" s="20">
        <v>0</v>
      </c>
      <c r="G68" s="20">
        <v>0</v>
      </c>
      <c r="H68" s="20">
        <v>1</v>
      </c>
      <c r="I68" s="17">
        <v>6.523</v>
      </c>
      <c r="J68" s="17">
        <v>16.879</v>
      </c>
      <c r="K68" s="21">
        <v>4</v>
      </c>
      <c r="L68" s="21">
        <v>0</v>
      </c>
      <c r="M68" s="21">
        <v>0</v>
      </c>
      <c r="N68" s="21">
        <v>0</v>
      </c>
      <c r="O68" s="21">
        <v>0</v>
      </c>
      <c r="P68" s="21">
        <v>-2.241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133</v>
      </c>
      <c r="B69" s="20" t="s">
        <v>167</v>
      </c>
      <c r="C69" s="20">
        <v>4953.192</v>
      </c>
      <c r="D69" s="20">
        <v>6178.918</v>
      </c>
      <c r="E69" s="20">
        <v>0</v>
      </c>
      <c r="F69" s="20">
        <v>0</v>
      </c>
      <c r="G69" s="20">
        <v>0</v>
      </c>
      <c r="H69" s="20">
        <v>1</v>
      </c>
      <c r="I69" s="17">
        <v>4.826</v>
      </c>
      <c r="J69" s="17">
        <v>23.706</v>
      </c>
      <c r="K69" s="21">
        <v>4</v>
      </c>
      <c r="L69" s="21">
        <v>0</v>
      </c>
      <c r="M69" s="21">
        <v>0</v>
      </c>
      <c r="N69" s="21">
        <v>0</v>
      </c>
      <c r="O69" s="21">
        <v>0</v>
      </c>
      <c r="P69" s="21">
        <v>-2.396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135</v>
      </c>
      <c r="B70" s="20" t="s">
        <v>168</v>
      </c>
      <c r="C70" s="20">
        <v>5065.75</v>
      </c>
      <c r="D70" s="20">
        <v>6024.416</v>
      </c>
      <c r="E70" s="20">
        <v>0</v>
      </c>
      <c r="F70" s="20">
        <v>0</v>
      </c>
      <c r="G70" s="20">
        <v>0</v>
      </c>
      <c r="H70" s="20">
        <v>1</v>
      </c>
      <c r="I70" s="17">
        <v>0.476</v>
      </c>
      <c r="J70" s="17">
        <v>16.313</v>
      </c>
      <c r="K70" s="21">
        <v>3</v>
      </c>
      <c r="L70" s="21">
        <v>2</v>
      </c>
      <c r="M70" s="21">
        <v>0</v>
      </c>
      <c r="N70" s="21">
        <v>0</v>
      </c>
      <c r="O70" s="21">
        <v>0</v>
      </c>
      <c r="P70" s="21">
        <v>5.26</v>
      </c>
      <c r="Q70" s="21">
        <v>0</v>
      </c>
      <c r="R70" s="21">
        <v>-1</v>
      </c>
      <c r="S70" s="22"/>
      <c r="T70" s="22"/>
      <c r="U70" s="22"/>
      <c r="V70" s="22"/>
      <c r="W70" s="22"/>
    </row>
    <row r="71" ht="16.5" spans="1:23">
      <c r="A71" s="20">
        <v>136</v>
      </c>
      <c r="B71" s="20" t="s">
        <v>169</v>
      </c>
      <c r="C71" s="20">
        <v>11450.764</v>
      </c>
      <c r="D71" s="20">
        <v>12789.213</v>
      </c>
      <c r="E71" s="20">
        <v>0</v>
      </c>
      <c r="F71" s="20">
        <v>0</v>
      </c>
      <c r="G71" s="20">
        <v>0</v>
      </c>
      <c r="H71" s="20">
        <v>1</v>
      </c>
      <c r="I71" s="17">
        <v>1.765</v>
      </c>
      <c r="J71" s="17">
        <v>12.045</v>
      </c>
      <c r="K71" s="21">
        <v>4</v>
      </c>
      <c r="L71" s="21">
        <v>2</v>
      </c>
      <c r="M71" s="21">
        <v>0</v>
      </c>
      <c r="N71" s="21">
        <v>0</v>
      </c>
      <c r="O71" s="21">
        <v>0</v>
      </c>
      <c r="P71" s="21">
        <v>2.114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137</v>
      </c>
      <c r="B72" s="20" t="s">
        <v>170</v>
      </c>
      <c r="C72" s="20">
        <v>4371.9</v>
      </c>
      <c r="D72" s="20">
        <v>5485.575</v>
      </c>
      <c r="E72" s="20">
        <v>0</v>
      </c>
      <c r="F72" s="20">
        <v>0</v>
      </c>
      <c r="G72" s="20">
        <v>0</v>
      </c>
      <c r="H72" s="20">
        <v>1</v>
      </c>
      <c r="I72" s="17">
        <v>9.011</v>
      </c>
      <c r="J72" s="17">
        <v>27.483</v>
      </c>
      <c r="K72" s="21">
        <v>4</v>
      </c>
      <c r="L72" s="21">
        <v>0</v>
      </c>
      <c r="M72" s="21">
        <v>0</v>
      </c>
      <c r="N72" s="21">
        <v>0</v>
      </c>
      <c r="O72" s="21">
        <v>0</v>
      </c>
      <c r="P72" s="21">
        <v>-3.424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138</v>
      </c>
      <c r="B73" s="20" t="s">
        <v>171</v>
      </c>
      <c r="C73" s="20">
        <v>7218.507</v>
      </c>
      <c r="D73" s="20">
        <v>7919.358</v>
      </c>
      <c r="E73" s="20">
        <v>0</v>
      </c>
      <c r="F73" s="20">
        <v>0</v>
      </c>
      <c r="G73" s="20">
        <v>0</v>
      </c>
      <c r="H73" s="20">
        <v>1</v>
      </c>
      <c r="I73" s="17">
        <v>4.609</v>
      </c>
      <c r="J73" s="17">
        <v>13.051</v>
      </c>
      <c r="K73" s="21">
        <v>3</v>
      </c>
      <c r="L73" s="21">
        <v>1</v>
      </c>
      <c r="M73" s="21">
        <v>0</v>
      </c>
      <c r="N73" s="21">
        <v>0</v>
      </c>
      <c r="O73" s="21">
        <v>0</v>
      </c>
      <c r="P73" s="21">
        <v>3.02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141</v>
      </c>
      <c r="B74" s="20" t="s">
        <v>172</v>
      </c>
      <c r="C74" s="20">
        <v>3061.582</v>
      </c>
      <c r="D74" s="20">
        <v>3682.589</v>
      </c>
      <c r="E74" s="20">
        <v>0</v>
      </c>
      <c r="F74" s="20">
        <v>0</v>
      </c>
      <c r="G74" s="20">
        <v>0</v>
      </c>
      <c r="H74" s="20">
        <v>1</v>
      </c>
      <c r="I74" s="17">
        <v>6.916</v>
      </c>
      <c r="J74" s="17">
        <v>22.613</v>
      </c>
      <c r="K74" s="21">
        <v>3</v>
      </c>
      <c r="L74" s="21">
        <v>0</v>
      </c>
      <c r="M74" s="21">
        <v>0</v>
      </c>
      <c r="N74" s="21">
        <v>0</v>
      </c>
      <c r="O74" s="21">
        <v>0</v>
      </c>
      <c r="P74" s="21">
        <v>-5.579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142</v>
      </c>
      <c r="B75" s="20" t="s">
        <v>173</v>
      </c>
      <c r="C75" s="20">
        <v>8398.699</v>
      </c>
      <c r="D75" s="20">
        <v>9293.309</v>
      </c>
      <c r="E75" s="20">
        <v>0</v>
      </c>
      <c r="F75" s="20">
        <v>0</v>
      </c>
      <c r="G75" s="20">
        <v>0</v>
      </c>
      <c r="H75" s="20">
        <v>1</v>
      </c>
      <c r="I75" s="17">
        <v>2.724</v>
      </c>
      <c r="J75" s="17">
        <v>12.088</v>
      </c>
      <c r="K75" s="21">
        <v>1</v>
      </c>
      <c r="L75" s="21">
        <v>0</v>
      </c>
      <c r="M75" s="21">
        <v>0</v>
      </c>
      <c r="N75" s="21">
        <v>-1</v>
      </c>
      <c r="O75" s="21">
        <v>0</v>
      </c>
      <c r="P75" s="21">
        <v>11.592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145</v>
      </c>
      <c r="B76" s="20" t="s">
        <v>174</v>
      </c>
      <c r="C76" s="20">
        <v>5316.534</v>
      </c>
      <c r="D76" s="20">
        <v>6499.517</v>
      </c>
      <c r="E76" s="20">
        <v>0</v>
      </c>
      <c r="F76" s="20">
        <v>0</v>
      </c>
      <c r="G76" s="20">
        <v>0</v>
      </c>
      <c r="H76" s="20">
        <v>1</v>
      </c>
      <c r="I76" s="17">
        <v>6.735</v>
      </c>
      <c r="J76" s="17">
        <v>23.71</v>
      </c>
      <c r="K76" s="21">
        <v>4</v>
      </c>
      <c r="L76" s="21">
        <v>2</v>
      </c>
      <c r="M76" s="21">
        <v>-1</v>
      </c>
      <c r="N76" s="21">
        <v>1</v>
      </c>
      <c r="O76" s="21">
        <v>0</v>
      </c>
      <c r="P76" s="21">
        <v>0.351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146</v>
      </c>
      <c r="B77" s="20" t="s">
        <v>175</v>
      </c>
      <c r="C77" s="20">
        <v>5998.83</v>
      </c>
      <c r="D77" s="20">
        <v>7035.34</v>
      </c>
      <c r="E77" s="20">
        <v>0</v>
      </c>
      <c r="F77" s="20">
        <v>0</v>
      </c>
      <c r="G77" s="20">
        <v>0</v>
      </c>
      <c r="H77" s="20">
        <v>1</v>
      </c>
      <c r="I77" s="17">
        <v>4.841</v>
      </c>
      <c r="J77" s="17">
        <v>18.861</v>
      </c>
      <c r="K77" s="21">
        <v>4</v>
      </c>
      <c r="L77" s="21">
        <v>2</v>
      </c>
      <c r="M77" s="21">
        <v>0</v>
      </c>
      <c r="N77" s="21">
        <v>1</v>
      </c>
      <c r="O77" s="21">
        <v>0</v>
      </c>
      <c r="P77" s="21">
        <v>-0.499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155</v>
      </c>
      <c r="B78" s="20" t="s">
        <v>176</v>
      </c>
      <c r="C78" s="20">
        <v>2857.965</v>
      </c>
      <c r="D78" s="20">
        <v>3158.734</v>
      </c>
      <c r="E78" s="20">
        <v>0</v>
      </c>
      <c r="F78" s="20">
        <v>0</v>
      </c>
      <c r="G78" s="20">
        <v>0</v>
      </c>
      <c r="H78" s="20">
        <v>1</v>
      </c>
      <c r="I78" s="17">
        <v>1.794</v>
      </c>
      <c r="J78" s="17">
        <v>11.145</v>
      </c>
      <c r="K78" s="21">
        <v>3</v>
      </c>
      <c r="L78" s="21">
        <v>0</v>
      </c>
      <c r="M78" s="21">
        <v>0</v>
      </c>
      <c r="N78" s="21">
        <v>-1</v>
      </c>
      <c r="O78" s="21">
        <v>0</v>
      </c>
      <c r="P78" s="21">
        <v>2.179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158</v>
      </c>
      <c r="B79" s="20" t="s">
        <v>177</v>
      </c>
      <c r="C79" s="20">
        <v>1058.717</v>
      </c>
      <c r="D79" s="20">
        <v>1249.277</v>
      </c>
      <c r="E79" s="20">
        <v>0</v>
      </c>
      <c r="F79" s="20">
        <v>0</v>
      </c>
      <c r="G79" s="20">
        <v>0</v>
      </c>
      <c r="H79" s="20">
        <v>1</v>
      </c>
      <c r="I79" s="17">
        <v>6.236</v>
      </c>
      <c r="J79" s="17">
        <v>20.539</v>
      </c>
      <c r="K79" s="21">
        <v>4</v>
      </c>
      <c r="L79" s="21">
        <v>0</v>
      </c>
      <c r="M79" s="21">
        <v>0</v>
      </c>
      <c r="N79" s="21">
        <v>1</v>
      </c>
      <c r="O79" s="21">
        <v>0</v>
      </c>
      <c r="P79" s="21">
        <v>0.172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159</v>
      </c>
      <c r="B80" s="20" t="s">
        <v>178</v>
      </c>
      <c r="C80" s="20">
        <v>3086.434</v>
      </c>
      <c r="D80" s="20">
        <v>3476.41</v>
      </c>
      <c r="E80" s="20">
        <v>0</v>
      </c>
      <c r="F80" s="20">
        <v>0</v>
      </c>
      <c r="G80" s="20">
        <v>0</v>
      </c>
      <c r="H80" s="20">
        <v>1</v>
      </c>
      <c r="I80" s="17">
        <v>2.811</v>
      </c>
      <c r="J80" s="17">
        <v>13.714</v>
      </c>
      <c r="K80" s="21">
        <v>4</v>
      </c>
      <c r="L80" s="21">
        <v>0</v>
      </c>
      <c r="M80" s="21">
        <v>0</v>
      </c>
      <c r="N80" s="21">
        <v>0</v>
      </c>
      <c r="O80" s="21">
        <v>0</v>
      </c>
      <c r="P80" s="21">
        <v>-2.925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160</v>
      </c>
      <c r="B81" s="20" t="s">
        <v>179</v>
      </c>
      <c r="C81" s="20">
        <v>1735.567</v>
      </c>
      <c r="D81" s="20">
        <v>1950.546</v>
      </c>
      <c r="E81" s="20">
        <v>0</v>
      </c>
      <c r="F81" s="20">
        <v>0</v>
      </c>
      <c r="G81" s="20">
        <v>0</v>
      </c>
      <c r="H81" s="20">
        <v>1</v>
      </c>
      <c r="I81" s="17">
        <v>1.127</v>
      </c>
      <c r="J81" s="17">
        <v>12.024</v>
      </c>
      <c r="K81" s="21">
        <v>4</v>
      </c>
      <c r="L81" s="21">
        <v>2</v>
      </c>
      <c r="M81" s="21">
        <v>0</v>
      </c>
      <c r="N81" s="21">
        <v>0</v>
      </c>
      <c r="O81" s="21">
        <v>0</v>
      </c>
      <c r="P81" s="21">
        <v>3.339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161</v>
      </c>
      <c r="B82" s="20" t="s">
        <v>180</v>
      </c>
      <c r="C82" s="20">
        <v>1387.431</v>
      </c>
      <c r="D82" s="20">
        <v>1634.398</v>
      </c>
      <c r="E82" s="20">
        <v>0</v>
      </c>
      <c r="F82" s="20">
        <v>0</v>
      </c>
      <c r="G82" s="20">
        <v>0</v>
      </c>
      <c r="H82" s="20">
        <v>1</v>
      </c>
      <c r="I82" s="17">
        <v>4.724</v>
      </c>
      <c r="J82" s="17">
        <v>19.121</v>
      </c>
      <c r="K82" s="21">
        <v>4</v>
      </c>
      <c r="L82" s="21">
        <v>1</v>
      </c>
      <c r="M82" s="21">
        <v>0</v>
      </c>
      <c r="N82" s="21">
        <v>1</v>
      </c>
      <c r="O82" s="21">
        <v>0</v>
      </c>
      <c r="P82" s="21">
        <v>2.74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162</v>
      </c>
      <c r="B83" s="20" t="s">
        <v>181</v>
      </c>
      <c r="C83" s="20">
        <v>3056.27</v>
      </c>
      <c r="D83" s="20">
        <v>3676.564</v>
      </c>
      <c r="E83" s="20">
        <v>0</v>
      </c>
      <c r="F83" s="20">
        <v>0</v>
      </c>
      <c r="G83" s="20">
        <v>0</v>
      </c>
      <c r="H83" s="20">
        <v>1</v>
      </c>
      <c r="I83" s="17">
        <v>1.037</v>
      </c>
      <c r="J83" s="17">
        <v>17.733</v>
      </c>
      <c r="K83" s="21">
        <v>4</v>
      </c>
      <c r="L83" s="21">
        <v>2</v>
      </c>
      <c r="M83" s="21">
        <v>0</v>
      </c>
      <c r="N83" s="21">
        <v>0</v>
      </c>
      <c r="O83" s="21">
        <v>0</v>
      </c>
      <c r="P83" s="21">
        <v>4.01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170</v>
      </c>
      <c r="B84" s="20" t="s">
        <v>182</v>
      </c>
      <c r="C84" s="20">
        <v>5260.264</v>
      </c>
      <c r="D84" s="20">
        <v>5959.356</v>
      </c>
      <c r="E84" s="20">
        <v>0</v>
      </c>
      <c r="F84" s="20">
        <v>0</v>
      </c>
      <c r="G84" s="20">
        <v>0</v>
      </c>
      <c r="H84" s="20">
        <v>1</v>
      </c>
      <c r="I84" s="17">
        <v>1.011</v>
      </c>
      <c r="J84" s="17">
        <v>12.623</v>
      </c>
      <c r="K84" s="21">
        <v>4</v>
      </c>
      <c r="L84" s="21">
        <v>0</v>
      </c>
      <c r="M84" s="21">
        <v>-1</v>
      </c>
      <c r="N84" s="21">
        <v>1</v>
      </c>
      <c r="O84" s="21">
        <v>0</v>
      </c>
      <c r="P84" s="21">
        <v>-1.123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171</v>
      </c>
      <c r="B85" s="20" t="s">
        <v>183</v>
      </c>
      <c r="C85" s="20">
        <v>1162.977</v>
      </c>
      <c r="D85" s="20">
        <v>1573.642</v>
      </c>
      <c r="E85" s="20">
        <v>0</v>
      </c>
      <c r="F85" s="20">
        <v>0</v>
      </c>
      <c r="G85" s="20">
        <v>0</v>
      </c>
      <c r="H85" s="20">
        <v>1</v>
      </c>
      <c r="I85" s="17">
        <v>14.096</v>
      </c>
      <c r="J85" s="17">
        <v>36.514</v>
      </c>
      <c r="K85" s="21">
        <v>3</v>
      </c>
      <c r="L85" s="21">
        <v>1</v>
      </c>
      <c r="M85" s="21">
        <v>0</v>
      </c>
      <c r="N85" s="21">
        <v>0</v>
      </c>
      <c r="O85" s="21">
        <v>0</v>
      </c>
      <c r="P85" s="21">
        <v>-1.156</v>
      </c>
      <c r="Q85" s="21">
        <v>0</v>
      </c>
      <c r="R85" s="21">
        <v>1</v>
      </c>
      <c r="S85" s="22"/>
      <c r="T85" s="22"/>
      <c r="U85" s="22"/>
      <c r="V85" s="22"/>
      <c r="W85" s="22"/>
    </row>
    <row r="86" ht="16.5" spans="1:23">
      <c r="A86" s="20">
        <v>300</v>
      </c>
      <c r="B86" s="20" t="s">
        <v>184</v>
      </c>
      <c r="C86" s="20">
        <v>3851.051</v>
      </c>
      <c r="D86" s="20">
        <v>4346.117</v>
      </c>
      <c r="E86" s="20">
        <v>0</v>
      </c>
      <c r="F86" s="20">
        <v>0</v>
      </c>
      <c r="G86" s="20">
        <v>0</v>
      </c>
      <c r="H86" s="20">
        <v>1</v>
      </c>
      <c r="I86" s="17">
        <v>4.482</v>
      </c>
      <c r="J86" s="17">
        <v>15.362</v>
      </c>
      <c r="K86" s="21">
        <v>4</v>
      </c>
      <c r="L86" s="21">
        <v>2</v>
      </c>
      <c r="M86" s="21">
        <v>-1</v>
      </c>
      <c r="N86" s="21">
        <v>1</v>
      </c>
      <c r="O86" s="21">
        <v>0</v>
      </c>
      <c r="P86" s="21">
        <v>-13.871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510</v>
      </c>
      <c r="B87" s="20" t="s">
        <v>185</v>
      </c>
      <c r="C87" s="20">
        <v>4508.563</v>
      </c>
      <c r="D87" s="20">
        <v>5170.636</v>
      </c>
      <c r="E87" s="20">
        <v>0</v>
      </c>
      <c r="F87" s="20">
        <v>0</v>
      </c>
      <c r="G87" s="20">
        <v>0</v>
      </c>
      <c r="H87" s="20">
        <v>1</v>
      </c>
      <c r="I87" s="17">
        <v>5.95</v>
      </c>
      <c r="J87" s="17">
        <v>17.992</v>
      </c>
      <c r="K87" s="21">
        <v>2</v>
      </c>
      <c r="L87" s="21">
        <v>0</v>
      </c>
      <c r="M87" s="21">
        <v>0</v>
      </c>
      <c r="N87" s="21">
        <v>0</v>
      </c>
      <c r="O87" s="21">
        <v>0</v>
      </c>
      <c r="P87" s="21">
        <v>2.966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680</v>
      </c>
      <c r="B88" s="20" t="s">
        <v>186</v>
      </c>
      <c r="C88" s="20">
        <v>1165.591</v>
      </c>
      <c r="D88" s="20">
        <v>1490.696</v>
      </c>
      <c r="E88" s="20">
        <v>0</v>
      </c>
      <c r="F88" s="20">
        <v>0</v>
      </c>
      <c r="G88" s="20">
        <v>0</v>
      </c>
      <c r="H88" s="20">
        <v>1</v>
      </c>
      <c r="I88" s="17">
        <v>10.791</v>
      </c>
      <c r="J88" s="17">
        <v>30.247</v>
      </c>
      <c r="K88" s="21">
        <v>4</v>
      </c>
      <c r="L88" s="21">
        <v>1</v>
      </c>
      <c r="M88" s="21">
        <v>0</v>
      </c>
      <c r="N88" s="21">
        <v>0</v>
      </c>
      <c r="O88" s="21">
        <v>0</v>
      </c>
      <c r="P88" s="21">
        <v>-0.156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681</v>
      </c>
      <c r="B89" s="20" t="s">
        <v>187</v>
      </c>
      <c r="C89" s="20">
        <v>1128.601</v>
      </c>
      <c r="D89" s="20">
        <v>1440.092</v>
      </c>
      <c r="E89" s="20">
        <v>0</v>
      </c>
      <c r="F89" s="20">
        <v>0</v>
      </c>
      <c r="G89" s="20">
        <v>0</v>
      </c>
      <c r="H89" s="20">
        <v>1</v>
      </c>
      <c r="I89" s="17">
        <v>10.75</v>
      </c>
      <c r="J89" s="17">
        <v>30.055</v>
      </c>
      <c r="K89" s="21">
        <v>2</v>
      </c>
      <c r="L89" s="21">
        <v>0</v>
      </c>
      <c r="M89" s="21">
        <v>0</v>
      </c>
      <c r="N89" s="21">
        <v>0</v>
      </c>
      <c r="O89" s="21">
        <v>0</v>
      </c>
      <c r="P89" s="21">
        <v>2.772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682</v>
      </c>
      <c r="B90" s="20" t="s">
        <v>188</v>
      </c>
      <c r="C90" s="20">
        <v>1315.09</v>
      </c>
      <c r="D90" s="20">
        <v>1723.568</v>
      </c>
      <c r="E90" s="20">
        <v>0</v>
      </c>
      <c r="F90" s="20">
        <v>0</v>
      </c>
      <c r="G90" s="20">
        <v>0</v>
      </c>
      <c r="H90" s="20">
        <v>1</v>
      </c>
      <c r="I90" s="17">
        <v>17.892</v>
      </c>
      <c r="J90" s="17">
        <v>37.351</v>
      </c>
      <c r="K90" s="21">
        <v>2</v>
      </c>
      <c r="L90" s="21">
        <v>0</v>
      </c>
      <c r="M90" s="21">
        <v>0</v>
      </c>
      <c r="N90" s="21">
        <v>-1</v>
      </c>
      <c r="O90" s="21">
        <v>0</v>
      </c>
      <c r="P90" s="21">
        <v>-0.002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685</v>
      </c>
      <c r="B91" s="20" t="s">
        <v>189</v>
      </c>
      <c r="C91" s="20">
        <v>1624.456</v>
      </c>
      <c r="D91" s="20">
        <v>2189.468</v>
      </c>
      <c r="E91" s="20">
        <v>0</v>
      </c>
      <c r="F91" s="20">
        <v>0</v>
      </c>
      <c r="G91" s="20">
        <v>0</v>
      </c>
      <c r="H91" s="20">
        <v>1</v>
      </c>
      <c r="I91" s="17">
        <v>20.143</v>
      </c>
      <c r="J91" s="17">
        <v>40.751</v>
      </c>
      <c r="K91" s="21">
        <v>4</v>
      </c>
      <c r="L91" s="21">
        <v>2</v>
      </c>
      <c r="M91" s="21">
        <v>0</v>
      </c>
      <c r="N91" s="21">
        <v>0</v>
      </c>
      <c r="O91" s="21">
        <v>0</v>
      </c>
      <c r="P91" s="21">
        <v>4.799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687</v>
      </c>
      <c r="B92" s="20" t="s">
        <v>190</v>
      </c>
      <c r="C92" s="20">
        <v>989.82</v>
      </c>
      <c r="D92" s="20">
        <v>1212.071</v>
      </c>
      <c r="E92" s="20">
        <v>0</v>
      </c>
      <c r="F92" s="20">
        <v>0</v>
      </c>
      <c r="G92" s="20">
        <v>0</v>
      </c>
      <c r="H92" s="20">
        <v>1</v>
      </c>
      <c r="I92" s="17">
        <v>8.029</v>
      </c>
      <c r="J92" s="17">
        <v>24.894</v>
      </c>
      <c r="K92" s="21">
        <v>3</v>
      </c>
      <c r="L92" s="21">
        <v>1</v>
      </c>
      <c r="M92" s="21">
        <v>0</v>
      </c>
      <c r="N92" s="21">
        <v>0</v>
      </c>
      <c r="O92" s="21">
        <v>0</v>
      </c>
      <c r="P92" s="21">
        <v>-5.131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688</v>
      </c>
      <c r="B93" s="20" t="s">
        <v>191</v>
      </c>
      <c r="C93" s="20">
        <v>959.068</v>
      </c>
      <c r="D93" s="20">
        <v>1220.846</v>
      </c>
      <c r="E93" s="20">
        <v>0</v>
      </c>
      <c r="F93" s="20">
        <v>0</v>
      </c>
      <c r="G93" s="20">
        <v>0</v>
      </c>
      <c r="H93" s="20">
        <v>1</v>
      </c>
      <c r="I93" s="17">
        <v>15.852</v>
      </c>
      <c r="J93" s="17">
        <v>33.895</v>
      </c>
      <c r="K93" s="21">
        <v>4</v>
      </c>
      <c r="L93" s="21">
        <v>0</v>
      </c>
      <c r="M93" s="21">
        <v>0</v>
      </c>
      <c r="N93" s="21">
        <v>0</v>
      </c>
      <c r="O93" s="21">
        <v>0</v>
      </c>
      <c r="P93" s="21">
        <v>-0.74</v>
      </c>
      <c r="Q93" s="21">
        <v>1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689</v>
      </c>
      <c r="B94" s="20" t="s">
        <v>192</v>
      </c>
      <c r="C94" s="20">
        <v>834.48</v>
      </c>
      <c r="D94" s="20">
        <v>1031.827</v>
      </c>
      <c r="E94" s="20">
        <v>0</v>
      </c>
      <c r="F94" s="20">
        <v>0</v>
      </c>
      <c r="G94" s="20">
        <v>0</v>
      </c>
      <c r="H94" s="20">
        <v>1</v>
      </c>
      <c r="I94" s="17">
        <v>12.482</v>
      </c>
      <c r="J94" s="17">
        <v>29.221</v>
      </c>
      <c r="K94" s="21">
        <v>3</v>
      </c>
      <c r="L94" s="21">
        <v>0</v>
      </c>
      <c r="M94" s="21">
        <v>0</v>
      </c>
      <c r="N94" s="21">
        <v>0</v>
      </c>
      <c r="O94" s="21">
        <v>0</v>
      </c>
      <c r="P94" s="21">
        <v>8.249</v>
      </c>
      <c r="Q94" s="21">
        <v>0</v>
      </c>
      <c r="R94" s="21">
        <v>-1</v>
      </c>
      <c r="S94" s="22"/>
      <c r="T94" s="22"/>
      <c r="U94" s="22"/>
      <c r="V94" s="22"/>
      <c r="W94" s="22"/>
    </row>
    <row r="95" ht="16.5" spans="1:23">
      <c r="A95" s="20">
        <v>690</v>
      </c>
      <c r="B95" s="20" t="s">
        <v>193</v>
      </c>
      <c r="C95" s="20">
        <v>1105.547</v>
      </c>
      <c r="D95" s="20">
        <v>1515.063</v>
      </c>
      <c r="E95" s="20">
        <v>0</v>
      </c>
      <c r="F95" s="20">
        <v>0</v>
      </c>
      <c r="G95" s="20">
        <v>0</v>
      </c>
      <c r="H95" s="20">
        <v>1</v>
      </c>
      <c r="I95" s="17">
        <v>13.155</v>
      </c>
      <c r="J95" s="17">
        <v>36.629</v>
      </c>
      <c r="K95" s="21">
        <v>4</v>
      </c>
      <c r="L95" s="21">
        <v>0</v>
      </c>
      <c r="M95" s="21">
        <v>-1</v>
      </c>
      <c r="N95" s="21">
        <v>1</v>
      </c>
      <c r="O95" s="21">
        <v>0</v>
      </c>
      <c r="P95" s="21">
        <v>-6.174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691</v>
      </c>
      <c r="B96" s="20" t="s">
        <v>194</v>
      </c>
      <c r="C96" s="20">
        <v>1057.755</v>
      </c>
      <c r="D96" s="20">
        <v>1303.846</v>
      </c>
      <c r="E96" s="20">
        <v>0</v>
      </c>
      <c r="F96" s="20">
        <v>0</v>
      </c>
      <c r="G96" s="20">
        <v>0</v>
      </c>
      <c r="H96" s="20">
        <v>1</v>
      </c>
      <c r="I96" s="17">
        <v>14.004</v>
      </c>
      <c r="J96" s="17">
        <v>30.235</v>
      </c>
      <c r="K96" s="21">
        <v>4</v>
      </c>
      <c r="L96" s="21">
        <v>0</v>
      </c>
      <c r="M96" s="21">
        <v>0</v>
      </c>
      <c r="N96" s="21">
        <v>0</v>
      </c>
      <c r="O96" s="21">
        <v>0</v>
      </c>
      <c r="P96" s="21">
        <v>-15.11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692</v>
      </c>
      <c r="B97" s="20" t="s">
        <v>195</v>
      </c>
      <c r="C97" s="20">
        <v>807.698</v>
      </c>
      <c r="D97" s="20">
        <v>1055.01</v>
      </c>
      <c r="E97" s="20">
        <v>0</v>
      </c>
      <c r="F97" s="20">
        <v>0</v>
      </c>
      <c r="G97" s="20">
        <v>0</v>
      </c>
      <c r="H97" s="20">
        <v>1</v>
      </c>
      <c r="I97" s="17">
        <v>9.877</v>
      </c>
      <c r="J97" s="17">
        <v>31.003</v>
      </c>
      <c r="K97" s="21">
        <v>2</v>
      </c>
      <c r="L97" s="21">
        <v>0</v>
      </c>
      <c r="M97" s="21">
        <v>0</v>
      </c>
      <c r="N97" s="21">
        <v>0</v>
      </c>
      <c r="O97" s="21">
        <v>0</v>
      </c>
      <c r="P97" s="21">
        <v>13.811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693</v>
      </c>
      <c r="B98" s="20" t="s">
        <v>196</v>
      </c>
      <c r="C98" s="20">
        <v>1039.915</v>
      </c>
      <c r="D98" s="20">
        <v>1302.761</v>
      </c>
      <c r="E98" s="20">
        <v>0</v>
      </c>
      <c r="F98" s="20">
        <v>0</v>
      </c>
      <c r="G98" s="20">
        <v>0</v>
      </c>
      <c r="H98" s="20">
        <v>1</v>
      </c>
      <c r="I98" s="17">
        <v>7.925</v>
      </c>
      <c r="J98" s="17">
        <v>26.502</v>
      </c>
      <c r="K98" s="21">
        <v>2</v>
      </c>
      <c r="L98" s="21">
        <v>1</v>
      </c>
      <c r="M98" s="21">
        <v>0</v>
      </c>
      <c r="N98" s="21">
        <v>0</v>
      </c>
      <c r="O98" s="21">
        <v>0</v>
      </c>
      <c r="P98" s="21">
        <v>-4.237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695</v>
      </c>
      <c r="B99" s="20" t="s">
        <v>197</v>
      </c>
      <c r="C99" s="20">
        <v>770.735</v>
      </c>
      <c r="D99" s="20">
        <v>944.431</v>
      </c>
      <c r="E99" s="20">
        <v>0</v>
      </c>
      <c r="F99" s="20">
        <v>0</v>
      </c>
      <c r="G99" s="20">
        <v>0</v>
      </c>
      <c r="H99" s="20">
        <v>1</v>
      </c>
      <c r="I99" s="17">
        <v>12.085</v>
      </c>
      <c r="J99" s="17">
        <v>28.254</v>
      </c>
      <c r="K99" s="21">
        <v>2</v>
      </c>
      <c r="L99" s="21">
        <v>2</v>
      </c>
      <c r="M99" s="21">
        <v>0</v>
      </c>
      <c r="N99" s="21">
        <v>0</v>
      </c>
      <c r="O99" s="21">
        <v>0</v>
      </c>
      <c r="P99" s="21">
        <v>5.536</v>
      </c>
      <c r="Q99" s="21">
        <v>0</v>
      </c>
      <c r="R99" s="21">
        <v>-1</v>
      </c>
      <c r="S99" s="22"/>
      <c r="T99" s="22"/>
      <c r="U99" s="22"/>
      <c r="V99" s="22"/>
      <c r="W99" s="22"/>
    </row>
    <row r="100" ht="16.5" spans="1:23">
      <c r="A100" s="20">
        <v>697</v>
      </c>
      <c r="B100" s="20" t="s">
        <v>198</v>
      </c>
      <c r="C100" s="20">
        <v>974.496</v>
      </c>
      <c r="D100" s="20">
        <v>1236.354</v>
      </c>
      <c r="E100" s="20">
        <v>0</v>
      </c>
      <c r="F100" s="20">
        <v>0</v>
      </c>
      <c r="G100" s="20">
        <v>0</v>
      </c>
      <c r="H100" s="20">
        <v>1</v>
      </c>
      <c r="I100" s="17">
        <v>8.602</v>
      </c>
      <c r="J100" s="17">
        <v>27.96</v>
      </c>
      <c r="K100" s="21">
        <v>4</v>
      </c>
      <c r="L100" s="21">
        <v>2</v>
      </c>
      <c r="M100" s="21">
        <v>0</v>
      </c>
      <c r="N100" s="21">
        <v>1</v>
      </c>
      <c r="O100" s="21">
        <v>0</v>
      </c>
      <c r="P100" s="21">
        <v>21.225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698</v>
      </c>
      <c r="B101" s="20" t="s">
        <v>199</v>
      </c>
      <c r="C101" s="20">
        <v>1009.644</v>
      </c>
      <c r="D101" s="20">
        <v>1299.626</v>
      </c>
      <c r="E101" s="20">
        <v>0</v>
      </c>
      <c r="F101" s="20">
        <v>0</v>
      </c>
      <c r="G101" s="20">
        <v>0</v>
      </c>
      <c r="H101" s="20">
        <v>1</v>
      </c>
      <c r="I101" s="17">
        <v>9.436</v>
      </c>
      <c r="J101" s="17">
        <v>29.643</v>
      </c>
      <c r="K101" s="21">
        <v>4</v>
      </c>
      <c r="L101" s="21">
        <v>1</v>
      </c>
      <c r="M101" s="21">
        <v>-1</v>
      </c>
      <c r="N101" s="21">
        <v>1</v>
      </c>
      <c r="O101" s="21">
        <v>0</v>
      </c>
      <c r="P101" s="21">
        <v>-3.775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699</v>
      </c>
      <c r="B102" s="20" t="s">
        <v>200</v>
      </c>
      <c r="C102" s="20">
        <v>916</v>
      </c>
      <c r="D102" s="20">
        <v>1215.814</v>
      </c>
      <c r="E102" s="20">
        <v>0</v>
      </c>
      <c r="F102" s="20">
        <v>0</v>
      </c>
      <c r="G102" s="20">
        <v>0</v>
      </c>
      <c r="H102" s="20">
        <v>1</v>
      </c>
      <c r="I102" s="17">
        <v>5.148</v>
      </c>
      <c r="J102" s="17">
        <v>28.538</v>
      </c>
      <c r="K102" s="21">
        <v>4</v>
      </c>
      <c r="L102" s="21">
        <v>0</v>
      </c>
      <c r="M102" s="21">
        <v>0</v>
      </c>
      <c r="N102" s="21">
        <v>0</v>
      </c>
      <c r="O102" s="21">
        <v>0</v>
      </c>
      <c r="P102" s="21">
        <v>-0.456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802</v>
      </c>
      <c r="B103" s="20" t="s">
        <v>201</v>
      </c>
      <c r="C103" s="20">
        <v>6062.848</v>
      </c>
      <c r="D103" s="20">
        <v>7014.923</v>
      </c>
      <c r="E103" s="20">
        <v>0</v>
      </c>
      <c r="F103" s="20">
        <v>0</v>
      </c>
      <c r="G103" s="20">
        <v>0</v>
      </c>
      <c r="H103" s="20">
        <v>1</v>
      </c>
      <c r="I103" s="17">
        <v>5.52</v>
      </c>
      <c r="J103" s="17">
        <v>18.343</v>
      </c>
      <c r="K103" s="21">
        <v>4</v>
      </c>
      <c r="L103" s="21">
        <v>1</v>
      </c>
      <c r="M103" s="21">
        <v>0</v>
      </c>
      <c r="N103" s="21">
        <v>1</v>
      </c>
      <c r="O103" s="21">
        <v>0</v>
      </c>
      <c r="P103" s="21">
        <v>2.367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805</v>
      </c>
      <c r="B104" s="20" t="s">
        <v>202</v>
      </c>
      <c r="C104" s="20">
        <v>4689.478</v>
      </c>
      <c r="D104" s="20">
        <v>5645.3</v>
      </c>
      <c r="E104" s="20">
        <v>0</v>
      </c>
      <c r="F104" s="20">
        <v>0</v>
      </c>
      <c r="G104" s="20">
        <v>0</v>
      </c>
      <c r="H104" s="20">
        <v>1</v>
      </c>
      <c r="I104" s="17">
        <v>5.95</v>
      </c>
      <c r="J104" s="17">
        <v>21.874</v>
      </c>
      <c r="K104" s="21">
        <v>4</v>
      </c>
      <c r="L104" s="21">
        <v>0</v>
      </c>
      <c r="M104" s="21">
        <v>0</v>
      </c>
      <c r="N104" s="21">
        <v>1</v>
      </c>
      <c r="O104" s="21">
        <v>0</v>
      </c>
      <c r="P104" s="21">
        <v>-0.293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811</v>
      </c>
      <c r="B105" s="20" t="s">
        <v>203</v>
      </c>
      <c r="C105" s="20">
        <v>6352.587</v>
      </c>
      <c r="D105" s="20">
        <v>8160.969</v>
      </c>
      <c r="E105" s="20">
        <v>0</v>
      </c>
      <c r="F105" s="20">
        <v>0</v>
      </c>
      <c r="G105" s="20">
        <v>0</v>
      </c>
      <c r="H105" s="20">
        <v>1</v>
      </c>
      <c r="I105" s="17">
        <v>9.68</v>
      </c>
      <c r="J105" s="17">
        <v>29.694</v>
      </c>
      <c r="K105" s="21">
        <v>1</v>
      </c>
      <c r="L105" s="21">
        <v>0</v>
      </c>
      <c r="M105" s="21">
        <v>1</v>
      </c>
      <c r="N105" s="21">
        <v>-1</v>
      </c>
      <c r="O105" s="21">
        <v>0</v>
      </c>
      <c r="P105" s="21">
        <v>-0.017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812</v>
      </c>
      <c r="B106" s="20" t="s">
        <v>204</v>
      </c>
      <c r="C106" s="20">
        <v>5471.201</v>
      </c>
      <c r="D106" s="20">
        <v>6598.525</v>
      </c>
      <c r="E106" s="20">
        <v>0</v>
      </c>
      <c r="F106" s="20">
        <v>0</v>
      </c>
      <c r="G106" s="20">
        <v>0</v>
      </c>
      <c r="H106" s="20">
        <v>1</v>
      </c>
      <c r="I106" s="17">
        <v>11.254</v>
      </c>
      <c r="J106" s="17">
        <v>26.416</v>
      </c>
      <c r="K106" s="21">
        <v>4</v>
      </c>
      <c r="L106" s="21">
        <v>0</v>
      </c>
      <c r="M106" s="21">
        <v>0</v>
      </c>
      <c r="N106" s="21">
        <v>1</v>
      </c>
      <c r="O106" s="21">
        <v>0</v>
      </c>
      <c r="P106" s="21">
        <v>1.975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813</v>
      </c>
      <c r="B107" s="20" t="s">
        <v>205</v>
      </c>
      <c r="C107" s="20">
        <v>2579.052</v>
      </c>
      <c r="D107" s="20">
        <v>3072.323</v>
      </c>
      <c r="E107" s="20">
        <v>0</v>
      </c>
      <c r="F107" s="20">
        <v>0</v>
      </c>
      <c r="G107" s="20">
        <v>0</v>
      </c>
      <c r="H107" s="20">
        <v>1</v>
      </c>
      <c r="I107" s="17">
        <v>4.455</v>
      </c>
      <c r="J107" s="17">
        <v>19.795</v>
      </c>
      <c r="K107" s="21">
        <v>3</v>
      </c>
      <c r="L107" s="21">
        <v>0</v>
      </c>
      <c r="M107" s="21">
        <v>0</v>
      </c>
      <c r="N107" s="21">
        <v>0</v>
      </c>
      <c r="O107" s="21">
        <v>0</v>
      </c>
      <c r="P107" s="21">
        <v>4.835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819</v>
      </c>
      <c r="B108" s="20" t="s">
        <v>206</v>
      </c>
      <c r="C108" s="20">
        <v>5202.269</v>
      </c>
      <c r="D108" s="20">
        <v>6755.199</v>
      </c>
      <c r="E108" s="20">
        <v>0</v>
      </c>
      <c r="F108" s="20">
        <v>0</v>
      </c>
      <c r="G108" s="20">
        <v>0</v>
      </c>
      <c r="H108" s="20">
        <v>1</v>
      </c>
      <c r="I108" s="17">
        <v>9.341</v>
      </c>
      <c r="J108" s="17">
        <v>30.182</v>
      </c>
      <c r="K108" s="21">
        <v>4</v>
      </c>
      <c r="L108" s="21">
        <v>2</v>
      </c>
      <c r="M108" s="21">
        <v>0</v>
      </c>
      <c r="N108" s="21">
        <v>1</v>
      </c>
      <c r="O108" s="21">
        <v>0</v>
      </c>
      <c r="P108" s="21">
        <v>1.021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823</v>
      </c>
      <c r="B109" s="20" t="s">
        <v>207</v>
      </c>
      <c r="C109" s="20">
        <v>5995.273</v>
      </c>
      <c r="D109" s="20">
        <v>7784.317</v>
      </c>
      <c r="E109" s="20">
        <v>0</v>
      </c>
      <c r="F109" s="20">
        <v>0</v>
      </c>
      <c r="G109" s="20">
        <v>0</v>
      </c>
      <c r="H109" s="20">
        <v>1</v>
      </c>
      <c r="I109" s="17">
        <v>10.252</v>
      </c>
      <c r="J109" s="17">
        <v>30.879</v>
      </c>
      <c r="K109" s="21">
        <v>4</v>
      </c>
      <c r="L109" s="21">
        <v>0</v>
      </c>
      <c r="M109" s="21">
        <v>0</v>
      </c>
      <c r="N109" s="21">
        <v>1</v>
      </c>
      <c r="O109" s="21">
        <v>0</v>
      </c>
      <c r="P109" s="21">
        <v>1.206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827</v>
      </c>
      <c r="B110" s="20" t="s">
        <v>208</v>
      </c>
      <c r="C110" s="20">
        <v>1337.583</v>
      </c>
      <c r="D110" s="20">
        <v>1594.533</v>
      </c>
      <c r="E110" s="20">
        <v>0</v>
      </c>
      <c r="F110" s="20">
        <v>0</v>
      </c>
      <c r="G110" s="20">
        <v>0</v>
      </c>
      <c r="H110" s="20">
        <v>1</v>
      </c>
      <c r="I110" s="17">
        <v>12.534</v>
      </c>
      <c r="J110" s="17">
        <v>26.629</v>
      </c>
      <c r="K110" s="21">
        <v>3</v>
      </c>
      <c r="L110" s="21">
        <v>1</v>
      </c>
      <c r="M110" s="21">
        <v>0</v>
      </c>
      <c r="N110" s="21">
        <v>0</v>
      </c>
      <c r="O110" s="21">
        <v>0</v>
      </c>
      <c r="P110" s="21">
        <v>-7.918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828</v>
      </c>
      <c r="B111" s="20" t="s">
        <v>209</v>
      </c>
      <c r="C111" s="20">
        <v>2251.974</v>
      </c>
      <c r="D111" s="20">
        <v>2787.536</v>
      </c>
      <c r="E111" s="20">
        <v>0</v>
      </c>
      <c r="F111" s="20">
        <v>0</v>
      </c>
      <c r="G111" s="20">
        <v>0</v>
      </c>
      <c r="H111" s="20">
        <v>1</v>
      </c>
      <c r="I111" s="17">
        <v>7.33</v>
      </c>
      <c r="J111" s="17">
        <v>25.135</v>
      </c>
      <c r="K111" s="21">
        <v>2</v>
      </c>
      <c r="L111" s="21">
        <v>0</v>
      </c>
      <c r="M111" s="21">
        <v>0</v>
      </c>
      <c r="N111" s="21">
        <v>0</v>
      </c>
      <c r="O111" s="21">
        <v>0</v>
      </c>
      <c r="P111" s="21">
        <v>1.712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846</v>
      </c>
      <c r="B112" s="20" t="s">
        <v>210</v>
      </c>
      <c r="C112" s="20">
        <v>1210.786</v>
      </c>
      <c r="D112" s="20">
        <v>1361.514</v>
      </c>
      <c r="E112" s="20">
        <v>0</v>
      </c>
      <c r="F112" s="20">
        <v>0</v>
      </c>
      <c r="G112" s="20">
        <v>0</v>
      </c>
      <c r="H112" s="20">
        <v>1</v>
      </c>
      <c r="I112" s="17">
        <v>3.007</v>
      </c>
      <c r="J112" s="17">
        <v>13.744</v>
      </c>
      <c r="K112" s="21">
        <v>4</v>
      </c>
      <c r="L112" s="21">
        <v>1</v>
      </c>
      <c r="M112" s="21">
        <v>0</v>
      </c>
      <c r="N112" s="21">
        <v>1</v>
      </c>
      <c r="O112" s="21">
        <v>0</v>
      </c>
      <c r="P112" s="21">
        <v>3.008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847</v>
      </c>
      <c r="B113" s="20" t="s">
        <v>211</v>
      </c>
      <c r="C113" s="20">
        <v>2897.287</v>
      </c>
      <c r="D113" s="20">
        <v>3362.965</v>
      </c>
      <c r="E113" s="20">
        <v>0</v>
      </c>
      <c r="F113" s="20">
        <v>0</v>
      </c>
      <c r="G113" s="20">
        <v>0</v>
      </c>
      <c r="H113" s="20">
        <v>1</v>
      </c>
      <c r="I113" s="17">
        <v>3.116</v>
      </c>
      <c r="J113" s="17">
        <v>16.531</v>
      </c>
      <c r="K113" s="21">
        <v>2</v>
      </c>
      <c r="L113" s="21">
        <v>0</v>
      </c>
      <c r="M113" s="21">
        <v>0</v>
      </c>
      <c r="N113" s="21">
        <v>0</v>
      </c>
      <c r="O113" s="21">
        <v>0</v>
      </c>
      <c r="P113" s="21">
        <v>8.67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851</v>
      </c>
      <c r="B114" s="20" t="s">
        <v>212</v>
      </c>
      <c r="C114" s="20">
        <v>15647.448</v>
      </c>
      <c r="D114" s="20">
        <v>18642.754</v>
      </c>
      <c r="E114" s="20">
        <v>0</v>
      </c>
      <c r="F114" s="20">
        <v>0</v>
      </c>
      <c r="G114" s="20">
        <v>0</v>
      </c>
      <c r="H114" s="20">
        <v>1</v>
      </c>
      <c r="I114" s="17">
        <v>3.688</v>
      </c>
      <c r="J114" s="17">
        <v>19.163</v>
      </c>
      <c r="K114" s="21">
        <v>3</v>
      </c>
      <c r="L114" s="21">
        <v>0</v>
      </c>
      <c r="M114" s="21">
        <v>0</v>
      </c>
      <c r="N114" s="21">
        <v>0</v>
      </c>
      <c r="O114" s="21">
        <v>0</v>
      </c>
      <c r="P114" s="21">
        <v>2.904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852</v>
      </c>
      <c r="B115" s="20" t="s">
        <v>213</v>
      </c>
      <c r="C115" s="20">
        <v>6041.077</v>
      </c>
      <c r="D115" s="20">
        <v>7189.254</v>
      </c>
      <c r="E115" s="20">
        <v>0</v>
      </c>
      <c r="F115" s="20">
        <v>0</v>
      </c>
      <c r="G115" s="20">
        <v>0</v>
      </c>
      <c r="H115" s="20">
        <v>1</v>
      </c>
      <c r="I115" s="17">
        <v>2.816</v>
      </c>
      <c r="J115" s="17">
        <v>18.337</v>
      </c>
      <c r="K115" s="21">
        <v>4</v>
      </c>
      <c r="L115" s="21">
        <v>0</v>
      </c>
      <c r="M115" s="21">
        <v>0</v>
      </c>
      <c r="N115" s="21">
        <v>0</v>
      </c>
      <c r="O115" s="21">
        <v>0</v>
      </c>
      <c r="P115" s="21">
        <v>-2.916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853</v>
      </c>
      <c r="B116" s="20" t="s">
        <v>214</v>
      </c>
      <c r="C116" s="20">
        <v>1282.662</v>
      </c>
      <c r="D116" s="20">
        <v>1487.073</v>
      </c>
      <c r="E116" s="20">
        <v>0</v>
      </c>
      <c r="F116" s="20">
        <v>0</v>
      </c>
      <c r="G116" s="20">
        <v>0</v>
      </c>
      <c r="H116" s="20">
        <v>1</v>
      </c>
      <c r="I116" s="17">
        <v>7.593</v>
      </c>
      <c r="J116" s="17">
        <v>20.295</v>
      </c>
      <c r="K116" s="21">
        <v>1</v>
      </c>
      <c r="L116" s="21">
        <v>0</v>
      </c>
      <c r="M116" s="21">
        <v>0</v>
      </c>
      <c r="N116" s="21">
        <v>0</v>
      </c>
      <c r="O116" s="21">
        <v>0</v>
      </c>
      <c r="P116" s="21">
        <v>13.089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854</v>
      </c>
      <c r="B117" s="20" t="s">
        <v>215</v>
      </c>
      <c r="C117" s="20">
        <v>3927.794</v>
      </c>
      <c r="D117" s="20">
        <v>4850.133</v>
      </c>
      <c r="E117" s="20">
        <v>0</v>
      </c>
      <c r="F117" s="20">
        <v>0</v>
      </c>
      <c r="G117" s="20">
        <v>0</v>
      </c>
      <c r="H117" s="20">
        <v>1</v>
      </c>
      <c r="I117" s="17">
        <v>4.515</v>
      </c>
      <c r="J117" s="17">
        <v>22.673</v>
      </c>
      <c r="K117" s="21">
        <v>3</v>
      </c>
      <c r="L117" s="21">
        <v>0</v>
      </c>
      <c r="M117" s="21">
        <v>0</v>
      </c>
      <c r="N117" s="21">
        <v>0</v>
      </c>
      <c r="O117" s="21">
        <v>0</v>
      </c>
      <c r="P117" s="21">
        <v>4.403</v>
      </c>
      <c r="Q117" s="21">
        <v>0</v>
      </c>
      <c r="R117" s="21">
        <v>-1</v>
      </c>
      <c r="S117" s="22"/>
      <c r="T117" s="22"/>
      <c r="U117" s="22"/>
      <c r="V117" s="22"/>
      <c r="W117" s="22"/>
    </row>
    <row r="118" ht="16.5" spans="1:23">
      <c r="A118" s="20">
        <v>855</v>
      </c>
      <c r="B118" s="20" t="s">
        <v>216</v>
      </c>
      <c r="C118" s="20">
        <v>1355.791</v>
      </c>
      <c r="D118" s="20">
        <v>1530.249</v>
      </c>
      <c r="E118" s="20">
        <v>0</v>
      </c>
      <c r="F118" s="20">
        <v>0</v>
      </c>
      <c r="G118" s="20">
        <v>0</v>
      </c>
      <c r="H118" s="20">
        <v>1</v>
      </c>
      <c r="I118" s="17">
        <v>4.45</v>
      </c>
      <c r="J118" s="17">
        <v>15.343</v>
      </c>
      <c r="K118" s="21">
        <v>3</v>
      </c>
      <c r="L118" s="21">
        <v>0</v>
      </c>
      <c r="M118" s="21">
        <v>0</v>
      </c>
      <c r="N118" s="21">
        <v>0</v>
      </c>
      <c r="O118" s="21">
        <v>0</v>
      </c>
      <c r="P118" s="21">
        <v>-6.092</v>
      </c>
      <c r="Q118" s="21">
        <v>0</v>
      </c>
      <c r="R118" s="21">
        <v>1</v>
      </c>
      <c r="S118" s="22"/>
      <c r="T118" s="22"/>
      <c r="U118" s="22"/>
      <c r="V118" s="22"/>
      <c r="W118" s="22"/>
    </row>
    <row r="119" ht="16.5" spans="1:23">
      <c r="A119" s="20">
        <v>856</v>
      </c>
      <c r="B119" s="20" t="s">
        <v>217</v>
      </c>
      <c r="C119" s="20">
        <v>5339.977</v>
      </c>
      <c r="D119" s="20">
        <v>6366.821</v>
      </c>
      <c r="E119" s="20">
        <v>0</v>
      </c>
      <c r="F119" s="20">
        <v>0</v>
      </c>
      <c r="G119" s="20">
        <v>0</v>
      </c>
      <c r="H119" s="20">
        <v>1</v>
      </c>
      <c r="I119" s="17">
        <v>8.938</v>
      </c>
      <c r="J119" s="17">
        <v>23.625</v>
      </c>
      <c r="K119" s="21">
        <v>4</v>
      </c>
      <c r="L119" s="21">
        <v>2</v>
      </c>
      <c r="M119" s="21">
        <v>0</v>
      </c>
      <c r="N119" s="21">
        <v>1</v>
      </c>
      <c r="O119" s="21">
        <v>0</v>
      </c>
      <c r="P119" s="21">
        <v>1.224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858</v>
      </c>
      <c r="B120" s="20" t="s">
        <v>218</v>
      </c>
      <c r="C120" s="20">
        <v>7107.098</v>
      </c>
      <c r="D120" s="20">
        <v>9133.628</v>
      </c>
      <c r="E120" s="20">
        <v>0</v>
      </c>
      <c r="F120" s="20">
        <v>0</v>
      </c>
      <c r="G120" s="20">
        <v>0</v>
      </c>
      <c r="H120" s="20">
        <v>1</v>
      </c>
      <c r="I120" s="17">
        <v>12.531</v>
      </c>
      <c r="J120" s="17">
        <v>31.938</v>
      </c>
      <c r="K120" s="21">
        <v>4</v>
      </c>
      <c r="L120" s="21">
        <v>0</v>
      </c>
      <c r="M120" s="21">
        <v>0</v>
      </c>
      <c r="N120" s="21">
        <v>1</v>
      </c>
      <c r="O120" s="21">
        <v>0</v>
      </c>
      <c r="P120" s="21">
        <v>-10.375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860</v>
      </c>
      <c r="B121" s="20" t="s">
        <v>219</v>
      </c>
      <c r="C121" s="20">
        <v>1109.327</v>
      </c>
      <c r="D121" s="20">
        <v>1200.312</v>
      </c>
      <c r="E121" s="20">
        <v>0</v>
      </c>
      <c r="F121" s="20">
        <v>0</v>
      </c>
      <c r="G121" s="20">
        <v>0</v>
      </c>
      <c r="H121" s="20">
        <v>1</v>
      </c>
      <c r="I121" s="17">
        <v>0.138</v>
      </c>
      <c r="J121" s="17">
        <v>7.708</v>
      </c>
      <c r="K121" s="21">
        <v>1</v>
      </c>
      <c r="L121" s="21">
        <v>0</v>
      </c>
      <c r="M121" s="21">
        <v>0</v>
      </c>
      <c r="N121" s="21">
        <v>0</v>
      </c>
      <c r="O121" s="21">
        <v>0</v>
      </c>
      <c r="P121" s="21">
        <v>1.457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865</v>
      </c>
      <c r="B122" s="20" t="s">
        <v>220</v>
      </c>
      <c r="C122" s="20">
        <v>1329.091</v>
      </c>
      <c r="D122" s="20">
        <v>1485.813</v>
      </c>
      <c r="E122" s="20">
        <v>0</v>
      </c>
      <c r="F122" s="20">
        <v>0</v>
      </c>
      <c r="G122" s="20">
        <v>0</v>
      </c>
      <c r="H122" s="20">
        <v>1</v>
      </c>
      <c r="I122" s="17">
        <v>2.481</v>
      </c>
      <c r="J122" s="17">
        <v>12.767</v>
      </c>
      <c r="K122" s="21">
        <v>4</v>
      </c>
      <c r="L122" s="21">
        <v>1</v>
      </c>
      <c r="M122" s="21">
        <v>0</v>
      </c>
      <c r="N122" s="21">
        <v>1</v>
      </c>
      <c r="O122" s="21">
        <v>0</v>
      </c>
      <c r="P122" s="21">
        <v>8.113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867</v>
      </c>
      <c r="B123" s="20" t="s">
        <v>221</v>
      </c>
      <c r="C123" s="20">
        <v>2292.159</v>
      </c>
      <c r="D123" s="20">
        <v>2840.187</v>
      </c>
      <c r="E123" s="20">
        <v>0</v>
      </c>
      <c r="F123" s="20">
        <v>0</v>
      </c>
      <c r="G123" s="20">
        <v>0</v>
      </c>
      <c r="H123" s="20">
        <v>1</v>
      </c>
      <c r="I123" s="17">
        <v>0.179</v>
      </c>
      <c r="J123" s="17">
        <v>19.44</v>
      </c>
      <c r="K123" s="21">
        <v>3</v>
      </c>
      <c r="L123" s="21">
        <v>0</v>
      </c>
      <c r="M123" s="21">
        <v>0</v>
      </c>
      <c r="N123" s="21">
        <v>0</v>
      </c>
      <c r="O123" s="21">
        <v>0</v>
      </c>
      <c r="P123" s="21">
        <v>7.727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888</v>
      </c>
      <c r="B124" s="20" t="s">
        <v>222</v>
      </c>
      <c r="C124" s="20">
        <v>3776.846</v>
      </c>
      <c r="D124" s="20">
        <v>4273.601</v>
      </c>
      <c r="E124" s="20">
        <v>0</v>
      </c>
      <c r="F124" s="20">
        <v>0</v>
      </c>
      <c r="G124" s="20">
        <v>0</v>
      </c>
      <c r="H124" s="20">
        <v>1</v>
      </c>
      <c r="I124" s="17">
        <v>2.066</v>
      </c>
      <c r="J124" s="17">
        <v>13.449</v>
      </c>
      <c r="K124" s="21">
        <v>4</v>
      </c>
      <c r="L124" s="21">
        <v>2</v>
      </c>
      <c r="M124" s="21">
        <v>0</v>
      </c>
      <c r="N124" s="21">
        <v>1</v>
      </c>
      <c r="O124" s="21">
        <v>0</v>
      </c>
      <c r="P124" s="21">
        <v>-5.717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891</v>
      </c>
      <c r="B125" s="20" t="s">
        <v>223</v>
      </c>
      <c r="C125" s="20">
        <v>1377.857</v>
      </c>
      <c r="D125" s="20">
        <v>1704.131</v>
      </c>
      <c r="E125" s="20">
        <v>0</v>
      </c>
      <c r="F125" s="20">
        <v>0</v>
      </c>
      <c r="G125" s="20">
        <v>0</v>
      </c>
      <c r="H125" s="20">
        <v>1</v>
      </c>
      <c r="I125" s="17">
        <v>8.333</v>
      </c>
      <c r="J125" s="17">
        <v>25.884</v>
      </c>
      <c r="K125" s="21">
        <v>4</v>
      </c>
      <c r="L125" s="21">
        <v>0</v>
      </c>
      <c r="M125" s="21">
        <v>-1</v>
      </c>
      <c r="N125" s="21">
        <v>1</v>
      </c>
      <c r="O125" s="21">
        <v>0</v>
      </c>
      <c r="P125" s="21">
        <v>4.762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902</v>
      </c>
      <c r="B126" s="20" t="s">
        <v>224</v>
      </c>
      <c r="C126" s="20">
        <v>5075.257</v>
      </c>
      <c r="D126" s="20">
        <v>5872.012</v>
      </c>
      <c r="E126" s="20">
        <v>0</v>
      </c>
      <c r="F126" s="20">
        <v>0</v>
      </c>
      <c r="G126" s="20">
        <v>0</v>
      </c>
      <c r="H126" s="20">
        <v>1</v>
      </c>
      <c r="I126" s="17">
        <v>4.05</v>
      </c>
      <c r="J126" s="17">
        <v>17.069</v>
      </c>
      <c r="K126" s="21">
        <v>4</v>
      </c>
      <c r="L126" s="21">
        <v>0</v>
      </c>
      <c r="M126" s="21">
        <v>0</v>
      </c>
      <c r="N126" s="21">
        <v>0</v>
      </c>
      <c r="O126" s="21">
        <v>0</v>
      </c>
      <c r="P126" s="21">
        <v>0.407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903</v>
      </c>
      <c r="B127" s="20" t="s">
        <v>225</v>
      </c>
      <c r="C127" s="20">
        <v>3660.624</v>
      </c>
      <c r="D127" s="20">
        <v>4137.109</v>
      </c>
      <c r="E127" s="20">
        <v>0</v>
      </c>
      <c r="F127" s="20">
        <v>0</v>
      </c>
      <c r="G127" s="20">
        <v>0</v>
      </c>
      <c r="H127" s="20">
        <v>1</v>
      </c>
      <c r="I127" s="17">
        <v>5.865</v>
      </c>
      <c r="J127" s="17">
        <v>16.707</v>
      </c>
      <c r="K127" s="21">
        <v>4</v>
      </c>
      <c r="L127" s="21">
        <v>0</v>
      </c>
      <c r="M127" s="21">
        <v>0</v>
      </c>
      <c r="N127" s="21">
        <v>1</v>
      </c>
      <c r="O127" s="21">
        <v>0</v>
      </c>
      <c r="P127" s="21">
        <v>-1.735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904</v>
      </c>
      <c r="B128" s="20" t="s">
        <v>226</v>
      </c>
      <c r="C128" s="20">
        <v>4409.982</v>
      </c>
      <c r="D128" s="20">
        <v>5166.105</v>
      </c>
      <c r="E128" s="20">
        <v>0</v>
      </c>
      <c r="F128" s="20">
        <v>0</v>
      </c>
      <c r="G128" s="20">
        <v>0</v>
      </c>
      <c r="H128" s="20">
        <v>1</v>
      </c>
      <c r="I128" s="17">
        <v>6.689</v>
      </c>
      <c r="J128" s="17">
        <v>20.346</v>
      </c>
      <c r="K128" s="21">
        <v>4</v>
      </c>
      <c r="L128" s="21">
        <v>0</v>
      </c>
      <c r="M128" s="21">
        <v>0</v>
      </c>
      <c r="N128" s="21">
        <v>1</v>
      </c>
      <c r="O128" s="21">
        <v>0</v>
      </c>
      <c r="P128" s="21">
        <v>8.453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905</v>
      </c>
      <c r="B129" s="20" t="s">
        <v>227</v>
      </c>
      <c r="C129" s="20">
        <v>5680.967</v>
      </c>
      <c r="D129" s="20">
        <v>6745.466</v>
      </c>
      <c r="E129" s="20">
        <v>0</v>
      </c>
      <c r="F129" s="20">
        <v>0</v>
      </c>
      <c r="G129" s="20">
        <v>0</v>
      </c>
      <c r="H129" s="20">
        <v>1</v>
      </c>
      <c r="I129" s="17">
        <v>6.842</v>
      </c>
      <c r="J129" s="17">
        <v>21.543</v>
      </c>
      <c r="K129" s="21">
        <v>4</v>
      </c>
      <c r="L129" s="21">
        <v>2</v>
      </c>
      <c r="M129" s="21">
        <v>0</v>
      </c>
      <c r="N129" s="21">
        <v>0</v>
      </c>
      <c r="O129" s="21">
        <v>0</v>
      </c>
      <c r="P129" s="21">
        <v>4.792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906</v>
      </c>
      <c r="B130" s="20" t="s">
        <v>228</v>
      </c>
      <c r="C130" s="20">
        <v>4154.08</v>
      </c>
      <c r="D130" s="20">
        <v>4745.245</v>
      </c>
      <c r="E130" s="20">
        <v>0</v>
      </c>
      <c r="F130" s="20">
        <v>0</v>
      </c>
      <c r="G130" s="20">
        <v>0</v>
      </c>
      <c r="H130" s="20">
        <v>1</v>
      </c>
      <c r="I130" s="17">
        <v>5.161</v>
      </c>
      <c r="J130" s="17">
        <v>16.976</v>
      </c>
      <c r="K130" s="21">
        <v>4</v>
      </c>
      <c r="L130" s="21">
        <v>2</v>
      </c>
      <c r="M130" s="21">
        <v>0</v>
      </c>
      <c r="N130" s="21">
        <v>1</v>
      </c>
      <c r="O130" s="21">
        <v>0</v>
      </c>
      <c r="P130" s="21">
        <v>3.253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907</v>
      </c>
      <c r="B131" s="20" t="s">
        <v>229</v>
      </c>
      <c r="C131" s="20">
        <v>4989.792</v>
      </c>
      <c r="D131" s="20">
        <v>5879.673</v>
      </c>
      <c r="E131" s="20">
        <v>0</v>
      </c>
      <c r="F131" s="20">
        <v>0</v>
      </c>
      <c r="G131" s="20">
        <v>0</v>
      </c>
      <c r="H131" s="20">
        <v>1</v>
      </c>
      <c r="I131" s="17">
        <v>6.812</v>
      </c>
      <c r="J131" s="17">
        <v>20.916</v>
      </c>
      <c r="K131" s="21">
        <v>3</v>
      </c>
      <c r="L131" s="21">
        <v>1</v>
      </c>
      <c r="M131" s="21">
        <v>0</v>
      </c>
      <c r="N131" s="21">
        <v>0</v>
      </c>
      <c r="O131" s="21">
        <v>0</v>
      </c>
      <c r="P131" s="21">
        <v>-2.727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909</v>
      </c>
      <c r="B132" s="20" t="s">
        <v>230</v>
      </c>
      <c r="C132" s="20">
        <v>2468.87</v>
      </c>
      <c r="D132" s="20">
        <v>3063.626</v>
      </c>
      <c r="E132" s="20">
        <v>0</v>
      </c>
      <c r="F132" s="20">
        <v>0</v>
      </c>
      <c r="G132" s="20">
        <v>0</v>
      </c>
      <c r="H132" s="20">
        <v>1</v>
      </c>
      <c r="I132" s="17">
        <v>8.377</v>
      </c>
      <c r="J132" s="17">
        <v>26.164</v>
      </c>
      <c r="K132" s="21">
        <v>3</v>
      </c>
      <c r="L132" s="21">
        <v>0</v>
      </c>
      <c r="M132" s="21">
        <v>0</v>
      </c>
      <c r="N132" s="21">
        <v>0</v>
      </c>
      <c r="O132" s="21">
        <v>0</v>
      </c>
      <c r="P132" s="21">
        <v>-1.103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910</v>
      </c>
      <c r="B133" s="20" t="s">
        <v>231</v>
      </c>
      <c r="C133" s="20">
        <v>2031.457</v>
      </c>
      <c r="D133" s="20">
        <v>2332.332</v>
      </c>
      <c r="E133" s="20">
        <v>0</v>
      </c>
      <c r="F133" s="20">
        <v>0</v>
      </c>
      <c r="G133" s="20">
        <v>0</v>
      </c>
      <c r="H133" s="20">
        <v>1</v>
      </c>
      <c r="I133" s="17">
        <v>6.815</v>
      </c>
      <c r="J133" s="17">
        <v>18.836</v>
      </c>
      <c r="K133" s="21">
        <v>1</v>
      </c>
      <c r="L133" s="21">
        <v>0</v>
      </c>
      <c r="M133" s="21">
        <v>0</v>
      </c>
      <c r="N133" s="21">
        <v>0</v>
      </c>
      <c r="O133" s="21">
        <v>0</v>
      </c>
      <c r="P133" s="21">
        <v>1.779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915</v>
      </c>
      <c r="B134" s="20" t="s">
        <v>232</v>
      </c>
      <c r="C134" s="20">
        <v>2242.719</v>
      </c>
      <c r="D134" s="20">
        <v>2914.615</v>
      </c>
      <c r="E134" s="20">
        <v>0</v>
      </c>
      <c r="F134" s="20">
        <v>0</v>
      </c>
      <c r="G134" s="20">
        <v>0</v>
      </c>
      <c r="H134" s="20">
        <v>1</v>
      </c>
      <c r="I134" s="17">
        <v>16.266</v>
      </c>
      <c r="J134" s="17">
        <v>35.569</v>
      </c>
      <c r="K134" s="21">
        <v>2</v>
      </c>
      <c r="L134" s="21">
        <v>0</v>
      </c>
      <c r="M134" s="21">
        <v>0</v>
      </c>
      <c r="N134" s="21">
        <v>0</v>
      </c>
      <c r="O134" s="21">
        <v>0</v>
      </c>
      <c r="P134" s="21">
        <v>5.054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916</v>
      </c>
      <c r="B135" s="20" t="s">
        <v>233</v>
      </c>
      <c r="C135" s="20">
        <v>2896.547</v>
      </c>
      <c r="D135" s="20">
        <v>4474.853</v>
      </c>
      <c r="E135" s="20">
        <v>0</v>
      </c>
      <c r="F135" s="20">
        <v>0</v>
      </c>
      <c r="G135" s="20">
        <v>0</v>
      </c>
      <c r="H135" s="20">
        <v>1</v>
      </c>
      <c r="I135" s="17">
        <v>13.31</v>
      </c>
      <c r="J135" s="17">
        <v>43.886</v>
      </c>
      <c r="K135" s="21">
        <v>2</v>
      </c>
      <c r="L135" s="21">
        <v>0</v>
      </c>
      <c r="M135" s="21">
        <v>0</v>
      </c>
      <c r="N135" s="21">
        <v>0</v>
      </c>
      <c r="O135" s="21">
        <v>0</v>
      </c>
      <c r="P135" s="21">
        <v>0.37</v>
      </c>
      <c r="Q135" s="21">
        <v>0</v>
      </c>
      <c r="R135" s="21">
        <v>-1</v>
      </c>
      <c r="S135" s="22"/>
      <c r="T135" s="22"/>
      <c r="U135" s="22"/>
      <c r="V135" s="22"/>
      <c r="W135" s="22"/>
    </row>
    <row r="136" ht="16.5" spans="1:23">
      <c r="A136" s="20">
        <v>918</v>
      </c>
      <c r="B136" s="20" t="s">
        <v>234</v>
      </c>
      <c r="C136" s="20">
        <v>3846.722</v>
      </c>
      <c r="D136" s="20">
        <v>4540.8</v>
      </c>
      <c r="E136" s="20">
        <v>0</v>
      </c>
      <c r="F136" s="20">
        <v>0</v>
      </c>
      <c r="G136" s="20">
        <v>0</v>
      </c>
      <c r="H136" s="20">
        <v>1</v>
      </c>
      <c r="I136" s="17">
        <v>10.005</v>
      </c>
      <c r="J136" s="17">
        <v>23.761</v>
      </c>
      <c r="K136" s="21">
        <v>2</v>
      </c>
      <c r="L136" s="21">
        <v>0</v>
      </c>
      <c r="M136" s="21">
        <v>0</v>
      </c>
      <c r="N136" s="21">
        <v>0</v>
      </c>
      <c r="O136" s="21">
        <v>0</v>
      </c>
      <c r="P136" s="21">
        <v>0.688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923</v>
      </c>
      <c r="B137" s="20" t="s">
        <v>235</v>
      </c>
      <c r="C137" s="20">
        <v>250.639</v>
      </c>
      <c r="D137" s="20">
        <v>252.439</v>
      </c>
      <c r="E137" s="20">
        <v>0</v>
      </c>
      <c r="F137" s="20">
        <v>0</v>
      </c>
      <c r="G137" s="20">
        <v>0</v>
      </c>
      <c r="H137" s="20">
        <v>1</v>
      </c>
      <c r="I137" s="17">
        <v>0.139</v>
      </c>
      <c r="J137" s="17">
        <v>0.851</v>
      </c>
      <c r="K137" s="21">
        <v>4</v>
      </c>
      <c r="L137" s="21">
        <v>0</v>
      </c>
      <c r="M137" s="21">
        <v>0</v>
      </c>
      <c r="N137" s="21">
        <v>1</v>
      </c>
      <c r="O137" s="21">
        <v>0</v>
      </c>
      <c r="P137" s="21">
        <v>1.461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929</v>
      </c>
      <c r="B138" s="20" t="s">
        <v>236</v>
      </c>
      <c r="C138" s="20">
        <v>2801.658</v>
      </c>
      <c r="D138" s="20">
        <v>3464.682</v>
      </c>
      <c r="E138" s="20">
        <v>0</v>
      </c>
      <c r="F138" s="20">
        <v>0</v>
      </c>
      <c r="G138" s="20">
        <v>0</v>
      </c>
      <c r="H138" s="20">
        <v>1</v>
      </c>
      <c r="I138" s="17">
        <v>6.892</v>
      </c>
      <c r="J138" s="17">
        <v>24.71</v>
      </c>
      <c r="K138" s="21">
        <v>4</v>
      </c>
      <c r="L138" s="21">
        <v>1</v>
      </c>
      <c r="M138" s="21">
        <v>0</v>
      </c>
      <c r="N138" s="21">
        <v>0</v>
      </c>
      <c r="O138" s="21">
        <v>0</v>
      </c>
      <c r="P138" s="21">
        <v>1.933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930</v>
      </c>
      <c r="B139" s="20" t="s">
        <v>237</v>
      </c>
      <c r="C139" s="20">
        <v>2706.7</v>
      </c>
      <c r="D139" s="20">
        <v>3129.605</v>
      </c>
      <c r="E139" s="20">
        <v>0</v>
      </c>
      <c r="F139" s="20">
        <v>0</v>
      </c>
      <c r="G139" s="20">
        <v>0</v>
      </c>
      <c r="H139" s="20">
        <v>1</v>
      </c>
      <c r="I139" s="17">
        <v>7.695</v>
      </c>
      <c r="J139" s="17">
        <v>20.168</v>
      </c>
      <c r="K139" s="21">
        <v>4</v>
      </c>
      <c r="L139" s="21">
        <v>1</v>
      </c>
      <c r="M139" s="21">
        <v>0</v>
      </c>
      <c r="N139" s="21">
        <v>1</v>
      </c>
      <c r="O139" s="21">
        <v>0</v>
      </c>
      <c r="P139" s="21">
        <v>2.562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931</v>
      </c>
      <c r="B140" s="20" t="s">
        <v>238</v>
      </c>
      <c r="C140" s="20">
        <v>5494.114</v>
      </c>
      <c r="D140" s="20">
        <v>6180.689</v>
      </c>
      <c r="E140" s="20">
        <v>0</v>
      </c>
      <c r="F140" s="20">
        <v>0</v>
      </c>
      <c r="G140" s="20">
        <v>0</v>
      </c>
      <c r="H140" s="20">
        <v>1</v>
      </c>
      <c r="I140" s="17">
        <v>2.257</v>
      </c>
      <c r="J140" s="17">
        <v>13.114</v>
      </c>
      <c r="K140" s="21">
        <v>4</v>
      </c>
      <c r="L140" s="21">
        <v>0</v>
      </c>
      <c r="M140" s="21">
        <v>0</v>
      </c>
      <c r="N140" s="21">
        <v>1</v>
      </c>
      <c r="O140" s="21">
        <v>0</v>
      </c>
      <c r="P140" s="21">
        <v>0.593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935</v>
      </c>
      <c r="B141" s="20" t="s">
        <v>239</v>
      </c>
      <c r="C141" s="20">
        <v>4399.169</v>
      </c>
      <c r="D141" s="20">
        <v>5691.866</v>
      </c>
      <c r="E141" s="20">
        <v>0</v>
      </c>
      <c r="F141" s="20">
        <v>0</v>
      </c>
      <c r="G141" s="20">
        <v>0</v>
      </c>
      <c r="H141" s="20">
        <v>1</v>
      </c>
      <c r="I141" s="17">
        <v>15.001</v>
      </c>
      <c r="J141" s="17">
        <v>34.305</v>
      </c>
      <c r="K141" s="21">
        <v>4</v>
      </c>
      <c r="L141" s="21">
        <v>2</v>
      </c>
      <c r="M141" s="21">
        <v>0</v>
      </c>
      <c r="N141" s="21">
        <v>0</v>
      </c>
      <c r="O141" s="21">
        <v>0</v>
      </c>
      <c r="P141" s="21">
        <v>1.543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936</v>
      </c>
      <c r="B142" s="20" t="s">
        <v>240</v>
      </c>
      <c r="C142" s="20">
        <v>5627.378</v>
      </c>
      <c r="D142" s="20">
        <v>7988.735</v>
      </c>
      <c r="E142" s="20">
        <v>0</v>
      </c>
      <c r="F142" s="20">
        <v>0</v>
      </c>
      <c r="G142" s="20">
        <v>0</v>
      </c>
      <c r="H142" s="20">
        <v>1</v>
      </c>
      <c r="I142" s="17">
        <v>12.153</v>
      </c>
      <c r="J142" s="17">
        <v>38.119</v>
      </c>
      <c r="K142" s="21">
        <v>4</v>
      </c>
      <c r="L142" s="21">
        <v>2</v>
      </c>
      <c r="M142" s="21">
        <v>0</v>
      </c>
      <c r="N142" s="21">
        <v>1</v>
      </c>
      <c r="O142" s="21">
        <v>0</v>
      </c>
      <c r="P142" s="21">
        <v>0.525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941</v>
      </c>
      <c r="B143" s="20" t="s">
        <v>241</v>
      </c>
      <c r="C143" s="20">
        <v>1659.345</v>
      </c>
      <c r="D143" s="20">
        <v>2058.762</v>
      </c>
      <c r="E143" s="20">
        <v>0</v>
      </c>
      <c r="F143" s="20">
        <v>0</v>
      </c>
      <c r="G143" s="20">
        <v>0</v>
      </c>
      <c r="H143" s="20">
        <v>1</v>
      </c>
      <c r="I143" s="17">
        <v>17.162</v>
      </c>
      <c r="J143" s="17">
        <v>33.233</v>
      </c>
      <c r="K143" s="21">
        <v>4</v>
      </c>
      <c r="L143" s="21">
        <v>2</v>
      </c>
      <c r="M143" s="21">
        <v>0</v>
      </c>
      <c r="N143" s="21">
        <v>1</v>
      </c>
      <c r="O143" s="21">
        <v>0</v>
      </c>
      <c r="P143" s="21">
        <v>-2.044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944</v>
      </c>
      <c r="B144" s="20" t="s">
        <v>242</v>
      </c>
      <c r="C144" s="20">
        <v>3362.21</v>
      </c>
      <c r="D144" s="20">
        <v>4042.495</v>
      </c>
      <c r="E144" s="20">
        <v>0</v>
      </c>
      <c r="F144" s="20">
        <v>0</v>
      </c>
      <c r="G144" s="20">
        <v>0</v>
      </c>
      <c r="H144" s="20">
        <v>1</v>
      </c>
      <c r="I144" s="17">
        <v>7.863</v>
      </c>
      <c r="J144" s="17">
        <v>23.368</v>
      </c>
      <c r="K144" s="21">
        <v>3</v>
      </c>
      <c r="L144" s="21">
        <v>2</v>
      </c>
      <c r="M144" s="21">
        <v>0</v>
      </c>
      <c r="N144" s="21">
        <v>0</v>
      </c>
      <c r="O144" s="21">
        <v>0</v>
      </c>
      <c r="P144" s="21">
        <v>3.161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948</v>
      </c>
      <c r="B145" s="20" t="s">
        <v>243</v>
      </c>
      <c r="C145" s="20">
        <v>2392.011</v>
      </c>
      <c r="D145" s="20">
        <v>2814.903</v>
      </c>
      <c r="E145" s="20">
        <v>0</v>
      </c>
      <c r="F145" s="20">
        <v>0</v>
      </c>
      <c r="G145" s="20">
        <v>0</v>
      </c>
      <c r="H145" s="20">
        <v>1</v>
      </c>
      <c r="I145" s="17">
        <v>5.191</v>
      </c>
      <c r="J145" s="17">
        <v>19.434</v>
      </c>
      <c r="K145" s="21">
        <v>4</v>
      </c>
      <c r="L145" s="21">
        <v>2</v>
      </c>
      <c r="M145" s="21">
        <v>0</v>
      </c>
      <c r="N145" s="21">
        <v>1</v>
      </c>
      <c r="O145" s="21">
        <v>-1</v>
      </c>
      <c r="P145" s="21">
        <v>-3.402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961</v>
      </c>
      <c r="B146" s="20" t="s">
        <v>244</v>
      </c>
      <c r="C146" s="20">
        <v>3218.249</v>
      </c>
      <c r="D146" s="20">
        <v>3852.791</v>
      </c>
      <c r="E146" s="20">
        <v>0</v>
      </c>
      <c r="F146" s="20">
        <v>0</v>
      </c>
      <c r="G146" s="20">
        <v>0</v>
      </c>
      <c r="H146" s="20">
        <v>1</v>
      </c>
      <c r="I146" s="17">
        <v>7.874</v>
      </c>
      <c r="J146" s="17">
        <v>23.047</v>
      </c>
      <c r="K146" s="21">
        <v>4</v>
      </c>
      <c r="L146" s="21">
        <v>1</v>
      </c>
      <c r="M146" s="21">
        <v>0</v>
      </c>
      <c r="N146" s="21">
        <v>1</v>
      </c>
      <c r="O146" s="21">
        <v>0</v>
      </c>
      <c r="P146" s="21">
        <v>0.429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964</v>
      </c>
      <c r="B147" s="20" t="s">
        <v>245</v>
      </c>
      <c r="C147" s="20">
        <v>7775.372</v>
      </c>
      <c r="D147" s="20">
        <v>9788.865</v>
      </c>
      <c r="E147" s="20">
        <v>0</v>
      </c>
      <c r="F147" s="20">
        <v>0</v>
      </c>
      <c r="G147" s="20">
        <v>0</v>
      </c>
      <c r="H147" s="20">
        <v>1</v>
      </c>
      <c r="I147" s="17">
        <v>12.24</v>
      </c>
      <c r="J147" s="17">
        <v>30.292</v>
      </c>
      <c r="K147" s="21">
        <v>3</v>
      </c>
      <c r="L147" s="21">
        <v>2</v>
      </c>
      <c r="M147" s="21">
        <v>0</v>
      </c>
      <c r="N147" s="21">
        <v>1</v>
      </c>
      <c r="O147" s="21">
        <v>0</v>
      </c>
      <c r="P147" s="21">
        <v>-0.949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966</v>
      </c>
      <c r="B148" s="20" t="s">
        <v>246</v>
      </c>
      <c r="C148" s="20">
        <v>6962.703</v>
      </c>
      <c r="D148" s="20">
        <v>8076.656</v>
      </c>
      <c r="E148" s="20">
        <v>0</v>
      </c>
      <c r="F148" s="20">
        <v>0</v>
      </c>
      <c r="G148" s="20">
        <v>0</v>
      </c>
      <c r="H148" s="20">
        <v>1</v>
      </c>
      <c r="I148" s="17">
        <v>5.417</v>
      </c>
      <c r="J148" s="17">
        <v>18.462</v>
      </c>
      <c r="K148" s="21">
        <v>3</v>
      </c>
      <c r="L148" s="21">
        <v>1</v>
      </c>
      <c r="M148" s="21">
        <v>0</v>
      </c>
      <c r="N148" s="21">
        <v>1</v>
      </c>
      <c r="O148" s="21">
        <v>0</v>
      </c>
      <c r="P148" s="21">
        <v>-0.993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969</v>
      </c>
      <c r="B149" s="20" t="s">
        <v>247</v>
      </c>
      <c r="C149" s="20">
        <v>4260.324</v>
      </c>
      <c r="D149" s="20">
        <v>4972.484</v>
      </c>
      <c r="E149" s="20">
        <v>0</v>
      </c>
      <c r="F149" s="20">
        <v>0</v>
      </c>
      <c r="G149" s="20">
        <v>0</v>
      </c>
      <c r="H149" s="20">
        <v>1</v>
      </c>
      <c r="I149" s="17">
        <v>8.109</v>
      </c>
      <c r="J149" s="17">
        <v>21.27</v>
      </c>
      <c r="K149" s="21">
        <v>3</v>
      </c>
      <c r="L149" s="21">
        <v>1</v>
      </c>
      <c r="M149" s="21">
        <v>0</v>
      </c>
      <c r="N149" s="21">
        <v>1</v>
      </c>
      <c r="O149" s="21">
        <v>0</v>
      </c>
      <c r="P149" s="21">
        <v>-0.959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971</v>
      </c>
      <c r="B150" s="20" t="s">
        <v>248</v>
      </c>
      <c r="C150" s="20">
        <v>2587.891</v>
      </c>
      <c r="D150" s="20">
        <v>3041.046</v>
      </c>
      <c r="E150" s="20">
        <v>0</v>
      </c>
      <c r="F150" s="20">
        <v>0</v>
      </c>
      <c r="G150" s="20">
        <v>0</v>
      </c>
      <c r="H150" s="20">
        <v>1</v>
      </c>
      <c r="I150" s="17">
        <v>7.689</v>
      </c>
      <c r="J150" s="17">
        <v>21.444</v>
      </c>
      <c r="K150" s="21">
        <v>4</v>
      </c>
      <c r="L150" s="21">
        <v>1</v>
      </c>
      <c r="M150" s="21">
        <v>-1</v>
      </c>
      <c r="N150" s="21">
        <v>1</v>
      </c>
      <c r="O150" s="21">
        <v>0</v>
      </c>
      <c r="P150" s="21">
        <v>1.275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977</v>
      </c>
      <c r="B151" s="20" t="s">
        <v>249</v>
      </c>
      <c r="C151" s="20">
        <v>1482.471</v>
      </c>
      <c r="D151" s="20">
        <v>1773.2</v>
      </c>
      <c r="E151" s="20">
        <v>0</v>
      </c>
      <c r="F151" s="20">
        <v>0</v>
      </c>
      <c r="G151" s="20">
        <v>0</v>
      </c>
      <c r="H151" s="20">
        <v>1</v>
      </c>
      <c r="I151" s="17">
        <v>13.297</v>
      </c>
      <c r="J151" s="17">
        <v>27.513</v>
      </c>
      <c r="K151" s="21">
        <v>3</v>
      </c>
      <c r="L151" s="21">
        <v>0</v>
      </c>
      <c r="M151" s="21">
        <v>0</v>
      </c>
      <c r="N151" s="21">
        <v>0</v>
      </c>
      <c r="O151" s="21">
        <v>0</v>
      </c>
      <c r="P151" s="21">
        <v>-1.684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979</v>
      </c>
      <c r="B152" s="20" t="s">
        <v>250</v>
      </c>
      <c r="C152" s="20">
        <v>4783.632</v>
      </c>
      <c r="D152" s="20">
        <v>5743.238</v>
      </c>
      <c r="E152" s="20">
        <v>0</v>
      </c>
      <c r="F152" s="20">
        <v>0</v>
      </c>
      <c r="G152" s="20">
        <v>0</v>
      </c>
      <c r="H152" s="20">
        <v>1</v>
      </c>
      <c r="I152" s="17">
        <v>3.087</v>
      </c>
      <c r="J152" s="17">
        <v>19.28</v>
      </c>
      <c r="K152" s="21">
        <v>4</v>
      </c>
      <c r="L152" s="21">
        <v>1</v>
      </c>
      <c r="M152" s="21">
        <v>-1</v>
      </c>
      <c r="N152" s="21">
        <v>1</v>
      </c>
      <c r="O152" s="21">
        <v>0</v>
      </c>
      <c r="P152" s="21">
        <v>2.123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980</v>
      </c>
      <c r="B153" s="20" t="s">
        <v>251</v>
      </c>
      <c r="C153" s="20">
        <v>3006.898</v>
      </c>
      <c r="D153" s="20">
        <v>3299.078</v>
      </c>
      <c r="E153" s="20">
        <v>0</v>
      </c>
      <c r="F153" s="20">
        <v>0</v>
      </c>
      <c r="G153" s="20">
        <v>0</v>
      </c>
      <c r="H153" s="20">
        <v>1</v>
      </c>
      <c r="I153" s="17">
        <v>1.76</v>
      </c>
      <c r="J153" s="17">
        <v>10.461</v>
      </c>
      <c r="K153" s="21">
        <v>4</v>
      </c>
      <c r="L153" s="21">
        <v>0</v>
      </c>
      <c r="M153" s="21">
        <v>0</v>
      </c>
      <c r="N153" s="21">
        <v>1</v>
      </c>
      <c r="O153" s="21">
        <v>0</v>
      </c>
      <c r="P153" s="21">
        <v>-1.788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982</v>
      </c>
      <c r="B154" s="20" t="s">
        <v>252</v>
      </c>
      <c r="C154" s="20">
        <v>7082.591</v>
      </c>
      <c r="D154" s="20">
        <v>8290.388</v>
      </c>
      <c r="E154" s="20">
        <v>0</v>
      </c>
      <c r="F154" s="20">
        <v>0</v>
      </c>
      <c r="G154" s="20">
        <v>0</v>
      </c>
      <c r="H154" s="20">
        <v>1</v>
      </c>
      <c r="I154" s="17">
        <v>5.271</v>
      </c>
      <c r="J154" s="17">
        <v>19.072</v>
      </c>
      <c r="K154" s="21">
        <v>4</v>
      </c>
      <c r="L154" s="21">
        <v>2</v>
      </c>
      <c r="M154" s="21">
        <v>-1</v>
      </c>
      <c r="N154" s="21">
        <v>1</v>
      </c>
      <c r="O154" s="21">
        <v>0</v>
      </c>
      <c r="P154" s="21">
        <v>0.909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984</v>
      </c>
      <c r="B155" s="20" t="s">
        <v>253</v>
      </c>
      <c r="C155" s="20">
        <v>3834.228</v>
      </c>
      <c r="D155" s="20">
        <v>4381.899</v>
      </c>
      <c r="E155" s="20">
        <v>0</v>
      </c>
      <c r="F155" s="20">
        <v>0</v>
      </c>
      <c r="G155" s="20">
        <v>0</v>
      </c>
      <c r="H155" s="20">
        <v>1</v>
      </c>
      <c r="I155" s="17">
        <v>4.49</v>
      </c>
      <c r="J155" s="17">
        <v>16.427</v>
      </c>
      <c r="K155" s="21">
        <v>4</v>
      </c>
      <c r="L155" s="21">
        <v>2</v>
      </c>
      <c r="M155" s="21">
        <v>-1</v>
      </c>
      <c r="N155" s="21">
        <v>1</v>
      </c>
      <c r="O155" s="21">
        <v>0</v>
      </c>
      <c r="P155" s="21">
        <v>1.848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985</v>
      </c>
      <c r="B156" s="20" t="s">
        <v>254</v>
      </c>
      <c r="C156" s="20">
        <v>4776.381</v>
      </c>
      <c r="D156" s="20">
        <v>5526.681</v>
      </c>
      <c r="E156" s="20">
        <v>0</v>
      </c>
      <c r="F156" s="20">
        <v>0</v>
      </c>
      <c r="G156" s="20">
        <v>0</v>
      </c>
      <c r="H156" s="20">
        <v>1</v>
      </c>
      <c r="I156" s="17">
        <v>4.066</v>
      </c>
      <c r="J156" s="17">
        <v>17.09</v>
      </c>
      <c r="K156" s="21">
        <v>4</v>
      </c>
      <c r="L156" s="21">
        <v>2</v>
      </c>
      <c r="M156" s="21">
        <v>0</v>
      </c>
      <c r="N156" s="21">
        <v>1</v>
      </c>
      <c r="O156" s="21">
        <v>-1</v>
      </c>
      <c r="P156" s="21">
        <v>-2.828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987</v>
      </c>
      <c r="B157" s="20" t="s">
        <v>255</v>
      </c>
      <c r="C157" s="20">
        <v>3197.749</v>
      </c>
      <c r="D157" s="20">
        <v>3936.396</v>
      </c>
      <c r="E157" s="20">
        <v>0</v>
      </c>
      <c r="F157" s="20">
        <v>0</v>
      </c>
      <c r="G157" s="20">
        <v>0</v>
      </c>
      <c r="H157" s="20">
        <v>1</v>
      </c>
      <c r="I157" s="17">
        <v>6.04</v>
      </c>
      <c r="J157" s="17">
        <v>23.671</v>
      </c>
      <c r="K157" s="21">
        <v>4</v>
      </c>
      <c r="L157" s="21">
        <v>0</v>
      </c>
      <c r="M157" s="21">
        <v>0</v>
      </c>
      <c r="N157" s="21">
        <v>1</v>
      </c>
      <c r="O157" s="21">
        <v>0</v>
      </c>
      <c r="P157" s="21">
        <v>-0.13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988</v>
      </c>
      <c r="B158" s="20" t="s">
        <v>256</v>
      </c>
      <c r="C158" s="20">
        <v>3167.737</v>
      </c>
      <c r="D158" s="20">
        <v>3666.668</v>
      </c>
      <c r="E158" s="20">
        <v>0</v>
      </c>
      <c r="F158" s="20">
        <v>0</v>
      </c>
      <c r="G158" s="20">
        <v>0</v>
      </c>
      <c r="H158" s="20">
        <v>1</v>
      </c>
      <c r="I158" s="17">
        <v>7.638</v>
      </c>
      <c r="J158" s="17">
        <v>20.206</v>
      </c>
      <c r="K158" s="21">
        <v>4</v>
      </c>
      <c r="L158" s="21">
        <v>1</v>
      </c>
      <c r="M158" s="21">
        <v>0</v>
      </c>
      <c r="N158" s="21">
        <v>0</v>
      </c>
      <c r="O158" s="21">
        <v>0</v>
      </c>
      <c r="P158" s="21">
        <v>-0.242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989</v>
      </c>
      <c r="B159" s="20" t="s">
        <v>257</v>
      </c>
      <c r="C159" s="20">
        <v>4980.686</v>
      </c>
      <c r="D159" s="20">
        <v>5594.399</v>
      </c>
      <c r="E159" s="20">
        <v>0</v>
      </c>
      <c r="F159" s="20">
        <v>0</v>
      </c>
      <c r="G159" s="20">
        <v>0</v>
      </c>
      <c r="H159" s="20">
        <v>1</v>
      </c>
      <c r="I159" s="17">
        <v>1.58</v>
      </c>
      <c r="J159" s="17">
        <v>12.376</v>
      </c>
      <c r="K159" s="21">
        <v>4</v>
      </c>
      <c r="L159" s="21">
        <v>0</v>
      </c>
      <c r="M159" s="21">
        <v>0</v>
      </c>
      <c r="N159" s="21">
        <v>1</v>
      </c>
      <c r="O159" s="21">
        <v>0</v>
      </c>
      <c r="P159" s="21">
        <v>-5.227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993</v>
      </c>
      <c r="B160" s="20" t="s">
        <v>258</v>
      </c>
      <c r="C160" s="20">
        <v>5843.659</v>
      </c>
      <c r="D160" s="20">
        <v>7557.179</v>
      </c>
      <c r="E160" s="20">
        <v>0</v>
      </c>
      <c r="F160" s="20">
        <v>0</v>
      </c>
      <c r="G160" s="20">
        <v>0</v>
      </c>
      <c r="H160" s="20">
        <v>1</v>
      </c>
      <c r="I160" s="17">
        <v>14.396</v>
      </c>
      <c r="J160" s="17">
        <v>33.806</v>
      </c>
      <c r="K160" s="21">
        <v>4</v>
      </c>
      <c r="L160" s="21">
        <v>2</v>
      </c>
      <c r="M160" s="21">
        <v>0</v>
      </c>
      <c r="N160" s="21">
        <v>1</v>
      </c>
      <c r="O160" s="21">
        <v>0</v>
      </c>
      <c r="P160" s="21">
        <v>1.679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994</v>
      </c>
      <c r="B161" s="20" t="s">
        <v>259</v>
      </c>
      <c r="C161" s="20">
        <v>6655.608</v>
      </c>
      <c r="D161" s="20">
        <v>9209.142</v>
      </c>
      <c r="E161" s="20">
        <v>0</v>
      </c>
      <c r="F161" s="20">
        <v>0</v>
      </c>
      <c r="G161" s="20">
        <v>0</v>
      </c>
      <c r="H161" s="20">
        <v>1</v>
      </c>
      <c r="I161" s="17">
        <v>11.211</v>
      </c>
      <c r="J161" s="17">
        <v>35.831</v>
      </c>
      <c r="K161" s="21">
        <v>4</v>
      </c>
      <c r="L161" s="21">
        <v>0</v>
      </c>
      <c r="M161" s="21">
        <v>0</v>
      </c>
      <c r="N161" s="21">
        <v>1</v>
      </c>
      <c r="O161" s="21">
        <v>0</v>
      </c>
      <c r="P161" s="21">
        <v>-4.038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998</v>
      </c>
      <c r="B162" s="20" t="s">
        <v>260</v>
      </c>
      <c r="C162" s="20">
        <v>1985.927</v>
      </c>
      <c r="D162" s="20">
        <v>2596.424</v>
      </c>
      <c r="E162" s="20">
        <v>0</v>
      </c>
      <c r="F162" s="20">
        <v>0</v>
      </c>
      <c r="G162" s="20">
        <v>0</v>
      </c>
      <c r="H162" s="20">
        <v>1</v>
      </c>
      <c r="I162" s="17">
        <v>12.812</v>
      </c>
      <c r="J162" s="17">
        <v>33.313</v>
      </c>
      <c r="K162" s="21">
        <v>4</v>
      </c>
      <c r="L162" s="21">
        <v>0</v>
      </c>
      <c r="M162" s="21">
        <v>0</v>
      </c>
      <c r="N162" s="21">
        <v>1</v>
      </c>
      <c r="O162" s="21">
        <v>0</v>
      </c>
      <c r="P162" s="21">
        <v>-2.213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399001</v>
      </c>
      <c r="B163" s="20" t="s">
        <v>261</v>
      </c>
      <c r="C163" s="20">
        <v>10061.682</v>
      </c>
      <c r="D163" s="20">
        <v>12098.296</v>
      </c>
      <c r="E163" s="20">
        <v>0</v>
      </c>
      <c r="F163" s="20">
        <v>0</v>
      </c>
      <c r="G163" s="20">
        <v>0</v>
      </c>
      <c r="H163" s="20">
        <v>1</v>
      </c>
      <c r="I163" s="17">
        <v>8.409</v>
      </c>
      <c r="J163" s="17">
        <v>23.827</v>
      </c>
      <c r="K163" s="21">
        <v>4</v>
      </c>
      <c r="L163" s="21">
        <v>0</v>
      </c>
      <c r="M163" s="21">
        <v>0</v>
      </c>
      <c r="N163" s="21">
        <v>1</v>
      </c>
      <c r="O163" s="21">
        <v>0</v>
      </c>
      <c r="P163" s="21">
        <v>-1.986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399002</v>
      </c>
      <c r="B164" s="20" t="s">
        <v>262</v>
      </c>
      <c r="C164" s="20">
        <v>13381.355</v>
      </c>
      <c r="D164" s="20">
        <v>16180.164</v>
      </c>
      <c r="E164" s="20">
        <v>0</v>
      </c>
      <c r="F164" s="20">
        <v>0</v>
      </c>
      <c r="G164" s="20">
        <v>0</v>
      </c>
      <c r="H164" s="20">
        <v>1</v>
      </c>
      <c r="I164" s="17">
        <v>8.542</v>
      </c>
      <c r="J164" s="17">
        <v>24.362</v>
      </c>
      <c r="K164" s="21">
        <v>4</v>
      </c>
      <c r="L164" s="21">
        <v>0</v>
      </c>
      <c r="M164" s="21">
        <v>0</v>
      </c>
      <c r="N164" s="21">
        <v>1</v>
      </c>
      <c r="O164" s="21">
        <v>0</v>
      </c>
      <c r="P164" s="21">
        <v>-0.692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399003</v>
      </c>
      <c r="B165" s="20" t="s">
        <v>263</v>
      </c>
      <c r="C165" s="20">
        <v>7796.612</v>
      </c>
      <c r="D165" s="20">
        <v>8835.026</v>
      </c>
      <c r="E165" s="20">
        <v>0</v>
      </c>
      <c r="F165" s="20">
        <v>0</v>
      </c>
      <c r="G165" s="20">
        <v>0</v>
      </c>
      <c r="H165" s="20">
        <v>1</v>
      </c>
      <c r="I165" s="17">
        <v>1.825</v>
      </c>
      <c r="J165" s="17">
        <v>13.364</v>
      </c>
      <c r="K165" s="21">
        <v>4</v>
      </c>
      <c r="L165" s="21">
        <v>2</v>
      </c>
      <c r="M165" s="21">
        <v>0</v>
      </c>
      <c r="N165" s="21">
        <v>0</v>
      </c>
      <c r="O165" s="21">
        <v>0</v>
      </c>
      <c r="P165" s="21">
        <v>1.078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399004</v>
      </c>
      <c r="B166" s="20" t="s">
        <v>264</v>
      </c>
      <c r="C166" s="20">
        <v>6200.917</v>
      </c>
      <c r="D166" s="20">
        <v>7470.55</v>
      </c>
      <c r="E166" s="20">
        <v>0</v>
      </c>
      <c r="F166" s="20">
        <v>0</v>
      </c>
      <c r="G166" s="20">
        <v>0</v>
      </c>
      <c r="H166" s="20">
        <v>1</v>
      </c>
      <c r="I166" s="17">
        <v>9.559</v>
      </c>
      <c r="J166" s="17">
        <v>24.93</v>
      </c>
      <c r="K166" s="21">
        <v>4</v>
      </c>
      <c r="L166" s="21">
        <v>1</v>
      </c>
      <c r="M166" s="21">
        <v>0</v>
      </c>
      <c r="N166" s="21">
        <v>0</v>
      </c>
      <c r="O166" s="21">
        <v>0</v>
      </c>
      <c r="P166" s="21">
        <v>0.842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399005</v>
      </c>
      <c r="B167" s="20" t="s">
        <v>265</v>
      </c>
      <c r="C167" s="20">
        <v>6312.892</v>
      </c>
      <c r="D167" s="20">
        <v>7447.839</v>
      </c>
      <c r="E167" s="20">
        <v>0</v>
      </c>
      <c r="F167" s="20">
        <v>0</v>
      </c>
      <c r="G167" s="20">
        <v>0</v>
      </c>
      <c r="H167" s="20">
        <v>1</v>
      </c>
      <c r="I167" s="17">
        <v>8.928</v>
      </c>
      <c r="J167" s="17">
        <v>22.806</v>
      </c>
      <c r="K167" s="21">
        <v>3</v>
      </c>
      <c r="L167" s="21">
        <v>1</v>
      </c>
      <c r="M167" s="21">
        <v>1</v>
      </c>
      <c r="N167" s="21">
        <v>-1</v>
      </c>
      <c r="O167" s="21">
        <v>0</v>
      </c>
      <c r="P167" s="21">
        <v>2.021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399006</v>
      </c>
      <c r="B168" s="20" t="s">
        <v>266</v>
      </c>
      <c r="C168" s="20">
        <v>2018.951</v>
      </c>
      <c r="D168" s="20">
        <v>2697.881</v>
      </c>
      <c r="E168" s="20">
        <v>0</v>
      </c>
      <c r="F168" s="20">
        <v>0</v>
      </c>
      <c r="G168" s="20">
        <v>0</v>
      </c>
      <c r="H168" s="20">
        <v>1</v>
      </c>
      <c r="I168" s="17">
        <v>14.395</v>
      </c>
      <c r="J168" s="17">
        <v>35.937</v>
      </c>
      <c r="K168" s="21">
        <v>3</v>
      </c>
      <c r="L168" s="21">
        <v>0</v>
      </c>
      <c r="M168" s="21">
        <v>0</v>
      </c>
      <c r="N168" s="21">
        <v>0</v>
      </c>
      <c r="O168" s="21">
        <v>0</v>
      </c>
      <c r="P168" s="21">
        <v>-6.674</v>
      </c>
      <c r="Q168" s="21">
        <v>0</v>
      </c>
      <c r="R168" s="21">
        <v>1</v>
      </c>
      <c r="S168" s="22"/>
      <c r="T168" s="22"/>
      <c r="U168" s="22"/>
      <c r="V168" s="22"/>
      <c r="W168" s="22"/>
    </row>
    <row r="169" ht="16.5" spans="1:23">
      <c r="A169" s="20">
        <v>399007</v>
      </c>
      <c r="B169" s="20" t="s">
        <v>267</v>
      </c>
      <c r="C169" s="20">
        <v>4219.036</v>
      </c>
      <c r="D169" s="20">
        <v>5092.55</v>
      </c>
      <c r="E169" s="20">
        <v>0</v>
      </c>
      <c r="F169" s="20">
        <v>0</v>
      </c>
      <c r="G169" s="20">
        <v>0</v>
      </c>
      <c r="H169" s="20">
        <v>1</v>
      </c>
      <c r="I169" s="17">
        <v>9.106</v>
      </c>
      <c r="J169" s="17">
        <v>24.697</v>
      </c>
      <c r="K169" s="21">
        <v>4</v>
      </c>
      <c r="L169" s="21">
        <v>2</v>
      </c>
      <c r="M169" s="21">
        <v>0</v>
      </c>
      <c r="N169" s="21">
        <v>0</v>
      </c>
      <c r="O169" s="21">
        <v>0</v>
      </c>
      <c r="P169" s="21">
        <v>10.541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399008</v>
      </c>
      <c r="B170" s="20" t="s">
        <v>268</v>
      </c>
      <c r="C170" s="20">
        <v>1273.303</v>
      </c>
      <c r="D170" s="20">
        <v>1507.862</v>
      </c>
      <c r="E170" s="20">
        <v>0</v>
      </c>
      <c r="F170" s="20">
        <v>0</v>
      </c>
      <c r="G170" s="20">
        <v>0</v>
      </c>
      <c r="H170" s="20">
        <v>1</v>
      </c>
      <c r="I170" s="17">
        <v>7.66</v>
      </c>
      <c r="J170" s="17">
        <v>22.024</v>
      </c>
      <c r="K170" s="21">
        <v>4</v>
      </c>
      <c r="L170" s="21">
        <v>2</v>
      </c>
      <c r="M170" s="21">
        <v>0</v>
      </c>
      <c r="N170" s="21">
        <v>1</v>
      </c>
      <c r="O170" s="21">
        <v>0</v>
      </c>
      <c r="P170" s="21">
        <v>-0.348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399009</v>
      </c>
      <c r="B171" s="20" t="s">
        <v>269</v>
      </c>
      <c r="C171" s="20">
        <v>3744.738</v>
      </c>
      <c r="D171" s="20">
        <v>4616.768</v>
      </c>
      <c r="E171" s="20">
        <v>0</v>
      </c>
      <c r="F171" s="20">
        <v>0</v>
      </c>
      <c r="G171" s="20">
        <v>0</v>
      </c>
      <c r="H171" s="20">
        <v>1</v>
      </c>
      <c r="I171" s="17">
        <v>8.428</v>
      </c>
      <c r="J171" s="17">
        <v>25.724</v>
      </c>
      <c r="K171" s="21">
        <v>4</v>
      </c>
      <c r="L171" s="21">
        <v>0</v>
      </c>
      <c r="M171" s="21">
        <v>0</v>
      </c>
      <c r="N171" s="21">
        <v>0</v>
      </c>
      <c r="O171" s="21">
        <v>0</v>
      </c>
      <c r="P171" s="21">
        <v>4.009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399010</v>
      </c>
      <c r="B172" s="20" t="s">
        <v>270</v>
      </c>
      <c r="C172" s="20">
        <v>7003.362</v>
      </c>
      <c r="D172" s="20">
        <v>8347.695</v>
      </c>
      <c r="E172" s="20">
        <v>0</v>
      </c>
      <c r="F172" s="20">
        <v>0</v>
      </c>
      <c r="G172" s="20">
        <v>0</v>
      </c>
      <c r="H172" s="20">
        <v>1</v>
      </c>
      <c r="I172" s="17">
        <v>1.598</v>
      </c>
      <c r="J172" s="17">
        <v>17.445</v>
      </c>
      <c r="K172" s="21">
        <v>4</v>
      </c>
      <c r="L172" s="21">
        <v>0</v>
      </c>
      <c r="M172" s="21">
        <v>0</v>
      </c>
      <c r="N172" s="21">
        <v>0</v>
      </c>
      <c r="O172" s="21">
        <v>0</v>
      </c>
      <c r="P172" s="21">
        <v>-7.981</v>
      </c>
      <c r="Q172" s="21">
        <v>0</v>
      </c>
      <c r="R172" s="21">
        <v>1</v>
      </c>
      <c r="S172" s="22"/>
      <c r="T172" s="22"/>
      <c r="U172" s="22"/>
      <c r="V172" s="22"/>
      <c r="W172" s="22"/>
    </row>
    <row r="173" ht="16.5" spans="1:23">
      <c r="A173" s="20">
        <v>399011</v>
      </c>
      <c r="B173" s="20" t="s">
        <v>271</v>
      </c>
      <c r="C173" s="20">
        <v>4959.383</v>
      </c>
      <c r="D173" s="20">
        <v>5946.368</v>
      </c>
      <c r="E173" s="20">
        <v>0</v>
      </c>
      <c r="F173" s="20">
        <v>0</v>
      </c>
      <c r="G173" s="20">
        <v>0</v>
      </c>
      <c r="H173" s="20">
        <v>1</v>
      </c>
      <c r="I173" s="17">
        <v>7.041</v>
      </c>
      <c r="J173" s="17">
        <v>22.47</v>
      </c>
      <c r="K173" s="21">
        <v>3</v>
      </c>
      <c r="L173" s="21">
        <v>0</v>
      </c>
      <c r="M173" s="21">
        <v>1</v>
      </c>
      <c r="N173" s="21">
        <v>-1</v>
      </c>
      <c r="O173" s="21">
        <v>0</v>
      </c>
      <c r="P173" s="21">
        <v>1.026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399012</v>
      </c>
      <c r="B174" s="20" t="s">
        <v>272</v>
      </c>
      <c r="C174" s="20">
        <v>3030.834</v>
      </c>
      <c r="D174" s="20">
        <v>3936.934</v>
      </c>
      <c r="E174" s="20">
        <v>0</v>
      </c>
      <c r="F174" s="20">
        <v>0</v>
      </c>
      <c r="G174" s="20">
        <v>0</v>
      </c>
      <c r="H174" s="20">
        <v>1</v>
      </c>
      <c r="I174" s="17">
        <v>11.051</v>
      </c>
      <c r="J174" s="17">
        <v>31.523</v>
      </c>
      <c r="K174" s="21">
        <v>4</v>
      </c>
      <c r="L174" s="21">
        <v>2</v>
      </c>
      <c r="M174" s="21">
        <v>0</v>
      </c>
      <c r="N174" s="21">
        <v>0</v>
      </c>
      <c r="O174" s="21">
        <v>0</v>
      </c>
      <c r="P174" s="21">
        <v>7.613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399013</v>
      </c>
      <c r="B175" s="20" t="s">
        <v>273</v>
      </c>
      <c r="C175" s="20">
        <v>4470.865</v>
      </c>
      <c r="D175" s="20">
        <v>5151.917</v>
      </c>
      <c r="E175" s="20">
        <v>0</v>
      </c>
      <c r="F175" s="20">
        <v>0</v>
      </c>
      <c r="G175" s="20">
        <v>0</v>
      </c>
      <c r="H175" s="20">
        <v>1</v>
      </c>
      <c r="I175" s="17">
        <v>4.923</v>
      </c>
      <c r="J175" s="17">
        <v>17.492</v>
      </c>
      <c r="K175" s="21">
        <v>4</v>
      </c>
      <c r="L175" s="21">
        <v>0</v>
      </c>
      <c r="M175" s="21">
        <v>0</v>
      </c>
      <c r="N175" s="21">
        <v>1</v>
      </c>
      <c r="O175" s="21">
        <v>0</v>
      </c>
      <c r="P175" s="21">
        <v>-7.302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399016</v>
      </c>
      <c r="B176" s="20" t="s">
        <v>274</v>
      </c>
      <c r="C176" s="20">
        <v>4123.903</v>
      </c>
      <c r="D176" s="20">
        <v>5144.426</v>
      </c>
      <c r="E176" s="20">
        <v>0</v>
      </c>
      <c r="F176" s="20">
        <v>0</v>
      </c>
      <c r="G176" s="20">
        <v>0</v>
      </c>
      <c r="H176" s="20">
        <v>1</v>
      </c>
      <c r="I176" s="17">
        <v>9.615</v>
      </c>
      <c r="J176" s="17">
        <v>27.545</v>
      </c>
      <c r="K176" s="21">
        <v>1</v>
      </c>
      <c r="L176" s="21">
        <v>0</v>
      </c>
      <c r="M176" s="21">
        <v>0</v>
      </c>
      <c r="N176" s="21">
        <v>0</v>
      </c>
      <c r="O176" s="21">
        <v>0</v>
      </c>
      <c r="P176" s="21">
        <v>4.734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399017</v>
      </c>
      <c r="B177" s="20" t="s">
        <v>275</v>
      </c>
      <c r="C177" s="20">
        <v>3602.804</v>
      </c>
      <c r="D177" s="20">
        <v>4519.513</v>
      </c>
      <c r="E177" s="20">
        <v>0</v>
      </c>
      <c r="F177" s="20">
        <v>0</v>
      </c>
      <c r="G177" s="20">
        <v>0</v>
      </c>
      <c r="H177" s="20">
        <v>1</v>
      </c>
      <c r="I177" s="17">
        <v>7.895</v>
      </c>
      <c r="J177" s="17">
        <v>26.577</v>
      </c>
      <c r="K177" s="21">
        <v>4</v>
      </c>
      <c r="L177" s="21">
        <v>2</v>
      </c>
      <c r="M177" s="21">
        <v>0</v>
      </c>
      <c r="N177" s="21">
        <v>0</v>
      </c>
      <c r="O177" s="21">
        <v>0</v>
      </c>
      <c r="P177" s="21">
        <v>9.121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399018</v>
      </c>
      <c r="B178" s="20" t="s">
        <v>276</v>
      </c>
      <c r="C178" s="20">
        <v>4200.942</v>
      </c>
      <c r="D178" s="20">
        <v>5310.136</v>
      </c>
      <c r="E178" s="20">
        <v>0</v>
      </c>
      <c r="F178" s="20">
        <v>0</v>
      </c>
      <c r="G178" s="20">
        <v>0</v>
      </c>
      <c r="H178" s="20">
        <v>1</v>
      </c>
      <c r="I178" s="17">
        <v>8.526</v>
      </c>
      <c r="J178" s="17">
        <v>27.633</v>
      </c>
      <c r="K178" s="21">
        <v>2</v>
      </c>
      <c r="L178" s="21">
        <v>0</v>
      </c>
      <c r="M178" s="21">
        <v>0</v>
      </c>
      <c r="N178" s="21">
        <v>0</v>
      </c>
      <c r="O178" s="21">
        <v>0</v>
      </c>
      <c r="P178" s="21">
        <v>0.745</v>
      </c>
      <c r="Q178" s="21">
        <v>0</v>
      </c>
      <c r="R178" s="21">
        <v>-1</v>
      </c>
      <c r="S178" s="22"/>
      <c r="T178" s="22"/>
      <c r="U178" s="22"/>
      <c r="V178" s="22"/>
      <c r="W178" s="22"/>
    </row>
    <row r="179" ht="16.5" spans="1:23">
      <c r="A179" s="20">
        <v>399019</v>
      </c>
      <c r="B179" s="20" t="s">
        <v>277</v>
      </c>
      <c r="C179" s="20">
        <v>3596.785</v>
      </c>
      <c r="D179" s="20">
        <v>4388.061</v>
      </c>
      <c r="E179" s="20">
        <v>0</v>
      </c>
      <c r="F179" s="20">
        <v>0</v>
      </c>
      <c r="G179" s="20">
        <v>0</v>
      </c>
      <c r="H179" s="20">
        <v>1</v>
      </c>
      <c r="I179" s="17">
        <v>0.093</v>
      </c>
      <c r="J179" s="17">
        <v>18.109</v>
      </c>
      <c r="K179" s="21">
        <v>2</v>
      </c>
      <c r="L179" s="21">
        <v>0</v>
      </c>
      <c r="M179" s="21">
        <v>0</v>
      </c>
      <c r="N179" s="21">
        <v>0</v>
      </c>
      <c r="O179" s="21">
        <v>0</v>
      </c>
      <c r="P179" s="21">
        <v>1.513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399030</v>
      </c>
      <c r="B180" s="20" t="s">
        <v>278</v>
      </c>
      <c r="C180" s="20">
        <v>2823.24</v>
      </c>
      <c r="D180" s="20">
        <v>3657.215</v>
      </c>
      <c r="E180" s="20">
        <v>0</v>
      </c>
      <c r="F180" s="20">
        <v>0</v>
      </c>
      <c r="G180" s="20">
        <v>0</v>
      </c>
      <c r="H180" s="20">
        <v>1</v>
      </c>
      <c r="I180" s="17">
        <v>19.894</v>
      </c>
      <c r="J180" s="17">
        <v>38.161</v>
      </c>
      <c r="K180" s="21">
        <v>4</v>
      </c>
      <c r="L180" s="21">
        <v>2</v>
      </c>
      <c r="M180" s="21">
        <v>0</v>
      </c>
      <c r="N180" s="21">
        <v>1</v>
      </c>
      <c r="O180" s="21">
        <v>0</v>
      </c>
      <c r="P180" s="21">
        <v>1.199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399050</v>
      </c>
      <c r="B181" s="20" t="s">
        <v>279</v>
      </c>
      <c r="C181" s="20">
        <v>2430.788</v>
      </c>
      <c r="D181" s="20">
        <v>2845.016</v>
      </c>
      <c r="E181" s="20">
        <v>0</v>
      </c>
      <c r="F181" s="20">
        <v>0</v>
      </c>
      <c r="G181" s="20">
        <v>0</v>
      </c>
      <c r="H181" s="20">
        <v>1</v>
      </c>
      <c r="I181" s="17">
        <v>9.533</v>
      </c>
      <c r="J181" s="17">
        <v>22.705</v>
      </c>
      <c r="K181" s="21">
        <v>4</v>
      </c>
      <c r="L181" s="21">
        <v>1</v>
      </c>
      <c r="M181" s="21">
        <v>0</v>
      </c>
      <c r="N181" s="21">
        <v>1</v>
      </c>
      <c r="O181" s="21">
        <v>0</v>
      </c>
      <c r="P181" s="21">
        <v>2.912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399060</v>
      </c>
      <c r="B182" s="20" t="s">
        <v>280</v>
      </c>
      <c r="C182" s="20">
        <v>2507.245</v>
      </c>
      <c r="D182" s="20">
        <v>2954.752</v>
      </c>
      <c r="E182" s="20">
        <v>0</v>
      </c>
      <c r="F182" s="20">
        <v>0</v>
      </c>
      <c r="G182" s="20">
        <v>0</v>
      </c>
      <c r="H182" s="20">
        <v>1</v>
      </c>
      <c r="I182" s="17">
        <v>11.608</v>
      </c>
      <c r="J182" s="17">
        <v>24.995</v>
      </c>
      <c r="K182" s="21">
        <v>4</v>
      </c>
      <c r="L182" s="21">
        <v>0</v>
      </c>
      <c r="M182" s="21">
        <v>0</v>
      </c>
      <c r="N182" s="21">
        <v>0</v>
      </c>
      <c r="O182" s="21">
        <v>0</v>
      </c>
      <c r="P182" s="21">
        <v>0.47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399088</v>
      </c>
      <c r="B183" s="20" t="s">
        <v>281</v>
      </c>
      <c r="C183" s="20">
        <v>3497.634</v>
      </c>
      <c r="D183" s="20">
        <v>4301.712</v>
      </c>
      <c r="E183" s="20">
        <v>0</v>
      </c>
      <c r="F183" s="20">
        <v>0</v>
      </c>
      <c r="G183" s="20">
        <v>0</v>
      </c>
      <c r="H183" s="20">
        <v>1</v>
      </c>
      <c r="I183" s="17">
        <v>12.873</v>
      </c>
      <c r="J183" s="17">
        <v>29.159</v>
      </c>
      <c r="K183" s="21">
        <v>4</v>
      </c>
      <c r="L183" s="21">
        <v>0</v>
      </c>
      <c r="M183" s="21">
        <v>0</v>
      </c>
      <c r="N183" s="21">
        <v>0</v>
      </c>
      <c r="O183" s="21">
        <v>0</v>
      </c>
      <c r="P183" s="21">
        <v>-7.902</v>
      </c>
      <c r="Q183" s="21">
        <v>0</v>
      </c>
      <c r="R183" s="21">
        <v>1</v>
      </c>
      <c r="S183" s="22"/>
      <c r="T183" s="22"/>
      <c r="U183" s="22"/>
      <c r="V183" s="22"/>
      <c r="W183" s="22"/>
    </row>
    <row r="184" ht="16.5" spans="1:23">
      <c r="A184" s="20">
        <v>399100</v>
      </c>
      <c r="B184" s="20" t="s">
        <v>282</v>
      </c>
      <c r="C184" s="20">
        <v>9284.348</v>
      </c>
      <c r="D184" s="20">
        <v>11035.724</v>
      </c>
      <c r="E184" s="20">
        <v>0</v>
      </c>
      <c r="F184" s="20">
        <v>0</v>
      </c>
      <c r="G184" s="20">
        <v>0</v>
      </c>
      <c r="H184" s="20">
        <v>1</v>
      </c>
      <c r="I184" s="17">
        <v>5.071</v>
      </c>
      <c r="J184" s="17">
        <v>20.136</v>
      </c>
      <c r="K184" s="21">
        <v>4</v>
      </c>
      <c r="L184" s="21">
        <v>1</v>
      </c>
      <c r="M184" s="21">
        <v>0</v>
      </c>
      <c r="N184" s="21">
        <v>1</v>
      </c>
      <c r="O184" s="21">
        <v>0</v>
      </c>
      <c r="P184" s="21">
        <v>0.143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399101</v>
      </c>
      <c r="B185" s="20" t="s">
        <v>283</v>
      </c>
      <c r="C185" s="20">
        <v>11377.811</v>
      </c>
      <c r="D185" s="20">
        <v>13459.138</v>
      </c>
      <c r="E185" s="20">
        <v>0</v>
      </c>
      <c r="F185" s="20">
        <v>0</v>
      </c>
      <c r="G185" s="20">
        <v>0</v>
      </c>
      <c r="H185" s="20">
        <v>1</v>
      </c>
      <c r="I185" s="17">
        <v>5.34</v>
      </c>
      <c r="J185" s="17">
        <v>19.978</v>
      </c>
      <c r="K185" s="21">
        <v>4</v>
      </c>
      <c r="L185" s="21">
        <v>2</v>
      </c>
      <c r="M185" s="21">
        <v>0</v>
      </c>
      <c r="N185" s="21">
        <v>0</v>
      </c>
      <c r="O185" s="21">
        <v>0</v>
      </c>
      <c r="P185" s="21">
        <v>0.159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399102</v>
      </c>
      <c r="B186" s="20" t="s">
        <v>284</v>
      </c>
      <c r="C186" s="20">
        <v>2821.909</v>
      </c>
      <c r="D186" s="20">
        <v>3552.924</v>
      </c>
      <c r="E186" s="20">
        <v>0</v>
      </c>
      <c r="F186" s="20">
        <v>0</v>
      </c>
      <c r="G186" s="20">
        <v>0</v>
      </c>
      <c r="H186" s="20">
        <v>1</v>
      </c>
      <c r="I186" s="17">
        <v>7.737</v>
      </c>
      <c r="J186" s="17">
        <v>26.72</v>
      </c>
      <c r="K186" s="21">
        <v>2</v>
      </c>
      <c r="L186" s="21">
        <v>0</v>
      </c>
      <c r="M186" s="21">
        <v>0</v>
      </c>
      <c r="N186" s="21">
        <v>0</v>
      </c>
      <c r="O186" s="21">
        <v>0</v>
      </c>
      <c r="P186" s="21">
        <v>21.541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399103</v>
      </c>
      <c r="B187" s="20" t="s">
        <v>285</v>
      </c>
      <c r="C187" s="20">
        <v>7283.806</v>
      </c>
      <c r="D187" s="20">
        <v>8482.949</v>
      </c>
      <c r="E187" s="20">
        <v>0</v>
      </c>
      <c r="F187" s="20">
        <v>0</v>
      </c>
      <c r="G187" s="20">
        <v>0</v>
      </c>
      <c r="H187" s="20">
        <v>1</v>
      </c>
      <c r="I187" s="17">
        <v>6.845</v>
      </c>
      <c r="J187" s="17">
        <v>20.013</v>
      </c>
      <c r="K187" s="21">
        <v>4</v>
      </c>
      <c r="L187" s="21">
        <v>0</v>
      </c>
      <c r="M187" s="21">
        <v>0</v>
      </c>
      <c r="N187" s="21">
        <v>0</v>
      </c>
      <c r="O187" s="21">
        <v>0</v>
      </c>
      <c r="P187" s="21">
        <v>19.442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399106</v>
      </c>
      <c r="B188" s="20" t="s">
        <v>286</v>
      </c>
      <c r="C188" s="20">
        <v>1978.421</v>
      </c>
      <c r="D188" s="20">
        <v>2350.676</v>
      </c>
      <c r="E188" s="20">
        <v>0</v>
      </c>
      <c r="F188" s="20">
        <v>0</v>
      </c>
      <c r="G188" s="20">
        <v>0</v>
      </c>
      <c r="H188" s="20">
        <v>1</v>
      </c>
      <c r="I188" s="17">
        <v>4.859</v>
      </c>
      <c r="J188" s="17">
        <v>19.926</v>
      </c>
      <c r="K188" s="21">
        <v>4</v>
      </c>
      <c r="L188" s="21">
        <v>0</v>
      </c>
      <c r="M188" s="21">
        <v>0</v>
      </c>
      <c r="N188" s="21">
        <v>0</v>
      </c>
      <c r="O188" s="21">
        <v>0</v>
      </c>
      <c r="P188" s="21">
        <v>-8.654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399107</v>
      </c>
      <c r="B189" s="20" t="s">
        <v>287</v>
      </c>
      <c r="C189" s="20">
        <v>2069.548</v>
      </c>
      <c r="D189" s="20">
        <v>2459.156</v>
      </c>
      <c r="E189" s="20">
        <v>0</v>
      </c>
      <c r="F189" s="20">
        <v>0</v>
      </c>
      <c r="G189" s="20">
        <v>0</v>
      </c>
      <c r="H189" s="20">
        <v>1</v>
      </c>
      <c r="I189" s="17">
        <v>4.862</v>
      </c>
      <c r="J189" s="17">
        <v>19.935</v>
      </c>
      <c r="K189" s="21">
        <v>4</v>
      </c>
      <c r="L189" s="21">
        <v>2</v>
      </c>
      <c r="M189" s="21">
        <v>0</v>
      </c>
      <c r="N189" s="21">
        <v>1</v>
      </c>
      <c r="O189" s="21">
        <v>0</v>
      </c>
      <c r="P189" s="21">
        <v>-1.12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399108</v>
      </c>
      <c r="B190" s="20" t="s">
        <v>288</v>
      </c>
      <c r="C190" s="20">
        <v>1169.659</v>
      </c>
      <c r="D190" s="20">
        <v>1327.961</v>
      </c>
      <c r="E190" s="20">
        <v>0</v>
      </c>
      <c r="F190" s="20">
        <v>0</v>
      </c>
      <c r="G190" s="20">
        <v>0</v>
      </c>
      <c r="H190" s="20">
        <v>1</v>
      </c>
      <c r="I190" s="17">
        <v>1.946</v>
      </c>
      <c r="J190" s="17">
        <v>13.635</v>
      </c>
      <c r="K190" s="21">
        <v>4</v>
      </c>
      <c r="L190" s="21">
        <v>1</v>
      </c>
      <c r="M190" s="21">
        <v>0</v>
      </c>
      <c r="N190" s="21">
        <v>0</v>
      </c>
      <c r="O190" s="21">
        <v>0</v>
      </c>
      <c r="P190" s="21">
        <v>1.939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399232</v>
      </c>
      <c r="B191" s="20" t="s">
        <v>289</v>
      </c>
      <c r="C191" s="20">
        <v>2681.268</v>
      </c>
      <c r="D191" s="20">
        <v>3205.961</v>
      </c>
      <c r="E191" s="20">
        <v>0</v>
      </c>
      <c r="F191" s="20">
        <v>0</v>
      </c>
      <c r="G191" s="20">
        <v>0</v>
      </c>
      <c r="H191" s="20">
        <v>1</v>
      </c>
      <c r="I191" s="17">
        <v>6.074</v>
      </c>
      <c r="J191" s="17">
        <v>21.446</v>
      </c>
      <c r="K191" s="21">
        <v>4</v>
      </c>
      <c r="L191" s="21">
        <v>2</v>
      </c>
      <c r="M191" s="21">
        <v>0</v>
      </c>
      <c r="N191" s="21">
        <v>1</v>
      </c>
      <c r="O191" s="21">
        <v>0</v>
      </c>
      <c r="P191" s="21">
        <v>0.119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399233</v>
      </c>
      <c r="B192" s="20" t="s">
        <v>290</v>
      </c>
      <c r="C192" s="20">
        <v>2536.735</v>
      </c>
      <c r="D192" s="20">
        <v>3084.931</v>
      </c>
      <c r="E192" s="20">
        <v>0</v>
      </c>
      <c r="F192" s="20">
        <v>0</v>
      </c>
      <c r="G192" s="20">
        <v>0</v>
      </c>
      <c r="H192" s="20">
        <v>1</v>
      </c>
      <c r="I192" s="17">
        <v>7.529</v>
      </c>
      <c r="J192" s="17">
        <v>23.961</v>
      </c>
      <c r="K192" s="21">
        <v>4</v>
      </c>
      <c r="L192" s="21">
        <v>0</v>
      </c>
      <c r="M192" s="21">
        <v>-1</v>
      </c>
      <c r="N192" s="21">
        <v>1</v>
      </c>
      <c r="O192" s="21">
        <v>0</v>
      </c>
      <c r="P192" s="21">
        <v>-6.897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399236</v>
      </c>
      <c r="B193" s="20" t="s">
        <v>291</v>
      </c>
      <c r="C193" s="20">
        <v>1302.143</v>
      </c>
      <c r="D193" s="20">
        <v>1473.9</v>
      </c>
      <c r="E193" s="20">
        <v>0</v>
      </c>
      <c r="F193" s="20">
        <v>0</v>
      </c>
      <c r="G193" s="20">
        <v>0</v>
      </c>
      <c r="H193" s="20">
        <v>1</v>
      </c>
      <c r="I193" s="17">
        <v>0.579</v>
      </c>
      <c r="J193" s="17">
        <v>12.164</v>
      </c>
      <c r="K193" s="21">
        <v>3</v>
      </c>
      <c r="L193" s="21">
        <v>0</v>
      </c>
      <c r="M193" s="21">
        <v>0</v>
      </c>
      <c r="N193" s="21">
        <v>0</v>
      </c>
      <c r="O193" s="21">
        <v>0</v>
      </c>
      <c r="P193" s="21">
        <v>-0.215</v>
      </c>
      <c r="Q193" s="21">
        <v>0</v>
      </c>
      <c r="R193" s="21">
        <v>-1</v>
      </c>
      <c r="S193" s="22"/>
      <c r="T193" s="22"/>
      <c r="U193" s="22"/>
      <c r="V193" s="22"/>
      <c r="W193" s="22"/>
    </row>
    <row r="194" ht="16.5" spans="1:23">
      <c r="A194" s="20">
        <v>399241</v>
      </c>
      <c r="B194" s="20" t="s">
        <v>292</v>
      </c>
      <c r="C194" s="20">
        <v>1110.534</v>
      </c>
      <c r="D194" s="20">
        <v>1281.742</v>
      </c>
      <c r="E194" s="20">
        <v>0</v>
      </c>
      <c r="F194" s="20">
        <v>0</v>
      </c>
      <c r="G194" s="20">
        <v>0</v>
      </c>
      <c r="H194" s="20">
        <v>1</v>
      </c>
      <c r="I194" s="17">
        <v>1.402</v>
      </c>
      <c r="J194" s="17">
        <v>14.573</v>
      </c>
      <c r="K194" s="21">
        <v>4</v>
      </c>
      <c r="L194" s="21">
        <v>2</v>
      </c>
      <c r="M194" s="21">
        <v>0</v>
      </c>
      <c r="N194" s="21">
        <v>1</v>
      </c>
      <c r="O194" s="21">
        <v>0</v>
      </c>
      <c r="P194" s="21">
        <v>-23.566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399242</v>
      </c>
      <c r="B195" s="20" t="s">
        <v>293</v>
      </c>
      <c r="C195" s="20">
        <v>1155.942</v>
      </c>
      <c r="D195" s="20">
        <v>1353.241</v>
      </c>
      <c r="E195" s="20">
        <v>0</v>
      </c>
      <c r="F195" s="20">
        <v>0</v>
      </c>
      <c r="G195" s="20">
        <v>0</v>
      </c>
      <c r="H195" s="20">
        <v>1</v>
      </c>
      <c r="I195" s="17">
        <v>0.646</v>
      </c>
      <c r="J195" s="17">
        <v>15.131</v>
      </c>
      <c r="K195" s="21">
        <v>4</v>
      </c>
      <c r="L195" s="21">
        <v>0</v>
      </c>
      <c r="M195" s="21">
        <v>0</v>
      </c>
      <c r="N195" s="21">
        <v>0</v>
      </c>
      <c r="O195" s="21">
        <v>0</v>
      </c>
      <c r="P195" s="21">
        <v>0.635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399244</v>
      </c>
      <c r="B196" s="20" t="s">
        <v>294</v>
      </c>
      <c r="C196" s="20">
        <v>527.565</v>
      </c>
      <c r="D196" s="20">
        <v>603.821</v>
      </c>
      <c r="E196" s="20">
        <v>0</v>
      </c>
      <c r="F196" s="20">
        <v>0</v>
      </c>
      <c r="G196" s="20">
        <v>0</v>
      </c>
      <c r="H196" s="20">
        <v>1</v>
      </c>
      <c r="I196" s="17">
        <v>2.348</v>
      </c>
      <c r="J196" s="17">
        <v>14.68</v>
      </c>
      <c r="K196" s="21">
        <v>4</v>
      </c>
      <c r="L196" s="21">
        <v>0</v>
      </c>
      <c r="M196" s="21">
        <v>0</v>
      </c>
      <c r="N196" s="21">
        <v>1</v>
      </c>
      <c r="O196" s="21">
        <v>0</v>
      </c>
      <c r="P196" s="21">
        <v>0.387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399258</v>
      </c>
      <c r="B197" s="20" t="s">
        <v>295</v>
      </c>
      <c r="C197" s="20">
        <v>3097.429</v>
      </c>
      <c r="D197" s="20">
        <v>3707.51</v>
      </c>
      <c r="E197" s="20">
        <v>0</v>
      </c>
      <c r="F197" s="20">
        <v>0</v>
      </c>
      <c r="G197" s="20">
        <v>0</v>
      </c>
      <c r="H197" s="20">
        <v>1</v>
      </c>
      <c r="I197" s="17">
        <v>13.294</v>
      </c>
      <c r="J197" s="17">
        <v>27.561</v>
      </c>
      <c r="K197" s="21">
        <v>3</v>
      </c>
      <c r="L197" s="21">
        <v>0</v>
      </c>
      <c r="M197" s="21">
        <v>0</v>
      </c>
      <c r="N197" s="21">
        <v>0</v>
      </c>
      <c r="O197" s="21">
        <v>0</v>
      </c>
      <c r="P197" s="21">
        <v>0.813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399259</v>
      </c>
      <c r="B198" s="20" t="s">
        <v>296</v>
      </c>
      <c r="C198" s="20">
        <v>3163.947</v>
      </c>
      <c r="D198" s="20">
        <v>4053.037</v>
      </c>
      <c r="E198" s="20">
        <v>0</v>
      </c>
      <c r="F198" s="20">
        <v>0</v>
      </c>
      <c r="G198" s="20">
        <v>0</v>
      </c>
      <c r="H198" s="20">
        <v>1</v>
      </c>
      <c r="I198" s="17">
        <v>17.739</v>
      </c>
      <c r="J198" s="17">
        <v>35.784</v>
      </c>
      <c r="K198" s="21">
        <v>4</v>
      </c>
      <c r="L198" s="21">
        <v>1</v>
      </c>
      <c r="M198" s="21">
        <v>0</v>
      </c>
      <c r="N198" s="21">
        <v>0</v>
      </c>
      <c r="O198" s="21">
        <v>0</v>
      </c>
      <c r="P198" s="21">
        <v>-3.557</v>
      </c>
      <c r="Q198" s="21">
        <v>0</v>
      </c>
      <c r="R198" s="21">
        <v>1</v>
      </c>
      <c r="S198" s="22"/>
      <c r="T198" s="22"/>
      <c r="U198" s="22"/>
      <c r="V198" s="22"/>
      <c r="W198" s="22"/>
    </row>
    <row r="199" ht="16.5" spans="1:23">
      <c r="A199" s="20">
        <v>399260</v>
      </c>
      <c r="B199" s="20" t="s">
        <v>297</v>
      </c>
      <c r="C199" s="20">
        <v>2605.863</v>
      </c>
      <c r="D199" s="20">
        <v>3209.104</v>
      </c>
      <c r="E199" s="20">
        <v>0</v>
      </c>
      <c r="F199" s="20">
        <v>0</v>
      </c>
      <c r="G199" s="20">
        <v>0</v>
      </c>
      <c r="H199" s="20">
        <v>1</v>
      </c>
      <c r="I199" s="17">
        <v>13.479</v>
      </c>
      <c r="J199" s="17">
        <v>29.743</v>
      </c>
      <c r="K199" s="21">
        <v>4</v>
      </c>
      <c r="L199" s="21">
        <v>2</v>
      </c>
      <c r="M199" s="21">
        <v>-1</v>
      </c>
      <c r="N199" s="21">
        <v>1</v>
      </c>
      <c r="O199" s="21">
        <v>0</v>
      </c>
      <c r="P199" s="21">
        <v>2.426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399261</v>
      </c>
      <c r="B200" s="20" t="s">
        <v>298</v>
      </c>
      <c r="C200" s="20">
        <v>3215.594</v>
      </c>
      <c r="D200" s="20">
        <v>4762.235</v>
      </c>
      <c r="E200" s="20">
        <v>0</v>
      </c>
      <c r="F200" s="20">
        <v>0</v>
      </c>
      <c r="G200" s="20">
        <v>0</v>
      </c>
      <c r="H200" s="20">
        <v>1</v>
      </c>
      <c r="I200" s="17">
        <v>18.817</v>
      </c>
      <c r="J200" s="17">
        <v>45.183</v>
      </c>
      <c r="K200" s="21">
        <v>0</v>
      </c>
      <c r="L200" s="21">
        <v>0</v>
      </c>
      <c r="M200" s="21">
        <v>1</v>
      </c>
      <c r="N200" s="21">
        <v>-1</v>
      </c>
      <c r="O200" s="21">
        <v>0</v>
      </c>
      <c r="P200" s="21">
        <v>-3.428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399262</v>
      </c>
      <c r="B201" s="20" t="s">
        <v>299</v>
      </c>
      <c r="C201" s="20">
        <v>1763.461</v>
      </c>
      <c r="D201" s="20">
        <v>2456.523</v>
      </c>
      <c r="E201" s="20">
        <v>0</v>
      </c>
      <c r="F201" s="20">
        <v>0</v>
      </c>
      <c r="G201" s="20">
        <v>0</v>
      </c>
      <c r="H201" s="20">
        <v>1</v>
      </c>
      <c r="I201" s="17">
        <v>12.698</v>
      </c>
      <c r="J201" s="17">
        <v>37.328</v>
      </c>
      <c r="K201" s="21">
        <v>1</v>
      </c>
      <c r="L201" s="21">
        <v>2</v>
      </c>
      <c r="M201" s="21">
        <v>1</v>
      </c>
      <c r="N201" s="21">
        <v>-1</v>
      </c>
      <c r="O201" s="21">
        <v>0</v>
      </c>
      <c r="P201" s="21">
        <v>0.763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399263</v>
      </c>
      <c r="B202" s="20" t="s">
        <v>300</v>
      </c>
      <c r="C202" s="20">
        <v>1872.356</v>
      </c>
      <c r="D202" s="20">
        <v>2714.945</v>
      </c>
      <c r="E202" s="20">
        <v>0</v>
      </c>
      <c r="F202" s="20">
        <v>0</v>
      </c>
      <c r="G202" s="20">
        <v>0</v>
      </c>
      <c r="H202" s="20">
        <v>1</v>
      </c>
      <c r="I202" s="17">
        <v>12.873</v>
      </c>
      <c r="J202" s="17">
        <v>39.913</v>
      </c>
      <c r="K202" s="21">
        <v>4</v>
      </c>
      <c r="L202" s="21">
        <v>0</v>
      </c>
      <c r="M202" s="21">
        <v>0</v>
      </c>
      <c r="N202" s="21">
        <v>0</v>
      </c>
      <c r="O202" s="21">
        <v>0</v>
      </c>
      <c r="P202" s="21">
        <v>0.714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399266</v>
      </c>
      <c r="B203" s="20" t="s">
        <v>301</v>
      </c>
      <c r="C203" s="20">
        <v>2159.722</v>
      </c>
      <c r="D203" s="20">
        <v>2850.299</v>
      </c>
      <c r="E203" s="20">
        <v>0</v>
      </c>
      <c r="F203" s="20">
        <v>0</v>
      </c>
      <c r="G203" s="20">
        <v>0</v>
      </c>
      <c r="H203" s="20">
        <v>1</v>
      </c>
      <c r="I203" s="17">
        <v>20.235</v>
      </c>
      <c r="J203" s="17">
        <v>39.561</v>
      </c>
      <c r="K203" s="21">
        <v>4</v>
      </c>
      <c r="L203" s="21">
        <v>2</v>
      </c>
      <c r="M203" s="21">
        <v>0</v>
      </c>
      <c r="N203" s="21">
        <v>1</v>
      </c>
      <c r="O203" s="21">
        <v>0</v>
      </c>
      <c r="P203" s="21">
        <v>-2.283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399269</v>
      </c>
      <c r="B204" s="20" t="s">
        <v>302</v>
      </c>
      <c r="C204" s="20">
        <v>4188.501</v>
      </c>
      <c r="D204" s="20">
        <v>6314.706</v>
      </c>
      <c r="E204" s="20">
        <v>0</v>
      </c>
      <c r="F204" s="20">
        <v>0</v>
      </c>
      <c r="G204" s="20">
        <v>0</v>
      </c>
      <c r="H204" s="20">
        <v>1</v>
      </c>
      <c r="I204" s="17">
        <v>16.686</v>
      </c>
      <c r="J204" s="17">
        <v>44.738</v>
      </c>
      <c r="K204" s="21">
        <v>2</v>
      </c>
      <c r="L204" s="21">
        <v>0</v>
      </c>
      <c r="M204" s="21">
        <v>0</v>
      </c>
      <c r="N204" s="21">
        <v>0</v>
      </c>
      <c r="O204" s="21">
        <v>0</v>
      </c>
      <c r="P204" s="21">
        <v>3.178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399274</v>
      </c>
      <c r="B205" s="20" t="s">
        <v>303</v>
      </c>
      <c r="C205" s="20">
        <v>3732.175</v>
      </c>
      <c r="D205" s="20">
        <v>5054.696</v>
      </c>
      <c r="E205" s="20">
        <v>0</v>
      </c>
      <c r="F205" s="20">
        <v>0</v>
      </c>
      <c r="G205" s="20">
        <v>0</v>
      </c>
      <c r="H205" s="20">
        <v>1</v>
      </c>
      <c r="I205" s="17">
        <v>12.41</v>
      </c>
      <c r="J205" s="17">
        <v>35.327</v>
      </c>
      <c r="K205" s="21">
        <v>4</v>
      </c>
      <c r="L205" s="21">
        <v>0</v>
      </c>
      <c r="M205" s="21">
        <v>0</v>
      </c>
      <c r="N205" s="21">
        <v>1</v>
      </c>
      <c r="O205" s="21">
        <v>0</v>
      </c>
      <c r="P205" s="21">
        <v>-3.39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399276</v>
      </c>
      <c r="B206" s="20" t="s">
        <v>304</v>
      </c>
      <c r="C206" s="20">
        <v>4625.449</v>
      </c>
      <c r="D206" s="20">
        <v>6354.885</v>
      </c>
      <c r="E206" s="20">
        <v>0</v>
      </c>
      <c r="F206" s="20">
        <v>0</v>
      </c>
      <c r="G206" s="20">
        <v>0</v>
      </c>
      <c r="H206" s="20">
        <v>1</v>
      </c>
      <c r="I206" s="17">
        <v>16.2</v>
      </c>
      <c r="J206" s="17">
        <v>39.006</v>
      </c>
      <c r="K206" s="21">
        <v>4</v>
      </c>
      <c r="L206" s="21">
        <v>1</v>
      </c>
      <c r="M206" s="21">
        <v>0</v>
      </c>
      <c r="N206" s="21">
        <v>1</v>
      </c>
      <c r="O206" s="21">
        <v>0</v>
      </c>
      <c r="P206" s="21">
        <v>-0.518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399278</v>
      </c>
      <c r="B207" s="20" t="s">
        <v>305</v>
      </c>
      <c r="C207" s="20">
        <v>1497.936</v>
      </c>
      <c r="D207" s="20">
        <v>1876.217</v>
      </c>
      <c r="E207" s="20">
        <v>0</v>
      </c>
      <c r="F207" s="20">
        <v>0</v>
      </c>
      <c r="G207" s="20">
        <v>0</v>
      </c>
      <c r="H207" s="20">
        <v>1</v>
      </c>
      <c r="I207" s="17">
        <v>9.589</v>
      </c>
      <c r="J207" s="17">
        <v>27.818</v>
      </c>
      <c r="K207" s="21">
        <v>4</v>
      </c>
      <c r="L207" s="21">
        <v>2</v>
      </c>
      <c r="M207" s="21">
        <v>-1</v>
      </c>
      <c r="N207" s="21">
        <v>1</v>
      </c>
      <c r="O207" s="21">
        <v>0</v>
      </c>
      <c r="P207" s="21">
        <v>1.738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399279</v>
      </c>
      <c r="B208" s="20" t="s">
        <v>306</v>
      </c>
      <c r="C208" s="20">
        <v>3017.637</v>
      </c>
      <c r="D208" s="20">
        <v>4161.52</v>
      </c>
      <c r="E208" s="20">
        <v>0</v>
      </c>
      <c r="F208" s="20">
        <v>0</v>
      </c>
      <c r="G208" s="20">
        <v>0</v>
      </c>
      <c r="H208" s="20">
        <v>1</v>
      </c>
      <c r="I208" s="17">
        <v>14.104</v>
      </c>
      <c r="J208" s="17">
        <v>37.715</v>
      </c>
      <c r="K208" s="21">
        <v>4</v>
      </c>
      <c r="L208" s="21">
        <v>0</v>
      </c>
      <c r="M208" s="21">
        <v>0</v>
      </c>
      <c r="N208" s="21">
        <v>1</v>
      </c>
      <c r="O208" s="21">
        <v>0</v>
      </c>
      <c r="P208" s="21">
        <v>-7.044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399281</v>
      </c>
      <c r="B209" s="20" t="s">
        <v>307</v>
      </c>
      <c r="C209" s="20">
        <v>3075.138</v>
      </c>
      <c r="D209" s="20">
        <v>4070.731</v>
      </c>
      <c r="E209" s="20">
        <v>0</v>
      </c>
      <c r="F209" s="20">
        <v>0</v>
      </c>
      <c r="G209" s="20">
        <v>0</v>
      </c>
      <c r="H209" s="20">
        <v>1</v>
      </c>
      <c r="I209" s="17">
        <v>12.677</v>
      </c>
      <c r="J209" s="17">
        <v>34.034</v>
      </c>
      <c r="K209" s="21">
        <v>4</v>
      </c>
      <c r="L209" s="21">
        <v>1</v>
      </c>
      <c r="M209" s="21">
        <v>0</v>
      </c>
      <c r="N209" s="21">
        <v>1</v>
      </c>
      <c r="O209" s="21">
        <v>0</v>
      </c>
      <c r="P209" s="21">
        <v>-0.979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399282</v>
      </c>
      <c r="B210" s="20" t="s">
        <v>308</v>
      </c>
      <c r="C210" s="20">
        <v>4372.126</v>
      </c>
      <c r="D210" s="20">
        <v>5519.652</v>
      </c>
      <c r="E210" s="20">
        <v>0</v>
      </c>
      <c r="F210" s="20">
        <v>0</v>
      </c>
      <c r="G210" s="20">
        <v>0</v>
      </c>
      <c r="H210" s="20">
        <v>1</v>
      </c>
      <c r="I210" s="17">
        <v>1.788</v>
      </c>
      <c r="J210" s="17">
        <v>22.206</v>
      </c>
      <c r="K210" s="21">
        <v>4</v>
      </c>
      <c r="L210" s="21">
        <v>1</v>
      </c>
      <c r="M210" s="21">
        <v>0</v>
      </c>
      <c r="N210" s="21">
        <v>1</v>
      </c>
      <c r="O210" s="21">
        <v>0</v>
      </c>
      <c r="P210" s="21">
        <v>-2.161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399283</v>
      </c>
      <c r="B211" s="20" t="s">
        <v>309</v>
      </c>
      <c r="C211" s="20">
        <v>3333.678</v>
      </c>
      <c r="D211" s="20">
        <v>4073.437</v>
      </c>
      <c r="E211" s="20">
        <v>0</v>
      </c>
      <c r="F211" s="20">
        <v>0</v>
      </c>
      <c r="G211" s="20">
        <v>0</v>
      </c>
      <c r="H211" s="20">
        <v>1</v>
      </c>
      <c r="I211" s="17">
        <v>11.466</v>
      </c>
      <c r="J211" s="17">
        <v>27.545</v>
      </c>
      <c r="K211" s="21">
        <v>4</v>
      </c>
      <c r="L211" s="21">
        <v>0</v>
      </c>
      <c r="M211" s="21">
        <v>0</v>
      </c>
      <c r="N211" s="21">
        <v>0</v>
      </c>
      <c r="O211" s="21">
        <v>0</v>
      </c>
      <c r="P211" s="21">
        <v>-0.823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0">
        <v>399284</v>
      </c>
      <c r="B212" s="20" t="s">
        <v>310</v>
      </c>
      <c r="C212" s="20">
        <v>3120.17</v>
      </c>
      <c r="D212" s="20">
        <v>3825.661</v>
      </c>
      <c r="E212" s="20">
        <v>0</v>
      </c>
      <c r="F212" s="20">
        <v>0</v>
      </c>
      <c r="G212" s="20">
        <v>0</v>
      </c>
      <c r="H212" s="20">
        <v>1</v>
      </c>
      <c r="I212" s="17">
        <v>6.519</v>
      </c>
      <c r="J212" s="17">
        <v>23.758</v>
      </c>
      <c r="K212" s="21">
        <v>4</v>
      </c>
      <c r="L212" s="21">
        <v>2</v>
      </c>
      <c r="M212" s="21">
        <v>0</v>
      </c>
      <c r="N212" s="21">
        <v>0</v>
      </c>
      <c r="O212" s="21">
        <v>0</v>
      </c>
      <c r="P212" s="21">
        <v>5.879</v>
      </c>
      <c r="Q212" s="21">
        <v>0</v>
      </c>
      <c r="R212" s="21">
        <v>1</v>
      </c>
      <c r="S212" s="22"/>
      <c r="T212" s="22"/>
      <c r="U212" s="22"/>
      <c r="V212" s="22"/>
      <c r="W212" s="22"/>
    </row>
    <row r="213" ht="16.5" spans="1:23">
      <c r="A213" s="20">
        <v>399285</v>
      </c>
      <c r="B213" s="20" t="s">
        <v>311</v>
      </c>
      <c r="C213" s="20">
        <v>3895.275</v>
      </c>
      <c r="D213" s="20">
        <v>5215.746</v>
      </c>
      <c r="E213" s="20">
        <v>0</v>
      </c>
      <c r="F213" s="20">
        <v>0</v>
      </c>
      <c r="G213" s="20">
        <v>0</v>
      </c>
      <c r="H213" s="20">
        <v>1</v>
      </c>
      <c r="I213" s="17">
        <v>12.691</v>
      </c>
      <c r="J213" s="17">
        <v>34.795</v>
      </c>
      <c r="K213" s="21">
        <v>4</v>
      </c>
      <c r="L213" s="21">
        <v>1</v>
      </c>
      <c r="M213" s="21">
        <v>0</v>
      </c>
      <c r="N213" s="21">
        <v>1</v>
      </c>
      <c r="O213" s="21">
        <v>0</v>
      </c>
      <c r="P213" s="21">
        <v>-0.567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399289</v>
      </c>
      <c r="B214" s="20" t="s">
        <v>312</v>
      </c>
      <c r="C214" s="20">
        <v>118.915</v>
      </c>
      <c r="D214" s="20">
        <v>119.934</v>
      </c>
      <c r="E214" s="20">
        <v>0</v>
      </c>
      <c r="F214" s="20">
        <v>0</v>
      </c>
      <c r="G214" s="20">
        <v>0</v>
      </c>
      <c r="H214" s="20">
        <v>1</v>
      </c>
      <c r="I214" s="17">
        <v>0.21</v>
      </c>
      <c r="J214" s="17">
        <v>1.058</v>
      </c>
      <c r="K214" s="21">
        <v>4</v>
      </c>
      <c r="L214" s="21">
        <v>0</v>
      </c>
      <c r="M214" s="21">
        <v>0</v>
      </c>
      <c r="N214" s="21">
        <v>0</v>
      </c>
      <c r="O214" s="21">
        <v>0</v>
      </c>
      <c r="P214" s="21">
        <v>6.656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399290</v>
      </c>
      <c r="B215" s="20" t="s">
        <v>313</v>
      </c>
      <c r="C215" s="20">
        <v>164.599</v>
      </c>
      <c r="D215" s="20">
        <v>183.987</v>
      </c>
      <c r="E215" s="20">
        <v>0</v>
      </c>
      <c r="F215" s="20">
        <v>0</v>
      </c>
      <c r="G215" s="20">
        <v>0</v>
      </c>
      <c r="H215" s="20">
        <v>1</v>
      </c>
      <c r="I215" s="17">
        <v>0.639</v>
      </c>
      <c r="J215" s="17">
        <v>11.11</v>
      </c>
      <c r="K215" s="21">
        <v>3</v>
      </c>
      <c r="L215" s="21">
        <v>2</v>
      </c>
      <c r="M215" s="21">
        <v>1</v>
      </c>
      <c r="N215" s="21">
        <v>-1</v>
      </c>
      <c r="O215" s="21">
        <v>0</v>
      </c>
      <c r="P215" s="21">
        <v>-6.365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399291</v>
      </c>
      <c r="B216" s="20" t="s">
        <v>314</v>
      </c>
      <c r="C216" s="20">
        <v>3513.137</v>
      </c>
      <c r="D216" s="20">
        <v>4196.419</v>
      </c>
      <c r="E216" s="20">
        <v>0</v>
      </c>
      <c r="F216" s="20">
        <v>0</v>
      </c>
      <c r="G216" s="20">
        <v>0</v>
      </c>
      <c r="H216" s="20">
        <v>1</v>
      </c>
      <c r="I216" s="17">
        <v>1.761</v>
      </c>
      <c r="J216" s="17">
        <v>17.756</v>
      </c>
      <c r="K216" s="21">
        <v>4</v>
      </c>
      <c r="L216" s="21">
        <v>0</v>
      </c>
      <c r="M216" s="21">
        <v>0</v>
      </c>
      <c r="N216" s="21">
        <v>0</v>
      </c>
      <c r="O216" s="21">
        <v>0</v>
      </c>
      <c r="P216" s="21">
        <v>-7.652</v>
      </c>
      <c r="Q216" s="21">
        <v>0</v>
      </c>
      <c r="R216" s="21">
        <v>1</v>
      </c>
      <c r="S216" s="22"/>
      <c r="T216" s="22"/>
      <c r="U216" s="22"/>
      <c r="V216" s="22"/>
      <c r="W216" s="22"/>
    </row>
    <row r="217" ht="16.5" spans="1:23">
      <c r="A217" s="20">
        <v>399292</v>
      </c>
      <c r="B217" s="20" t="s">
        <v>315</v>
      </c>
      <c r="C217" s="20">
        <v>1087.008</v>
      </c>
      <c r="D217" s="20">
        <v>1339.964</v>
      </c>
      <c r="E217" s="20">
        <v>0</v>
      </c>
      <c r="F217" s="20">
        <v>0</v>
      </c>
      <c r="G217" s="20">
        <v>0</v>
      </c>
      <c r="H217" s="20">
        <v>1</v>
      </c>
      <c r="I217" s="17">
        <v>5.557</v>
      </c>
      <c r="J217" s="17">
        <v>23.386</v>
      </c>
      <c r="K217" s="21">
        <v>1</v>
      </c>
      <c r="L217" s="21">
        <v>0</v>
      </c>
      <c r="M217" s="21">
        <v>0</v>
      </c>
      <c r="N217" s="21">
        <v>-1</v>
      </c>
      <c r="O217" s="21">
        <v>0</v>
      </c>
      <c r="P217" s="21">
        <v>10.78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399293</v>
      </c>
      <c r="B218" s="20" t="s">
        <v>316</v>
      </c>
      <c r="C218" s="20">
        <v>3811.325</v>
      </c>
      <c r="D218" s="20">
        <v>5360.208</v>
      </c>
      <c r="E218" s="20">
        <v>0</v>
      </c>
      <c r="F218" s="20">
        <v>0</v>
      </c>
      <c r="G218" s="20">
        <v>0</v>
      </c>
      <c r="H218" s="20">
        <v>1</v>
      </c>
      <c r="I218" s="17">
        <v>15.844</v>
      </c>
      <c r="J218" s="17">
        <v>40.162</v>
      </c>
      <c r="K218" s="21">
        <v>4</v>
      </c>
      <c r="L218" s="21">
        <v>2</v>
      </c>
      <c r="M218" s="21">
        <v>-1</v>
      </c>
      <c r="N218" s="21">
        <v>1</v>
      </c>
      <c r="O218" s="21">
        <v>0</v>
      </c>
      <c r="P218" s="21">
        <v>-8.954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399294</v>
      </c>
      <c r="B219" s="20" t="s">
        <v>317</v>
      </c>
      <c r="C219" s="20">
        <v>2644.304</v>
      </c>
      <c r="D219" s="20">
        <v>3168.366</v>
      </c>
      <c r="E219" s="20">
        <v>0</v>
      </c>
      <c r="F219" s="20">
        <v>0</v>
      </c>
      <c r="G219" s="20">
        <v>0</v>
      </c>
      <c r="H219" s="20">
        <v>1</v>
      </c>
      <c r="I219" s="17">
        <v>12.148</v>
      </c>
      <c r="J219" s="17">
        <v>26.679</v>
      </c>
      <c r="K219" s="21">
        <v>4</v>
      </c>
      <c r="L219" s="21">
        <v>2</v>
      </c>
      <c r="M219" s="21">
        <v>0</v>
      </c>
      <c r="N219" s="21">
        <v>1</v>
      </c>
      <c r="O219" s="21">
        <v>0</v>
      </c>
      <c r="P219" s="21">
        <v>0.716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399295</v>
      </c>
      <c r="B220" s="20" t="s">
        <v>318</v>
      </c>
      <c r="C220" s="20">
        <v>4218.63</v>
      </c>
      <c r="D220" s="20">
        <v>5032.185</v>
      </c>
      <c r="E220" s="20">
        <v>0</v>
      </c>
      <c r="F220" s="20">
        <v>0</v>
      </c>
      <c r="G220" s="20">
        <v>0</v>
      </c>
      <c r="H220" s="20">
        <v>1</v>
      </c>
      <c r="I220" s="17">
        <v>10.072</v>
      </c>
      <c r="J220" s="17">
        <v>24.611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3.726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399296</v>
      </c>
      <c r="B221" s="20" t="s">
        <v>319</v>
      </c>
      <c r="C221" s="20">
        <v>4094.256</v>
      </c>
      <c r="D221" s="20">
        <v>5333.771</v>
      </c>
      <c r="E221" s="20">
        <v>0</v>
      </c>
      <c r="F221" s="20">
        <v>0</v>
      </c>
      <c r="G221" s="20">
        <v>0</v>
      </c>
      <c r="H221" s="20">
        <v>1</v>
      </c>
      <c r="I221" s="17">
        <v>8.92</v>
      </c>
      <c r="J221" s="17">
        <v>30.086</v>
      </c>
      <c r="K221" s="21">
        <v>4</v>
      </c>
      <c r="L221" s="21">
        <v>2</v>
      </c>
      <c r="M221" s="21">
        <v>0</v>
      </c>
      <c r="N221" s="21">
        <v>1</v>
      </c>
      <c r="O221" s="21">
        <v>0</v>
      </c>
      <c r="P221" s="21">
        <v>-3.403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399298</v>
      </c>
      <c r="B222" s="20" t="s">
        <v>320</v>
      </c>
      <c r="C222" s="20">
        <v>211.142</v>
      </c>
      <c r="D222" s="20">
        <v>212.565</v>
      </c>
      <c r="E222" s="20">
        <v>0</v>
      </c>
      <c r="F222" s="20">
        <v>0</v>
      </c>
      <c r="G222" s="20">
        <v>0</v>
      </c>
      <c r="H222" s="20">
        <v>1</v>
      </c>
      <c r="I222" s="17">
        <v>0.076</v>
      </c>
      <c r="J222" s="17">
        <v>0.745</v>
      </c>
      <c r="K222" s="21">
        <v>1</v>
      </c>
      <c r="L222" s="21">
        <v>0</v>
      </c>
      <c r="M222" s="21">
        <v>0</v>
      </c>
      <c r="N222" s="21">
        <v>-1</v>
      </c>
      <c r="O222" s="21">
        <v>0</v>
      </c>
      <c r="P222" s="21">
        <v>6.529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399299</v>
      </c>
      <c r="B223" s="20" t="s">
        <v>321</v>
      </c>
      <c r="C223" s="20">
        <v>242.815</v>
      </c>
      <c r="D223" s="20">
        <v>244.585</v>
      </c>
      <c r="E223" s="20">
        <v>0</v>
      </c>
      <c r="F223" s="20">
        <v>0</v>
      </c>
      <c r="G223" s="20">
        <v>0</v>
      </c>
      <c r="H223" s="20">
        <v>1</v>
      </c>
      <c r="I223" s="17">
        <v>0.104</v>
      </c>
      <c r="J223" s="17">
        <v>0.827</v>
      </c>
      <c r="K223" s="21">
        <v>2</v>
      </c>
      <c r="L223" s="21">
        <v>0</v>
      </c>
      <c r="M223" s="21">
        <v>0</v>
      </c>
      <c r="N223" s="21">
        <v>0</v>
      </c>
      <c r="O223" s="21">
        <v>0</v>
      </c>
      <c r="P223" s="21">
        <v>3.981</v>
      </c>
      <c r="Q223" s="21">
        <v>0</v>
      </c>
      <c r="R223" s="21">
        <v>-1</v>
      </c>
      <c r="S223" s="22"/>
      <c r="T223" s="22"/>
      <c r="U223" s="22"/>
      <c r="V223" s="22"/>
      <c r="W223" s="22"/>
    </row>
    <row r="224" ht="16.5" spans="1:23">
      <c r="A224" s="20">
        <v>399300</v>
      </c>
      <c r="B224" s="20" t="s">
        <v>184</v>
      </c>
      <c r="C224" s="20">
        <v>3851.05</v>
      </c>
      <c r="D224" s="20">
        <v>4346.116</v>
      </c>
      <c r="E224" s="20">
        <v>0</v>
      </c>
      <c r="F224" s="20">
        <v>0</v>
      </c>
      <c r="G224" s="20">
        <v>0</v>
      </c>
      <c r="H224" s="20">
        <v>1</v>
      </c>
      <c r="I224" s="17">
        <v>4.482</v>
      </c>
      <c r="J224" s="17">
        <v>15.362</v>
      </c>
      <c r="K224" s="21">
        <v>2</v>
      </c>
      <c r="L224" s="21">
        <v>0</v>
      </c>
      <c r="M224" s="21">
        <v>1</v>
      </c>
      <c r="N224" s="21">
        <v>-1</v>
      </c>
      <c r="O224" s="21">
        <v>0</v>
      </c>
      <c r="P224" s="21">
        <v>-0.001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399301</v>
      </c>
      <c r="B225" s="20" t="s">
        <v>322</v>
      </c>
      <c r="C225" s="20">
        <v>214.951</v>
      </c>
      <c r="D225" s="20">
        <v>216.4</v>
      </c>
      <c r="E225" s="20">
        <v>0</v>
      </c>
      <c r="F225" s="20">
        <v>0</v>
      </c>
      <c r="G225" s="20">
        <v>0</v>
      </c>
      <c r="H225" s="20">
        <v>1</v>
      </c>
      <c r="I225" s="17">
        <v>0.076</v>
      </c>
      <c r="J225" s="17">
        <v>0.745</v>
      </c>
      <c r="K225" s="21">
        <v>1</v>
      </c>
      <c r="L225" s="21">
        <v>0</v>
      </c>
      <c r="M225" s="21">
        <v>0</v>
      </c>
      <c r="N225" s="21">
        <v>-1</v>
      </c>
      <c r="O225" s="21">
        <v>0</v>
      </c>
      <c r="P225" s="21">
        <v>2.121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399303</v>
      </c>
      <c r="B226" s="20" t="s">
        <v>323</v>
      </c>
      <c r="C226" s="20">
        <v>7883.213</v>
      </c>
      <c r="D226" s="20">
        <v>9451.875</v>
      </c>
      <c r="E226" s="20">
        <v>0</v>
      </c>
      <c r="F226" s="20">
        <v>0</v>
      </c>
      <c r="G226" s="20">
        <v>0</v>
      </c>
      <c r="H226" s="20">
        <v>1</v>
      </c>
      <c r="I226" s="17">
        <v>1.525</v>
      </c>
      <c r="J226" s="17">
        <v>17.868</v>
      </c>
      <c r="K226" s="21">
        <v>4</v>
      </c>
      <c r="L226" s="21">
        <v>0</v>
      </c>
      <c r="M226" s="21">
        <v>0</v>
      </c>
      <c r="N226" s="21">
        <v>0</v>
      </c>
      <c r="O226" s="21">
        <v>0</v>
      </c>
      <c r="P226" s="21">
        <v>1.512</v>
      </c>
      <c r="Q226" s="21">
        <v>1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399306</v>
      </c>
      <c r="B227" s="20" t="s">
        <v>324</v>
      </c>
      <c r="C227" s="20">
        <v>1453.91</v>
      </c>
      <c r="D227" s="20">
        <v>1703.306</v>
      </c>
      <c r="E227" s="20">
        <v>0</v>
      </c>
      <c r="F227" s="20">
        <v>0</v>
      </c>
      <c r="G227" s="20">
        <v>0</v>
      </c>
      <c r="H227" s="20">
        <v>1</v>
      </c>
      <c r="I227" s="17">
        <v>7.075</v>
      </c>
      <c r="J227" s="17">
        <v>20.681</v>
      </c>
      <c r="K227" s="21">
        <v>3</v>
      </c>
      <c r="L227" s="21">
        <v>0</v>
      </c>
      <c r="M227" s="21">
        <v>0</v>
      </c>
      <c r="N227" s="21">
        <v>0</v>
      </c>
      <c r="O227" s="21">
        <v>0</v>
      </c>
      <c r="P227" s="21">
        <v>1.866</v>
      </c>
      <c r="Q227" s="21">
        <v>0</v>
      </c>
      <c r="R227" s="21">
        <v>-1</v>
      </c>
      <c r="S227" s="22"/>
      <c r="T227" s="22"/>
      <c r="U227" s="22"/>
      <c r="V227" s="22"/>
      <c r="W227" s="22"/>
    </row>
    <row r="228" ht="16.5" spans="1:23">
      <c r="A228" s="20">
        <v>399310</v>
      </c>
      <c r="B228" s="20" t="s">
        <v>325</v>
      </c>
      <c r="C228" s="20">
        <v>6258.537</v>
      </c>
      <c r="D228" s="20">
        <v>7281.695</v>
      </c>
      <c r="E228" s="20">
        <v>0</v>
      </c>
      <c r="F228" s="20">
        <v>0</v>
      </c>
      <c r="G228" s="20">
        <v>0</v>
      </c>
      <c r="H228" s="20">
        <v>1</v>
      </c>
      <c r="I228" s="17">
        <v>7.747</v>
      </c>
      <c r="J228" s="17">
        <v>20.709</v>
      </c>
      <c r="K228" s="21">
        <v>4</v>
      </c>
      <c r="L228" s="21">
        <v>0</v>
      </c>
      <c r="M228" s="21">
        <v>0</v>
      </c>
      <c r="N228" s="21">
        <v>0</v>
      </c>
      <c r="O228" s="21">
        <v>0</v>
      </c>
      <c r="P228" s="21">
        <v>-0.205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399311</v>
      </c>
      <c r="B229" s="20" t="s">
        <v>326</v>
      </c>
      <c r="C229" s="20">
        <v>4018.626</v>
      </c>
      <c r="D229" s="20">
        <v>4601.202</v>
      </c>
      <c r="E229" s="20">
        <v>0</v>
      </c>
      <c r="F229" s="20">
        <v>0</v>
      </c>
      <c r="G229" s="20">
        <v>0</v>
      </c>
      <c r="H229" s="20">
        <v>1</v>
      </c>
      <c r="I229" s="17">
        <v>5.215</v>
      </c>
      <c r="J229" s="17">
        <v>17.216</v>
      </c>
      <c r="K229" s="21">
        <v>4</v>
      </c>
      <c r="L229" s="21">
        <v>2</v>
      </c>
      <c r="M229" s="21">
        <v>0</v>
      </c>
      <c r="N229" s="21">
        <v>0</v>
      </c>
      <c r="O229" s="21">
        <v>0</v>
      </c>
      <c r="P229" s="21">
        <v>4.513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399312</v>
      </c>
      <c r="B230" s="20" t="s">
        <v>327</v>
      </c>
      <c r="C230" s="20">
        <v>4314.532</v>
      </c>
      <c r="D230" s="20">
        <v>5001.584</v>
      </c>
      <c r="E230" s="20">
        <v>0</v>
      </c>
      <c r="F230" s="20">
        <v>0</v>
      </c>
      <c r="G230" s="20">
        <v>0</v>
      </c>
      <c r="H230" s="20">
        <v>1</v>
      </c>
      <c r="I230" s="17">
        <v>7.002</v>
      </c>
      <c r="J230" s="17">
        <v>19.777</v>
      </c>
      <c r="K230" s="21">
        <v>4</v>
      </c>
      <c r="L230" s="21">
        <v>1</v>
      </c>
      <c r="M230" s="21">
        <v>-1</v>
      </c>
      <c r="N230" s="21">
        <v>1</v>
      </c>
      <c r="O230" s="21">
        <v>0</v>
      </c>
      <c r="P230" s="21">
        <v>-1.549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399313</v>
      </c>
      <c r="B231" s="20" t="s">
        <v>328</v>
      </c>
      <c r="C231" s="20">
        <v>4653.251</v>
      </c>
      <c r="D231" s="20">
        <v>5187.998</v>
      </c>
      <c r="E231" s="20">
        <v>0</v>
      </c>
      <c r="F231" s="20">
        <v>0</v>
      </c>
      <c r="G231" s="20">
        <v>0</v>
      </c>
      <c r="H231" s="20">
        <v>1</v>
      </c>
      <c r="I231" s="17">
        <v>3.476</v>
      </c>
      <c r="J231" s="17">
        <v>13.425</v>
      </c>
      <c r="K231" s="21">
        <v>4</v>
      </c>
      <c r="L231" s="21">
        <v>0</v>
      </c>
      <c r="M231" s="21">
        <v>0</v>
      </c>
      <c r="N231" s="21">
        <v>0</v>
      </c>
      <c r="O231" s="21">
        <v>0</v>
      </c>
      <c r="P231" s="21">
        <v>-1.204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399314</v>
      </c>
      <c r="B232" s="20" t="s">
        <v>329</v>
      </c>
      <c r="C232" s="20">
        <v>4284.136</v>
      </c>
      <c r="D232" s="20">
        <v>4820.213</v>
      </c>
      <c r="E232" s="20">
        <v>0</v>
      </c>
      <c r="F232" s="20">
        <v>0</v>
      </c>
      <c r="G232" s="20">
        <v>0</v>
      </c>
      <c r="H232" s="20">
        <v>1</v>
      </c>
      <c r="I232" s="17">
        <v>4.357</v>
      </c>
      <c r="J232" s="17">
        <v>14.994</v>
      </c>
      <c r="K232" s="21">
        <v>3</v>
      </c>
      <c r="L232" s="21">
        <v>1</v>
      </c>
      <c r="M232" s="21">
        <v>1</v>
      </c>
      <c r="N232" s="21">
        <v>-1</v>
      </c>
      <c r="O232" s="21">
        <v>0</v>
      </c>
      <c r="P232" s="21">
        <v>-3.885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399315</v>
      </c>
      <c r="B233" s="20" t="s">
        <v>330</v>
      </c>
      <c r="C233" s="20">
        <v>3654.02</v>
      </c>
      <c r="D233" s="20">
        <v>4305.472</v>
      </c>
      <c r="E233" s="20">
        <v>0</v>
      </c>
      <c r="F233" s="20">
        <v>0</v>
      </c>
      <c r="G233" s="20">
        <v>0</v>
      </c>
      <c r="H233" s="20">
        <v>1</v>
      </c>
      <c r="I233" s="17">
        <v>7.012</v>
      </c>
      <c r="J233" s="17">
        <v>21.082</v>
      </c>
      <c r="K233" s="21">
        <v>3</v>
      </c>
      <c r="L233" s="21">
        <v>0</v>
      </c>
      <c r="M233" s="21">
        <v>0</v>
      </c>
      <c r="N233" s="21">
        <v>0</v>
      </c>
      <c r="O233" s="21">
        <v>0</v>
      </c>
      <c r="P233" s="21">
        <v>-4.325</v>
      </c>
      <c r="Q233" s="21">
        <v>0</v>
      </c>
      <c r="R233" s="21">
        <v>1</v>
      </c>
      <c r="S233" s="22"/>
      <c r="T233" s="22"/>
      <c r="U233" s="22"/>
      <c r="V233" s="22"/>
      <c r="W233" s="22"/>
    </row>
    <row r="234" ht="16.5" spans="1:23">
      <c r="A234" s="20">
        <v>399316</v>
      </c>
      <c r="B234" s="20" t="s">
        <v>331</v>
      </c>
      <c r="C234" s="20">
        <v>4660.838</v>
      </c>
      <c r="D234" s="20">
        <v>5520.361</v>
      </c>
      <c r="E234" s="20">
        <v>0</v>
      </c>
      <c r="F234" s="20">
        <v>0</v>
      </c>
      <c r="G234" s="20">
        <v>0</v>
      </c>
      <c r="H234" s="20">
        <v>1</v>
      </c>
      <c r="I234" s="17">
        <v>5.362</v>
      </c>
      <c r="J234" s="17">
        <v>20.097</v>
      </c>
      <c r="K234" s="21">
        <v>2</v>
      </c>
      <c r="L234" s="21">
        <v>0</v>
      </c>
      <c r="M234" s="21">
        <v>0</v>
      </c>
      <c r="N234" s="21">
        <v>0</v>
      </c>
      <c r="O234" s="21">
        <v>0</v>
      </c>
      <c r="P234" s="21">
        <v>9.254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399317</v>
      </c>
      <c r="B235" s="20" t="s">
        <v>332</v>
      </c>
      <c r="C235" s="20">
        <v>5454.792</v>
      </c>
      <c r="D235" s="20">
        <v>6362.5</v>
      </c>
      <c r="E235" s="20">
        <v>0</v>
      </c>
      <c r="F235" s="20">
        <v>0</v>
      </c>
      <c r="G235" s="20">
        <v>0</v>
      </c>
      <c r="H235" s="20">
        <v>1</v>
      </c>
      <c r="I235" s="17">
        <v>4.229</v>
      </c>
      <c r="J235" s="17">
        <v>17.892</v>
      </c>
      <c r="K235" s="21">
        <v>4</v>
      </c>
      <c r="L235" s="21">
        <v>2</v>
      </c>
      <c r="M235" s="21">
        <v>0</v>
      </c>
      <c r="N235" s="21">
        <v>1</v>
      </c>
      <c r="O235" s="21">
        <v>0</v>
      </c>
      <c r="P235" s="21">
        <v>-16.5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399319</v>
      </c>
      <c r="B236" s="20" t="s">
        <v>333</v>
      </c>
      <c r="C236" s="20">
        <v>2310.516</v>
      </c>
      <c r="D236" s="20">
        <v>2696.158</v>
      </c>
      <c r="E236" s="20">
        <v>0</v>
      </c>
      <c r="F236" s="20">
        <v>0</v>
      </c>
      <c r="G236" s="20">
        <v>0</v>
      </c>
      <c r="H236" s="20">
        <v>1</v>
      </c>
      <c r="I236" s="17">
        <v>5.077</v>
      </c>
      <c r="J236" s="17">
        <v>18.655</v>
      </c>
      <c r="K236" s="21">
        <v>4</v>
      </c>
      <c r="L236" s="21">
        <v>2</v>
      </c>
      <c r="M236" s="21">
        <v>0</v>
      </c>
      <c r="N236" s="21">
        <v>1</v>
      </c>
      <c r="O236" s="21">
        <v>0</v>
      </c>
      <c r="P236" s="21">
        <v>-6.509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399322</v>
      </c>
      <c r="B237" s="20" t="s">
        <v>334</v>
      </c>
      <c r="C237" s="20">
        <v>8632.491</v>
      </c>
      <c r="D237" s="20">
        <v>9539.181</v>
      </c>
      <c r="E237" s="20">
        <v>0</v>
      </c>
      <c r="F237" s="20">
        <v>0</v>
      </c>
      <c r="G237" s="20">
        <v>0</v>
      </c>
      <c r="H237" s="20">
        <v>1</v>
      </c>
      <c r="I237" s="17">
        <v>5.296</v>
      </c>
      <c r="J237" s="17">
        <v>14.298</v>
      </c>
      <c r="K237" s="21">
        <v>1</v>
      </c>
      <c r="L237" s="21">
        <v>0</v>
      </c>
      <c r="M237" s="21">
        <v>0</v>
      </c>
      <c r="N237" s="21">
        <v>-1</v>
      </c>
      <c r="O237" s="21">
        <v>0</v>
      </c>
      <c r="P237" s="21">
        <v>2.706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399326</v>
      </c>
      <c r="B238" s="20" t="s">
        <v>335</v>
      </c>
      <c r="C238" s="20">
        <v>4000.908</v>
      </c>
      <c r="D238" s="20">
        <v>5120.153</v>
      </c>
      <c r="E238" s="20">
        <v>0</v>
      </c>
      <c r="F238" s="20">
        <v>0</v>
      </c>
      <c r="G238" s="20">
        <v>0</v>
      </c>
      <c r="H238" s="20">
        <v>1</v>
      </c>
      <c r="I238" s="17">
        <v>11.957</v>
      </c>
      <c r="J238" s="17">
        <v>31.202</v>
      </c>
      <c r="K238" s="21">
        <v>4</v>
      </c>
      <c r="L238" s="21">
        <v>2</v>
      </c>
      <c r="M238" s="21">
        <v>-1</v>
      </c>
      <c r="N238" s="21">
        <v>1</v>
      </c>
      <c r="O238" s="21">
        <v>0</v>
      </c>
      <c r="P238" s="21">
        <v>2.072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399328</v>
      </c>
      <c r="B239" s="20" t="s">
        <v>336</v>
      </c>
      <c r="C239" s="20">
        <v>8500.505</v>
      </c>
      <c r="D239" s="20">
        <v>9878.848</v>
      </c>
      <c r="E239" s="20">
        <v>0</v>
      </c>
      <c r="F239" s="20">
        <v>0</v>
      </c>
      <c r="G239" s="20">
        <v>0</v>
      </c>
      <c r="H239" s="20">
        <v>1</v>
      </c>
      <c r="I239" s="17">
        <v>11.037</v>
      </c>
      <c r="J239" s="17">
        <v>23.449</v>
      </c>
      <c r="K239" s="21">
        <v>3</v>
      </c>
      <c r="L239" s="21">
        <v>0</v>
      </c>
      <c r="M239" s="21">
        <v>0</v>
      </c>
      <c r="N239" s="21">
        <v>0</v>
      </c>
      <c r="O239" s="21">
        <v>0</v>
      </c>
      <c r="P239" s="21">
        <v>2.934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399330</v>
      </c>
      <c r="B240" s="20" t="s">
        <v>337</v>
      </c>
      <c r="C240" s="20">
        <v>4412.701</v>
      </c>
      <c r="D240" s="20">
        <v>5280.619</v>
      </c>
      <c r="E240" s="20">
        <v>0</v>
      </c>
      <c r="F240" s="20">
        <v>0</v>
      </c>
      <c r="G240" s="20">
        <v>0</v>
      </c>
      <c r="H240" s="20">
        <v>1</v>
      </c>
      <c r="I240" s="17">
        <v>9.38</v>
      </c>
      <c r="J240" s="17">
        <v>24.274</v>
      </c>
      <c r="K240" s="21">
        <v>4</v>
      </c>
      <c r="L240" s="21">
        <v>2</v>
      </c>
      <c r="M240" s="21">
        <v>0</v>
      </c>
      <c r="N240" s="21">
        <v>0</v>
      </c>
      <c r="O240" s="21">
        <v>0</v>
      </c>
      <c r="P240" s="21">
        <v>3.12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399333</v>
      </c>
      <c r="B241" s="20" t="s">
        <v>338</v>
      </c>
      <c r="C241" s="20">
        <v>7619.078</v>
      </c>
      <c r="D241" s="20">
        <v>9051.074</v>
      </c>
      <c r="E241" s="20">
        <v>0</v>
      </c>
      <c r="F241" s="20">
        <v>0</v>
      </c>
      <c r="G241" s="20">
        <v>0</v>
      </c>
      <c r="H241" s="20">
        <v>1</v>
      </c>
      <c r="I241" s="17">
        <v>9.049</v>
      </c>
      <c r="J241" s="17">
        <v>23.438</v>
      </c>
      <c r="K241" s="21">
        <v>1</v>
      </c>
      <c r="L241" s="21">
        <v>0</v>
      </c>
      <c r="M241" s="21">
        <v>0</v>
      </c>
      <c r="N241" s="21">
        <v>0</v>
      </c>
      <c r="O241" s="21">
        <v>0</v>
      </c>
      <c r="P241" s="21">
        <v>-0.004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399335</v>
      </c>
      <c r="B242" s="20" t="s">
        <v>339</v>
      </c>
      <c r="C242" s="20">
        <v>3613.219</v>
      </c>
      <c r="D242" s="20">
        <v>4159.168</v>
      </c>
      <c r="E242" s="20">
        <v>0</v>
      </c>
      <c r="F242" s="20">
        <v>0</v>
      </c>
      <c r="G242" s="20">
        <v>0</v>
      </c>
      <c r="H242" s="20">
        <v>1</v>
      </c>
      <c r="I242" s="17">
        <v>1.642</v>
      </c>
      <c r="J242" s="17">
        <v>14.552</v>
      </c>
      <c r="K242" s="21">
        <v>4</v>
      </c>
      <c r="L242" s="21">
        <v>0</v>
      </c>
      <c r="M242" s="21">
        <v>-1</v>
      </c>
      <c r="N242" s="21">
        <v>1</v>
      </c>
      <c r="O242" s="21">
        <v>0</v>
      </c>
      <c r="P242" s="21">
        <v>4.45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399337</v>
      </c>
      <c r="B243" s="20" t="s">
        <v>340</v>
      </c>
      <c r="C243" s="20">
        <v>4409.444</v>
      </c>
      <c r="D243" s="20">
        <v>5640.633</v>
      </c>
      <c r="E243" s="20">
        <v>0</v>
      </c>
      <c r="F243" s="20">
        <v>0</v>
      </c>
      <c r="G243" s="20">
        <v>0</v>
      </c>
      <c r="H243" s="20">
        <v>1</v>
      </c>
      <c r="I243" s="17">
        <v>13.074</v>
      </c>
      <c r="J243" s="17">
        <v>32.047</v>
      </c>
      <c r="K243" s="21">
        <v>3</v>
      </c>
      <c r="L243" s="21">
        <v>0</v>
      </c>
      <c r="M243" s="21">
        <v>0</v>
      </c>
      <c r="N243" s="21">
        <v>0</v>
      </c>
      <c r="O243" s="21">
        <v>0</v>
      </c>
      <c r="P243" s="21">
        <v>1.257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399339</v>
      </c>
      <c r="B244" s="20" t="s">
        <v>341</v>
      </c>
      <c r="C244" s="20">
        <v>6538.054</v>
      </c>
      <c r="D244" s="20">
        <v>8056.074</v>
      </c>
      <c r="E244" s="20">
        <v>0</v>
      </c>
      <c r="F244" s="20">
        <v>0</v>
      </c>
      <c r="G244" s="20">
        <v>0</v>
      </c>
      <c r="H244" s="20">
        <v>1</v>
      </c>
      <c r="I244" s="17">
        <v>12.232</v>
      </c>
      <c r="J244" s="17">
        <v>28.77</v>
      </c>
      <c r="K244" s="21">
        <v>4</v>
      </c>
      <c r="L244" s="21">
        <v>0</v>
      </c>
      <c r="M244" s="21">
        <v>0</v>
      </c>
      <c r="N244" s="21">
        <v>0</v>
      </c>
      <c r="O244" s="21">
        <v>0</v>
      </c>
      <c r="P244" s="21">
        <v>3.937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399341</v>
      </c>
      <c r="B245" s="20" t="s">
        <v>342</v>
      </c>
      <c r="C245" s="20">
        <v>1437.556</v>
      </c>
      <c r="D245" s="20">
        <v>1608.697</v>
      </c>
      <c r="E245" s="20">
        <v>0</v>
      </c>
      <c r="F245" s="20">
        <v>0</v>
      </c>
      <c r="G245" s="20">
        <v>0</v>
      </c>
      <c r="H245" s="20">
        <v>1</v>
      </c>
      <c r="I245" s="17">
        <v>4.211</v>
      </c>
      <c r="J245" s="17">
        <v>14.401</v>
      </c>
      <c r="K245" s="21">
        <v>3</v>
      </c>
      <c r="L245" s="21">
        <v>1</v>
      </c>
      <c r="M245" s="21">
        <v>0</v>
      </c>
      <c r="N245" s="21">
        <v>0</v>
      </c>
      <c r="O245" s="21">
        <v>0</v>
      </c>
      <c r="P245" s="21">
        <v>4.513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399344</v>
      </c>
      <c r="B246" s="20" t="s">
        <v>343</v>
      </c>
      <c r="C246" s="20">
        <v>5514.175</v>
      </c>
      <c r="D246" s="20">
        <v>6693.949</v>
      </c>
      <c r="E246" s="20">
        <v>0</v>
      </c>
      <c r="F246" s="20">
        <v>0</v>
      </c>
      <c r="G246" s="20">
        <v>0</v>
      </c>
      <c r="H246" s="20">
        <v>1</v>
      </c>
      <c r="I246" s="17">
        <v>9.258</v>
      </c>
      <c r="J246" s="17">
        <v>25.251</v>
      </c>
      <c r="K246" s="21">
        <v>4</v>
      </c>
      <c r="L246" s="21">
        <v>2</v>
      </c>
      <c r="M246" s="21">
        <v>0</v>
      </c>
      <c r="N246" s="21">
        <v>0</v>
      </c>
      <c r="O246" s="21">
        <v>0</v>
      </c>
      <c r="P246" s="21">
        <v>3.839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399346</v>
      </c>
      <c r="B247" s="20" t="s">
        <v>344</v>
      </c>
      <c r="C247" s="20">
        <v>2892.643</v>
      </c>
      <c r="D247" s="20">
        <v>3643.99</v>
      </c>
      <c r="E247" s="20">
        <v>0</v>
      </c>
      <c r="F247" s="20">
        <v>0</v>
      </c>
      <c r="G247" s="20">
        <v>0</v>
      </c>
      <c r="H247" s="20">
        <v>1</v>
      </c>
      <c r="I247" s="17">
        <v>14.928</v>
      </c>
      <c r="J247" s="17">
        <v>32.469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399350</v>
      </c>
      <c r="B248" s="20" t="s">
        <v>345</v>
      </c>
      <c r="C248" s="20">
        <v>2048.339</v>
      </c>
      <c r="D248" s="20">
        <v>2474.932</v>
      </c>
      <c r="E248" s="20">
        <v>0</v>
      </c>
      <c r="F248" s="20">
        <v>0</v>
      </c>
      <c r="G248" s="20">
        <v>0</v>
      </c>
      <c r="H248" s="20">
        <v>1</v>
      </c>
      <c r="I248" s="17">
        <v>12.753</v>
      </c>
      <c r="J248" s="17">
        <v>27.791</v>
      </c>
      <c r="K248" s="21">
        <v>4</v>
      </c>
      <c r="L248" s="21">
        <v>2</v>
      </c>
      <c r="M248" s="21">
        <v>0</v>
      </c>
      <c r="N248" s="21">
        <v>1</v>
      </c>
      <c r="O248" s="21">
        <v>0</v>
      </c>
      <c r="P248" s="21">
        <v>-15.201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399351</v>
      </c>
      <c r="B249" s="20" t="s">
        <v>346</v>
      </c>
      <c r="C249" s="20">
        <v>8741.771</v>
      </c>
      <c r="D249" s="20">
        <v>10168.12</v>
      </c>
      <c r="E249" s="20">
        <v>0</v>
      </c>
      <c r="F249" s="20">
        <v>0</v>
      </c>
      <c r="G249" s="20">
        <v>0</v>
      </c>
      <c r="H249" s="20">
        <v>1</v>
      </c>
      <c r="I249" s="17">
        <v>6.653</v>
      </c>
      <c r="J249" s="17">
        <v>19.747</v>
      </c>
      <c r="K249" s="21">
        <v>2</v>
      </c>
      <c r="L249" s="21">
        <v>0</v>
      </c>
      <c r="M249" s="21">
        <v>0</v>
      </c>
      <c r="N249" s="21">
        <v>0</v>
      </c>
      <c r="O249" s="21">
        <v>0</v>
      </c>
      <c r="P249" s="21">
        <v>2.299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399352</v>
      </c>
      <c r="B250" s="20" t="s">
        <v>347</v>
      </c>
      <c r="C250" s="20">
        <v>8824.187</v>
      </c>
      <c r="D250" s="20">
        <v>10350.258</v>
      </c>
      <c r="E250" s="20">
        <v>0</v>
      </c>
      <c r="F250" s="20">
        <v>0</v>
      </c>
      <c r="G250" s="20">
        <v>0</v>
      </c>
      <c r="H250" s="20">
        <v>1</v>
      </c>
      <c r="I250" s="17">
        <v>4.593</v>
      </c>
      <c r="J250" s="17">
        <v>18.66</v>
      </c>
      <c r="K250" s="21">
        <v>4</v>
      </c>
      <c r="L250" s="21">
        <v>1</v>
      </c>
      <c r="M250" s="21">
        <v>0</v>
      </c>
      <c r="N250" s="21">
        <v>1</v>
      </c>
      <c r="O250" s="21">
        <v>0</v>
      </c>
      <c r="P250" s="21">
        <v>-0.221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399354</v>
      </c>
      <c r="B251" s="20" t="s">
        <v>348</v>
      </c>
      <c r="C251" s="20">
        <v>7122.435</v>
      </c>
      <c r="D251" s="20">
        <v>7952.052</v>
      </c>
      <c r="E251" s="20">
        <v>0</v>
      </c>
      <c r="F251" s="20">
        <v>0</v>
      </c>
      <c r="G251" s="20">
        <v>0</v>
      </c>
      <c r="H251" s="20">
        <v>1</v>
      </c>
      <c r="I251" s="17">
        <v>3.128</v>
      </c>
      <c r="J251" s="17">
        <v>13.234</v>
      </c>
      <c r="K251" s="21">
        <v>4</v>
      </c>
      <c r="L251" s="21">
        <v>1</v>
      </c>
      <c r="M251" s="21">
        <v>0</v>
      </c>
      <c r="N251" s="21">
        <v>0</v>
      </c>
      <c r="O251" s="21">
        <v>0</v>
      </c>
      <c r="P251" s="21">
        <v>1.917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399356</v>
      </c>
      <c r="B252" s="20" t="s">
        <v>349</v>
      </c>
      <c r="C252" s="20">
        <v>9208.764</v>
      </c>
      <c r="D252" s="20">
        <v>10174.142</v>
      </c>
      <c r="E252" s="20">
        <v>0</v>
      </c>
      <c r="F252" s="20">
        <v>0</v>
      </c>
      <c r="G252" s="20">
        <v>0</v>
      </c>
      <c r="H252" s="20">
        <v>1</v>
      </c>
      <c r="I252" s="17">
        <v>2.388</v>
      </c>
      <c r="J252" s="17">
        <v>11.65</v>
      </c>
      <c r="K252" s="21">
        <v>4</v>
      </c>
      <c r="L252" s="21">
        <v>2</v>
      </c>
      <c r="M252" s="21">
        <v>0</v>
      </c>
      <c r="N252" s="21">
        <v>1</v>
      </c>
      <c r="O252" s="21">
        <v>-1</v>
      </c>
      <c r="P252" s="21">
        <v>-3.043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399357</v>
      </c>
      <c r="B253" s="20" t="s">
        <v>350</v>
      </c>
      <c r="C253" s="20">
        <v>2940.198</v>
      </c>
      <c r="D253" s="20">
        <v>3302.772</v>
      </c>
      <c r="E253" s="20">
        <v>0</v>
      </c>
      <c r="F253" s="20">
        <v>0</v>
      </c>
      <c r="G253" s="20">
        <v>0</v>
      </c>
      <c r="H253" s="20">
        <v>1</v>
      </c>
      <c r="I253" s="17">
        <v>2.801</v>
      </c>
      <c r="J253" s="17">
        <v>13.471</v>
      </c>
      <c r="K253" s="21">
        <v>3</v>
      </c>
      <c r="L253" s="21">
        <v>1</v>
      </c>
      <c r="M253" s="21">
        <v>0</v>
      </c>
      <c r="N253" s="21">
        <v>0</v>
      </c>
      <c r="O253" s="21">
        <v>0</v>
      </c>
      <c r="P253" s="21">
        <v>0.097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399358</v>
      </c>
      <c r="B254" s="20" t="s">
        <v>351</v>
      </c>
      <c r="C254" s="20">
        <v>4189.72</v>
      </c>
      <c r="D254" s="20">
        <v>4856.053</v>
      </c>
      <c r="E254" s="20">
        <v>0</v>
      </c>
      <c r="F254" s="20">
        <v>0</v>
      </c>
      <c r="G254" s="20">
        <v>0</v>
      </c>
      <c r="H254" s="20">
        <v>1</v>
      </c>
      <c r="I254" s="17">
        <v>10.284</v>
      </c>
      <c r="J254" s="17">
        <v>22.595</v>
      </c>
      <c r="K254" s="21">
        <v>4</v>
      </c>
      <c r="L254" s="21">
        <v>1</v>
      </c>
      <c r="M254" s="21">
        <v>-1</v>
      </c>
      <c r="N254" s="21">
        <v>1</v>
      </c>
      <c r="O254" s="21">
        <v>-1</v>
      </c>
      <c r="P254" s="21">
        <v>-0.605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399360</v>
      </c>
      <c r="B255" s="20" t="s">
        <v>352</v>
      </c>
      <c r="C255" s="20">
        <v>5784.47</v>
      </c>
      <c r="D255" s="20">
        <v>7234.804</v>
      </c>
      <c r="E255" s="20">
        <v>0</v>
      </c>
      <c r="F255" s="20">
        <v>0</v>
      </c>
      <c r="G255" s="20">
        <v>0</v>
      </c>
      <c r="H255" s="20">
        <v>1</v>
      </c>
      <c r="I255" s="17">
        <v>8.841</v>
      </c>
      <c r="J255" s="17">
        <v>27.115</v>
      </c>
      <c r="K255" s="21">
        <v>2</v>
      </c>
      <c r="L255" s="21">
        <v>0</v>
      </c>
      <c r="M255" s="21">
        <v>0</v>
      </c>
      <c r="N255" s="21">
        <v>-1</v>
      </c>
      <c r="O255" s="21">
        <v>0</v>
      </c>
      <c r="P255" s="21">
        <v>10.36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399361</v>
      </c>
      <c r="B256" s="20" t="s">
        <v>353</v>
      </c>
      <c r="C256" s="20">
        <v>3276.597</v>
      </c>
      <c r="D256" s="20">
        <v>3924.722</v>
      </c>
      <c r="E256" s="20">
        <v>0</v>
      </c>
      <c r="F256" s="20">
        <v>0</v>
      </c>
      <c r="G256" s="20">
        <v>0</v>
      </c>
      <c r="H256" s="20">
        <v>1</v>
      </c>
      <c r="I256" s="17">
        <v>5.679</v>
      </c>
      <c r="J256" s="17">
        <v>21.255</v>
      </c>
      <c r="K256" s="21">
        <v>4</v>
      </c>
      <c r="L256" s="21">
        <v>2</v>
      </c>
      <c r="M256" s="21">
        <v>0</v>
      </c>
      <c r="N256" s="21">
        <v>1</v>
      </c>
      <c r="O256" s="21">
        <v>0</v>
      </c>
      <c r="P256" s="21">
        <v>1.243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399362</v>
      </c>
      <c r="B257" s="20" t="s">
        <v>354</v>
      </c>
      <c r="C257" s="20">
        <v>6099.478</v>
      </c>
      <c r="D257" s="20">
        <v>7643.644</v>
      </c>
      <c r="E257" s="20">
        <v>0</v>
      </c>
      <c r="F257" s="20">
        <v>0</v>
      </c>
      <c r="G257" s="20">
        <v>0</v>
      </c>
      <c r="H257" s="20">
        <v>1</v>
      </c>
      <c r="I257" s="17">
        <v>12.345</v>
      </c>
      <c r="J257" s="17">
        <v>30.053</v>
      </c>
      <c r="K257" s="21">
        <v>3</v>
      </c>
      <c r="L257" s="21">
        <v>0</v>
      </c>
      <c r="M257" s="21">
        <v>0</v>
      </c>
      <c r="N257" s="21">
        <v>0</v>
      </c>
      <c r="O257" s="21">
        <v>0</v>
      </c>
      <c r="P257" s="21">
        <v>-1.259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399363</v>
      </c>
      <c r="B258" s="20" t="s">
        <v>355</v>
      </c>
      <c r="C258" s="20">
        <v>5047.983</v>
      </c>
      <c r="D258" s="20">
        <v>7488.461</v>
      </c>
      <c r="E258" s="20">
        <v>0</v>
      </c>
      <c r="F258" s="20">
        <v>0</v>
      </c>
      <c r="G258" s="20">
        <v>0</v>
      </c>
      <c r="H258" s="20">
        <v>1</v>
      </c>
      <c r="I258" s="17">
        <v>19.04</v>
      </c>
      <c r="J258" s="17">
        <v>45.425</v>
      </c>
      <c r="K258" s="21">
        <v>3</v>
      </c>
      <c r="L258" s="21">
        <v>2</v>
      </c>
      <c r="M258" s="21">
        <v>0</v>
      </c>
      <c r="N258" s="21">
        <v>0</v>
      </c>
      <c r="O258" s="21">
        <v>0</v>
      </c>
      <c r="P258" s="21">
        <v>3.571</v>
      </c>
      <c r="Q258" s="21">
        <v>0</v>
      </c>
      <c r="R258" s="21">
        <v>-1</v>
      </c>
      <c r="S258" s="22"/>
      <c r="T258" s="22"/>
      <c r="U258" s="22"/>
      <c r="V258" s="22"/>
      <c r="W258" s="22"/>
    </row>
    <row r="259" ht="16.5" spans="1:23">
      <c r="A259" s="20">
        <v>399364</v>
      </c>
      <c r="B259" s="20" t="s">
        <v>356</v>
      </c>
      <c r="C259" s="20">
        <v>8053.946</v>
      </c>
      <c r="D259" s="20">
        <v>9941.522</v>
      </c>
      <c r="E259" s="20">
        <v>0</v>
      </c>
      <c r="F259" s="20">
        <v>0</v>
      </c>
      <c r="G259" s="20">
        <v>0</v>
      </c>
      <c r="H259" s="20">
        <v>1</v>
      </c>
      <c r="I259" s="17">
        <v>10.324</v>
      </c>
      <c r="J259" s="17">
        <v>27.35</v>
      </c>
      <c r="K259" s="21">
        <v>4</v>
      </c>
      <c r="L259" s="21">
        <v>0</v>
      </c>
      <c r="M259" s="21">
        <v>0</v>
      </c>
      <c r="N259" s="21">
        <v>0</v>
      </c>
      <c r="O259" s="21">
        <v>0</v>
      </c>
      <c r="P259" s="21">
        <v>-1.653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399366</v>
      </c>
      <c r="B260" s="20" t="s">
        <v>357</v>
      </c>
      <c r="C260" s="20">
        <v>1499.767</v>
      </c>
      <c r="D260" s="20">
        <v>2104.029</v>
      </c>
      <c r="E260" s="20">
        <v>0</v>
      </c>
      <c r="F260" s="20">
        <v>0</v>
      </c>
      <c r="G260" s="20">
        <v>0</v>
      </c>
      <c r="H260" s="20">
        <v>1</v>
      </c>
      <c r="I260" s="17">
        <v>5.591</v>
      </c>
      <c r="J260" s="17">
        <v>32.704</v>
      </c>
      <c r="K260" s="21">
        <v>4</v>
      </c>
      <c r="L260" s="21">
        <v>0</v>
      </c>
      <c r="M260" s="21">
        <v>0</v>
      </c>
      <c r="N260" s="21">
        <v>1</v>
      </c>
      <c r="O260" s="21">
        <v>0</v>
      </c>
      <c r="P260" s="21">
        <v>-5.459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399367</v>
      </c>
      <c r="B261" s="20" t="s">
        <v>358</v>
      </c>
      <c r="C261" s="20">
        <v>2547.71</v>
      </c>
      <c r="D261" s="20">
        <v>2942.137</v>
      </c>
      <c r="E261" s="20">
        <v>0</v>
      </c>
      <c r="F261" s="20">
        <v>0</v>
      </c>
      <c r="G261" s="20">
        <v>0</v>
      </c>
      <c r="H261" s="20">
        <v>1</v>
      </c>
      <c r="I261" s="17">
        <v>2.525</v>
      </c>
      <c r="J261" s="17">
        <v>15.593</v>
      </c>
      <c r="K261" s="21">
        <v>4</v>
      </c>
      <c r="L261" s="21">
        <v>1</v>
      </c>
      <c r="M261" s="21">
        <v>0</v>
      </c>
      <c r="N261" s="21">
        <v>1</v>
      </c>
      <c r="O261" s="21">
        <v>0</v>
      </c>
      <c r="P261" s="21">
        <v>1.042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399370</v>
      </c>
      <c r="B262" s="20" t="s">
        <v>359</v>
      </c>
      <c r="C262" s="20">
        <v>3724.311</v>
      </c>
      <c r="D262" s="20">
        <v>4411.55</v>
      </c>
      <c r="E262" s="20">
        <v>0</v>
      </c>
      <c r="F262" s="20">
        <v>0</v>
      </c>
      <c r="G262" s="20">
        <v>0</v>
      </c>
      <c r="H262" s="20">
        <v>1</v>
      </c>
      <c r="I262" s="17">
        <v>10.638</v>
      </c>
      <c r="J262" s="17">
        <v>24.559</v>
      </c>
      <c r="K262" s="21">
        <v>4</v>
      </c>
      <c r="L262" s="21">
        <v>0</v>
      </c>
      <c r="M262" s="21">
        <v>0</v>
      </c>
      <c r="N262" s="21">
        <v>1</v>
      </c>
      <c r="O262" s="21">
        <v>0</v>
      </c>
      <c r="P262" s="21">
        <v>-3.23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399372</v>
      </c>
      <c r="B263" s="20" t="s">
        <v>360</v>
      </c>
      <c r="C263" s="20">
        <v>3892.12</v>
      </c>
      <c r="D263" s="20">
        <v>4618.393</v>
      </c>
      <c r="E263" s="20">
        <v>0</v>
      </c>
      <c r="F263" s="20">
        <v>0</v>
      </c>
      <c r="G263" s="20">
        <v>0</v>
      </c>
      <c r="H263" s="20">
        <v>1</v>
      </c>
      <c r="I263" s="17">
        <v>11.506</v>
      </c>
      <c r="J263" s="17">
        <v>25.422</v>
      </c>
      <c r="K263" s="21">
        <v>4</v>
      </c>
      <c r="L263" s="21">
        <v>0</v>
      </c>
      <c r="M263" s="21">
        <v>0</v>
      </c>
      <c r="N263" s="21">
        <v>0</v>
      </c>
      <c r="O263" s="21">
        <v>0</v>
      </c>
      <c r="P263" s="21">
        <v>-0.129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399374</v>
      </c>
      <c r="B264" s="20" t="s">
        <v>361</v>
      </c>
      <c r="C264" s="20">
        <v>3401.59</v>
      </c>
      <c r="D264" s="20">
        <v>3948.304</v>
      </c>
      <c r="E264" s="20">
        <v>0</v>
      </c>
      <c r="F264" s="20">
        <v>0</v>
      </c>
      <c r="G264" s="20">
        <v>0</v>
      </c>
      <c r="H264" s="20">
        <v>1</v>
      </c>
      <c r="I264" s="17">
        <v>8.386</v>
      </c>
      <c r="J264" s="17">
        <v>21.072</v>
      </c>
      <c r="K264" s="21">
        <v>4</v>
      </c>
      <c r="L264" s="21">
        <v>2</v>
      </c>
      <c r="M264" s="21">
        <v>0</v>
      </c>
      <c r="N264" s="21">
        <v>0</v>
      </c>
      <c r="O264" s="21">
        <v>0</v>
      </c>
      <c r="P264" s="21">
        <v>4.511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399375</v>
      </c>
      <c r="B265" s="20" t="s">
        <v>362</v>
      </c>
      <c r="C265" s="20">
        <v>4883.877</v>
      </c>
      <c r="D265" s="20">
        <v>5396.112</v>
      </c>
      <c r="E265" s="20">
        <v>0</v>
      </c>
      <c r="F265" s="20">
        <v>0</v>
      </c>
      <c r="G265" s="20">
        <v>0</v>
      </c>
      <c r="H265" s="20">
        <v>1</v>
      </c>
      <c r="I265" s="17">
        <v>2.335</v>
      </c>
      <c r="J265" s="17">
        <v>11.606</v>
      </c>
      <c r="K265" s="21">
        <v>4</v>
      </c>
      <c r="L265" s="21">
        <v>2</v>
      </c>
      <c r="M265" s="21">
        <v>-1</v>
      </c>
      <c r="N265" s="21">
        <v>1</v>
      </c>
      <c r="O265" s="21">
        <v>0</v>
      </c>
      <c r="P265" s="21">
        <v>-1.825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399376</v>
      </c>
      <c r="B266" s="20" t="s">
        <v>363</v>
      </c>
      <c r="C266" s="20">
        <v>4502.104</v>
      </c>
      <c r="D266" s="20">
        <v>5503.632</v>
      </c>
      <c r="E266" s="20">
        <v>0</v>
      </c>
      <c r="F266" s="20">
        <v>0</v>
      </c>
      <c r="G266" s="20">
        <v>0</v>
      </c>
      <c r="H266" s="20">
        <v>1</v>
      </c>
      <c r="I266" s="17">
        <v>9.473</v>
      </c>
      <c r="J266" s="17">
        <v>25.946</v>
      </c>
      <c r="K266" s="21">
        <v>4</v>
      </c>
      <c r="L266" s="21">
        <v>0</v>
      </c>
      <c r="M266" s="21">
        <v>0</v>
      </c>
      <c r="N266" s="21">
        <v>0</v>
      </c>
      <c r="O266" s="21">
        <v>0</v>
      </c>
      <c r="P266" s="21">
        <v>-0.69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399377</v>
      </c>
      <c r="B267" s="20" t="s">
        <v>364</v>
      </c>
      <c r="C267" s="20">
        <v>6365.489</v>
      </c>
      <c r="D267" s="20">
        <v>7263.043</v>
      </c>
      <c r="E267" s="20">
        <v>0</v>
      </c>
      <c r="F267" s="20">
        <v>0</v>
      </c>
      <c r="G267" s="20">
        <v>0</v>
      </c>
      <c r="H267" s="20">
        <v>1</v>
      </c>
      <c r="I267" s="17">
        <v>2.692</v>
      </c>
      <c r="J267" s="17">
        <v>14.717</v>
      </c>
      <c r="K267" s="21">
        <v>3</v>
      </c>
      <c r="L267" s="21">
        <v>1</v>
      </c>
      <c r="M267" s="21">
        <v>1</v>
      </c>
      <c r="N267" s="21">
        <v>-1</v>
      </c>
      <c r="O267" s="21">
        <v>0</v>
      </c>
      <c r="P267" s="21">
        <v>-3.419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399378</v>
      </c>
      <c r="B268" s="20" t="s">
        <v>365</v>
      </c>
      <c r="C268" s="20">
        <v>2365.3</v>
      </c>
      <c r="D268" s="20">
        <v>2686.258</v>
      </c>
      <c r="E268" s="20">
        <v>0</v>
      </c>
      <c r="F268" s="20">
        <v>0</v>
      </c>
      <c r="G268" s="20">
        <v>0</v>
      </c>
      <c r="H268" s="20">
        <v>1</v>
      </c>
      <c r="I268" s="17">
        <v>5.72</v>
      </c>
      <c r="J268" s="17">
        <v>16.985</v>
      </c>
      <c r="K268" s="21">
        <v>3</v>
      </c>
      <c r="L268" s="21">
        <v>0</v>
      </c>
      <c r="M268" s="21">
        <v>0</v>
      </c>
      <c r="N268" s="21">
        <v>0</v>
      </c>
      <c r="O268" s="21">
        <v>0</v>
      </c>
      <c r="P268" s="21">
        <v>-5.927</v>
      </c>
      <c r="Q268" s="21">
        <v>0</v>
      </c>
      <c r="R268" s="21">
        <v>1</v>
      </c>
      <c r="S268" s="22"/>
      <c r="T268" s="22"/>
      <c r="U268" s="22"/>
      <c r="V268" s="22"/>
      <c r="W268" s="22"/>
    </row>
    <row r="269" ht="16.5" spans="1:23">
      <c r="A269" s="20">
        <v>399379</v>
      </c>
      <c r="B269" s="20" t="s">
        <v>366</v>
      </c>
      <c r="C269" s="20">
        <v>7638.757</v>
      </c>
      <c r="D269" s="20">
        <v>8710.441</v>
      </c>
      <c r="E269" s="20">
        <v>0</v>
      </c>
      <c r="F269" s="20">
        <v>0</v>
      </c>
      <c r="G269" s="20">
        <v>0</v>
      </c>
      <c r="H269" s="20">
        <v>1</v>
      </c>
      <c r="I269" s="17">
        <v>5.485</v>
      </c>
      <c r="J269" s="17">
        <v>17.114</v>
      </c>
      <c r="K269" s="21">
        <v>2</v>
      </c>
      <c r="L269" s="21">
        <v>0</v>
      </c>
      <c r="M269" s="21">
        <v>0</v>
      </c>
      <c r="N269" s="21">
        <v>0</v>
      </c>
      <c r="O269" s="21">
        <v>0</v>
      </c>
      <c r="P269" s="21">
        <v>8.448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399380</v>
      </c>
      <c r="B270" s="20" t="s">
        <v>367</v>
      </c>
      <c r="C270" s="20">
        <v>1499.588</v>
      </c>
      <c r="D270" s="20">
        <v>1720.492</v>
      </c>
      <c r="E270" s="20">
        <v>0</v>
      </c>
      <c r="F270" s="20">
        <v>0</v>
      </c>
      <c r="G270" s="20">
        <v>0</v>
      </c>
      <c r="H270" s="20">
        <v>1</v>
      </c>
      <c r="I270" s="17">
        <v>5.71</v>
      </c>
      <c r="J270" s="17">
        <v>17.817</v>
      </c>
      <c r="K270" s="21">
        <v>4</v>
      </c>
      <c r="L270" s="21">
        <v>2</v>
      </c>
      <c r="M270" s="21">
        <v>0</v>
      </c>
      <c r="N270" s="21">
        <v>1</v>
      </c>
      <c r="O270" s="21">
        <v>0</v>
      </c>
      <c r="P270" s="21">
        <v>-21.794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399382</v>
      </c>
      <c r="B271" s="20" t="s">
        <v>368</v>
      </c>
      <c r="C271" s="20">
        <v>2430.553</v>
      </c>
      <c r="D271" s="20">
        <v>2980.876</v>
      </c>
      <c r="E271" s="20">
        <v>0</v>
      </c>
      <c r="F271" s="20">
        <v>0</v>
      </c>
      <c r="G271" s="20">
        <v>0</v>
      </c>
      <c r="H271" s="20">
        <v>1</v>
      </c>
      <c r="I271" s="17">
        <v>6.304</v>
      </c>
      <c r="J271" s="17">
        <v>23.602</v>
      </c>
      <c r="K271" s="21">
        <v>4</v>
      </c>
      <c r="L271" s="21">
        <v>2</v>
      </c>
      <c r="M271" s="21">
        <v>0</v>
      </c>
      <c r="N271" s="21">
        <v>1</v>
      </c>
      <c r="O271" s="21">
        <v>0</v>
      </c>
      <c r="P271" s="21">
        <v>-12.105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399383</v>
      </c>
      <c r="B272" s="20" t="s">
        <v>369</v>
      </c>
      <c r="C272" s="20">
        <v>2273.348</v>
      </c>
      <c r="D272" s="20">
        <v>2642.263</v>
      </c>
      <c r="E272" s="20">
        <v>0</v>
      </c>
      <c r="F272" s="20">
        <v>0</v>
      </c>
      <c r="G272" s="20">
        <v>0</v>
      </c>
      <c r="H272" s="20">
        <v>1</v>
      </c>
      <c r="I272" s="17">
        <v>8.053</v>
      </c>
      <c r="J272" s="17">
        <v>20.891</v>
      </c>
      <c r="K272" s="21">
        <v>0</v>
      </c>
      <c r="L272" s="21">
        <v>0</v>
      </c>
      <c r="M272" s="21">
        <v>0</v>
      </c>
      <c r="N272" s="21">
        <v>0</v>
      </c>
      <c r="O272" s="21">
        <v>0</v>
      </c>
      <c r="P272" s="21">
        <v>2.632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399384</v>
      </c>
      <c r="B273" s="20" t="s">
        <v>370</v>
      </c>
      <c r="C273" s="20">
        <v>3755.571</v>
      </c>
      <c r="D273" s="20">
        <v>4186.712</v>
      </c>
      <c r="E273" s="20">
        <v>0</v>
      </c>
      <c r="F273" s="20">
        <v>0</v>
      </c>
      <c r="G273" s="20">
        <v>0</v>
      </c>
      <c r="H273" s="20">
        <v>1</v>
      </c>
      <c r="I273" s="17">
        <v>1.808</v>
      </c>
      <c r="J273" s="17">
        <v>11.92</v>
      </c>
      <c r="K273" s="21">
        <v>4</v>
      </c>
      <c r="L273" s="21">
        <v>2</v>
      </c>
      <c r="M273" s="21">
        <v>-1</v>
      </c>
      <c r="N273" s="21">
        <v>1</v>
      </c>
      <c r="O273" s="21">
        <v>0</v>
      </c>
      <c r="P273" s="21">
        <v>-4.371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399388</v>
      </c>
      <c r="B274" s="20" t="s">
        <v>371</v>
      </c>
      <c r="C274" s="20">
        <v>4460.775</v>
      </c>
      <c r="D274" s="20">
        <v>5748.163</v>
      </c>
      <c r="E274" s="20">
        <v>0</v>
      </c>
      <c r="F274" s="20">
        <v>0</v>
      </c>
      <c r="G274" s="20">
        <v>0</v>
      </c>
      <c r="H274" s="20">
        <v>1</v>
      </c>
      <c r="I274" s="17">
        <v>14.138</v>
      </c>
      <c r="J274" s="17">
        <v>33.368</v>
      </c>
      <c r="K274" s="21">
        <v>4</v>
      </c>
      <c r="L274" s="21">
        <v>0</v>
      </c>
      <c r="M274" s="21">
        <v>0</v>
      </c>
      <c r="N274" s="21">
        <v>1</v>
      </c>
      <c r="O274" s="21">
        <v>-1</v>
      </c>
      <c r="P274" s="21">
        <v>-16.956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399389</v>
      </c>
      <c r="B275" s="20" t="s">
        <v>372</v>
      </c>
      <c r="C275" s="20">
        <v>4383.359</v>
      </c>
      <c r="D275" s="20">
        <v>6440.514</v>
      </c>
      <c r="E275" s="20">
        <v>0</v>
      </c>
      <c r="F275" s="20">
        <v>0</v>
      </c>
      <c r="G275" s="20">
        <v>0</v>
      </c>
      <c r="H275" s="20">
        <v>1</v>
      </c>
      <c r="I275" s="17">
        <v>11.283</v>
      </c>
      <c r="J275" s="17">
        <v>39.62</v>
      </c>
      <c r="K275" s="21">
        <v>4</v>
      </c>
      <c r="L275" s="21">
        <v>0</v>
      </c>
      <c r="M275" s="21">
        <v>0</v>
      </c>
      <c r="N275" s="21">
        <v>1</v>
      </c>
      <c r="O275" s="21">
        <v>-1</v>
      </c>
      <c r="P275" s="21">
        <v>-22.709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399392</v>
      </c>
      <c r="B276" s="20" t="s">
        <v>373</v>
      </c>
      <c r="C276" s="20">
        <v>2300.836</v>
      </c>
      <c r="D276" s="20">
        <v>2778.461</v>
      </c>
      <c r="E276" s="20">
        <v>0</v>
      </c>
      <c r="F276" s="20">
        <v>0</v>
      </c>
      <c r="G276" s="20">
        <v>0</v>
      </c>
      <c r="H276" s="20">
        <v>1</v>
      </c>
      <c r="I276" s="17">
        <v>8.507</v>
      </c>
      <c r="J276" s="17">
        <v>24.235</v>
      </c>
      <c r="K276" s="21">
        <v>4</v>
      </c>
      <c r="L276" s="21">
        <v>0</v>
      </c>
      <c r="M276" s="21">
        <v>0</v>
      </c>
      <c r="N276" s="21">
        <v>0</v>
      </c>
      <c r="O276" s="21">
        <v>0</v>
      </c>
      <c r="P276" s="21">
        <v>4.602</v>
      </c>
      <c r="Q276" s="21">
        <v>0</v>
      </c>
      <c r="R276" s="21">
        <v>-1</v>
      </c>
      <c r="S276" s="22"/>
      <c r="T276" s="22"/>
      <c r="U276" s="22"/>
      <c r="V276" s="22"/>
      <c r="W276" s="22"/>
    </row>
    <row r="277" ht="16.5" spans="1:23">
      <c r="A277" s="20">
        <v>399393</v>
      </c>
      <c r="B277" s="20" t="s">
        <v>374</v>
      </c>
      <c r="C277" s="20">
        <v>2965.827</v>
      </c>
      <c r="D277" s="20">
        <v>3410.606</v>
      </c>
      <c r="E277" s="20">
        <v>0</v>
      </c>
      <c r="F277" s="20">
        <v>0</v>
      </c>
      <c r="G277" s="20">
        <v>0</v>
      </c>
      <c r="H277" s="20">
        <v>1</v>
      </c>
      <c r="I277" s="17">
        <v>2.254</v>
      </c>
      <c r="J277" s="17">
        <v>15.001</v>
      </c>
      <c r="K277" s="21">
        <v>4</v>
      </c>
      <c r="L277" s="21">
        <v>1</v>
      </c>
      <c r="M277" s="21">
        <v>0</v>
      </c>
      <c r="N277" s="21">
        <v>1</v>
      </c>
      <c r="O277" s="21">
        <v>0</v>
      </c>
      <c r="P277" s="21">
        <v>-7.429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399395</v>
      </c>
      <c r="B278" s="20" t="s">
        <v>375</v>
      </c>
      <c r="C278" s="20">
        <v>5415.658</v>
      </c>
      <c r="D278" s="20">
        <v>7018.3</v>
      </c>
      <c r="E278" s="20">
        <v>0</v>
      </c>
      <c r="F278" s="20">
        <v>0</v>
      </c>
      <c r="G278" s="20">
        <v>0</v>
      </c>
      <c r="H278" s="20">
        <v>1</v>
      </c>
      <c r="I278" s="17">
        <v>9.898</v>
      </c>
      <c r="J278" s="17">
        <v>30.473</v>
      </c>
      <c r="K278" s="21">
        <v>4</v>
      </c>
      <c r="L278" s="21">
        <v>2</v>
      </c>
      <c r="M278" s="21">
        <v>0</v>
      </c>
      <c r="N278" s="21">
        <v>1</v>
      </c>
      <c r="O278" s="21">
        <v>0</v>
      </c>
      <c r="P278" s="21">
        <v>-14.721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399397</v>
      </c>
      <c r="B279" s="20" t="s">
        <v>376</v>
      </c>
      <c r="C279" s="20">
        <v>1973.073</v>
      </c>
      <c r="D279" s="20">
        <v>2269.582</v>
      </c>
      <c r="E279" s="20">
        <v>0</v>
      </c>
      <c r="F279" s="20">
        <v>0</v>
      </c>
      <c r="G279" s="20">
        <v>0</v>
      </c>
      <c r="H279" s="20">
        <v>1</v>
      </c>
      <c r="I279" s="17">
        <v>5.104</v>
      </c>
      <c r="J279" s="17">
        <v>17.502</v>
      </c>
      <c r="K279" s="21">
        <v>4</v>
      </c>
      <c r="L279" s="21">
        <v>1</v>
      </c>
      <c r="M279" s="21">
        <v>0</v>
      </c>
      <c r="N279" s="21">
        <v>1</v>
      </c>
      <c r="O279" s="21">
        <v>0</v>
      </c>
      <c r="P279" s="21">
        <v>-5.316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399398</v>
      </c>
      <c r="B280" s="20" t="s">
        <v>377</v>
      </c>
      <c r="C280" s="20">
        <v>9720.04</v>
      </c>
      <c r="D280" s="20">
        <v>10779.379</v>
      </c>
      <c r="E280" s="20">
        <v>0</v>
      </c>
      <c r="F280" s="20">
        <v>0</v>
      </c>
      <c r="G280" s="20">
        <v>0</v>
      </c>
      <c r="H280" s="20">
        <v>1</v>
      </c>
      <c r="I280" s="17">
        <v>0.852</v>
      </c>
      <c r="J280" s="17">
        <v>10.596</v>
      </c>
      <c r="K280" s="21">
        <v>4</v>
      </c>
      <c r="L280" s="21">
        <v>2</v>
      </c>
      <c r="M280" s="21">
        <v>0</v>
      </c>
      <c r="N280" s="21">
        <v>1</v>
      </c>
      <c r="O280" s="21">
        <v>-1</v>
      </c>
      <c r="P280" s="21">
        <v>-6.687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399399</v>
      </c>
      <c r="B281" s="20" t="s">
        <v>378</v>
      </c>
      <c r="C281" s="20">
        <v>6894.93</v>
      </c>
      <c r="D281" s="20">
        <v>7711.107</v>
      </c>
      <c r="E281" s="20">
        <v>0</v>
      </c>
      <c r="F281" s="20">
        <v>0</v>
      </c>
      <c r="G281" s="20">
        <v>0</v>
      </c>
      <c r="H281" s="20">
        <v>1</v>
      </c>
      <c r="I281" s="17">
        <v>4.141</v>
      </c>
      <c r="J281" s="17">
        <v>14.287</v>
      </c>
      <c r="K281" s="21">
        <v>4</v>
      </c>
      <c r="L281" s="21">
        <v>0</v>
      </c>
      <c r="M281" s="21">
        <v>0</v>
      </c>
      <c r="N281" s="21">
        <v>1</v>
      </c>
      <c r="O281" s="21">
        <v>-1</v>
      </c>
      <c r="P281" s="21">
        <v>-3.488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399400</v>
      </c>
      <c r="B282" s="20" t="s">
        <v>379</v>
      </c>
      <c r="C282" s="20">
        <v>3432.731</v>
      </c>
      <c r="D282" s="20">
        <v>3903.714</v>
      </c>
      <c r="E282" s="20">
        <v>0</v>
      </c>
      <c r="F282" s="20">
        <v>0</v>
      </c>
      <c r="G282" s="20">
        <v>0</v>
      </c>
      <c r="H282" s="20">
        <v>1</v>
      </c>
      <c r="I282" s="17">
        <v>5.121</v>
      </c>
      <c r="J282" s="17">
        <v>16.568</v>
      </c>
      <c r="K282" s="21">
        <v>4</v>
      </c>
      <c r="L282" s="21">
        <v>2</v>
      </c>
      <c r="M282" s="21">
        <v>0</v>
      </c>
      <c r="N282" s="21">
        <v>1</v>
      </c>
      <c r="O282" s="21">
        <v>0</v>
      </c>
      <c r="P282" s="21">
        <v>-8.863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399401</v>
      </c>
      <c r="B283" s="20" t="s">
        <v>380</v>
      </c>
      <c r="C283" s="20">
        <v>3711.506</v>
      </c>
      <c r="D283" s="20">
        <v>4379.938</v>
      </c>
      <c r="E283" s="20">
        <v>0</v>
      </c>
      <c r="F283" s="20">
        <v>0</v>
      </c>
      <c r="G283" s="20">
        <v>0</v>
      </c>
      <c r="H283" s="20">
        <v>1</v>
      </c>
      <c r="I283" s="17">
        <v>6.313</v>
      </c>
      <c r="J283" s="17">
        <v>20.611</v>
      </c>
      <c r="K283" s="21">
        <v>4</v>
      </c>
      <c r="L283" s="21">
        <v>0</v>
      </c>
      <c r="M283" s="21">
        <v>0</v>
      </c>
      <c r="N283" s="21">
        <v>0</v>
      </c>
      <c r="O283" s="21">
        <v>0</v>
      </c>
      <c r="P283" s="21">
        <v>-14.577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399402</v>
      </c>
      <c r="B284" s="20" t="s">
        <v>381</v>
      </c>
      <c r="C284" s="20">
        <v>2928.034</v>
      </c>
      <c r="D284" s="20">
        <v>3411.496</v>
      </c>
      <c r="E284" s="20">
        <v>0</v>
      </c>
      <c r="F284" s="20">
        <v>0</v>
      </c>
      <c r="G284" s="20">
        <v>0</v>
      </c>
      <c r="H284" s="20">
        <v>1</v>
      </c>
      <c r="I284" s="17">
        <v>6.047</v>
      </c>
      <c r="J284" s="17">
        <v>19.362</v>
      </c>
      <c r="K284" s="21">
        <v>4</v>
      </c>
      <c r="L284" s="21">
        <v>0</v>
      </c>
      <c r="M284" s="21">
        <v>0</v>
      </c>
      <c r="N284" s="21">
        <v>1</v>
      </c>
      <c r="O284" s="21">
        <v>-1</v>
      </c>
      <c r="P284" s="21">
        <v>-8.646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399403</v>
      </c>
      <c r="B285" s="20" t="s">
        <v>382</v>
      </c>
      <c r="C285" s="20">
        <v>7283.798</v>
      </c>
      <c r="D285" s="20">
        <v>8539.848</v>
      </c>
      <c r="E285" s="20">
        <v>0</v>
      </c>
      <c r="F285" s="20">
        <v>0</v>
      </c>
      <c r="G285" s="20">
        <v>0</v>
      </c>
      <c r="H285" s="20">
        <v>1</v>
      </c>
      <c r="I285" s="17">
        <v>4.109</v>
      </c>
      <c r="J285" s="17">
        <v>18.213</v>
      </c>
      <c r="K285" s="21">
        <v>4</v>
      </c>
      <c r="L285" s="21">
        <v>1</v>
      </c>
      <c r="M285" s="21">
        <v>0</v>
      </c>
      <c r="N285" s="21">
        <v>1</v>
      </c>
      <c r="O285" s="21">
        <v>-1</v>
      </c>
      <c r="P285" s="21">
        <v>-7.611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399404</v>
      </c>
      <c r="B286" s="20" t="s">
        <v>383</v>
      </c>
      <c r="C286" s="20">
        <v>6073.034</v>
      </c>
      <c r="D286" s="20">
        <v>6681.427</v>
      </c>
      <c r="E286" s="20">
        <v>0</v>
      </c>
      <c r="F286" s="20">
        <v>0</v>
      </c>
      <c r="G286" s="20">
        <v>0</v>
      </c>
      <c r="H286" s="20">
        <v>1</v>
      </c>
      <c r="I286" s="17">
        <v>1.799</v>
      </c>
      <c r="J286" s="17">
        <v>10.741</v>
      </c>
      <c r="K286" s="21">
        <v>4</v>
      </c>
      <c r="L286" s="21">
        <v>1</v>
      </c>
      <c r="M286" s="21">
        <v>0</v>
      </c>
      <c r="N286" s="21">
        <v>1</v>
      </c>
      <c r="O286" s="21">
        <v>0</v>
      </c>
      <c r="P286" s="21">
        <v>-5.685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399405</v>
      </c>
      <c r="B287" s="20" t="s">
        <v>384</v>
      </c>
      <c r="C287" s="20">
        <v>2100.269</v>
      </c>
      <c r="D287" s="20">
        <v>2726.65</v>
      </c>
      <c r="E287" s="20">
        <v>0</v>
      </c>
      <c r="F287" s="20">
        <v>0</v>
      </c>
      <c r="G287" s="20">
        <v>0</v>
      </c>
      <c r="H287" s="20">
        <v>1</v>
      </c>
      <c r="I287" s="17">
        <v>12.067</v>
      </c>
      <c r="J287" s="17">
        <v>32.268</v>
      </c>
      <c r="K287" s="21">
        <v>4</v>
      </c>
      <c r="L287" s="21">
        <v>0</v>
      </c>
      <c r="M287" s="21">
        <v>0</v>
      </c>
      <c r="N287" s="21">
        <v>0</v>
      </c>
      <c r="O287" s="21">
        <v>0</v>
      </c>
      <c r="P287" s="21">
        <v>-4.823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399407</v>
      </c>
      <c r="B288" s="20" t="s">
        <v>385</v>
      </c>
      <c r="C288" s="20">
        <v>2181.498</v>
      </c>
      <c r="D288" s="20">
        <v>2773.653</v>
      </c>
      <c r="E288" s="20">
        <v>0</v>
      </c>
      <c r="F288" s="20">
        <v>0</v>
      </c>
      <c r="G288" s="20">
        <v>0</v>
      </c>
      <c r="H288" s="20">
        <v>1</v>
      </c>
      <c r="I288" s="17">
        <v>11.377</v>
      </c>
      <c r="J288" s="17">
        <v>30.297</v>
      </c>
      <c r="K288" s="21">
        <v>4</v>
      </c>
      <c r="L288" s="21">
        <v>2</v>
      </c>
      <c r="M288" s="21">
        <v>0</v>
      </c>
      <c r="N288" s="21">
        <v>1</v>
      </c>
      <c r="O288" s="21">
        <v>0</v>
      </c>
      <c r="P288" s="21">
        <v>-12.536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399409</v>
      </c>
      <c r="B289" s="20" t="s">
        <v>386</v>
      </c>
      <c r="C289" s="20">
        <v>4706.772</v>
      </c>
      <c r="D289" s="20">
        <v>5801.627</v>
      </c>
      <c r="E289" s="20">
        <v>0</v>
      </c>
      <c r="F289" s="20">
        <v>0</v>
      </c>
      <c r="G289" s="20">
        <v>0</v>
      </c>
      <c r="H289" s="20">
        <v>1</v>
      </c>
      <c r="I289" s="17">
        <v>8.195</v>
      </c>
      <c r="J289" s="17">
        <v>25.52</v>
      </c>
      <c r="K289" s="21">
        <v>4</v>
      </c>
      <c r="L289" s="21">
        <v>2</v>
      </c>
      <c r="M289" s="21">
        <v>0</v>
      </c>
      <c r="N289" s="21">
        <v>1</v>
      </c>
      <c r="O289" s="21">
        <v>-1</v>
      </c>
      <c r="P289" s="21">
        <v>-14.983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399410</v>
      </c>
      <c r="B290" s="20" t="s">
        <v>387</v>
      </c>
      <c r="C290" s="20">
        <v>1794.349</v>
      </c>
      <c r="D290" s="20">
        <v>2485.095</v>
      </c>
      <c r="E290" s="20">
        <v>0</v>
      </c>
      <c r="F290" s="20">
        <v>0</v>
      </c>
      <c r="G290" s="20">
        <v>0</v>
      </c>
      <c r="H290" s="20">
        <v>1</v>
      </c>
      <c r="I290" s="17">
        <v>7.685</v>
      </c>
      <c r="J290" s="17">
        <v>33.345</v>
      </c>
      <c r="K290" s="21">
        <v>4</v>
      </c>
      <c r="L290" s="21">
        <v>2</v>
      </c>
      <c r="M290" s="21">
        <v>0</v>
      </c>
      <c r="N290" s="21">
        <v>1</v>
      </c>
      <c r="O290" s="21">
        <v>-1</v>
      </c>
      <c r="P290" s="21">
        <v>-10.425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399412</v>
      </c>
      <c r="B291" s="20" t="s">
        <v>388</v>
      </c>
      <c r="C291" s="20">
        <v>2154.92</v>
      </c>
      <c r="D291" s="20">
        <v>2567.017</v>
      </c>
      <c r="E291" s="20">
        <v>0</v>
      </c>
      <c r="F291" s="20">
        <v>0</v>
      </c>
      <c r="G291" s="20">
        <v>0</v>
      </c>
      <c r="H291" s="20">
        <v>1</v>
      </c>
      <c r="I291" s="17">
        <v>14.002</v>
      </c>
      <c r="J291" s="17">
        <v>27.807</v>
      </c>
      <c r="K291" s="21">
        <v>4</v>
      </c>
      <c r="L291" s="21">
        <v>0</v>
      </c>
      <c r="M291" s="21">
        <v>0</v>
      </c>
      <c r="N291" s="21">
        <v>0</v>
      </c>
      <c r="O291" s="21">
        <v>0</v>
      </c>
      <c r="P291" s="21">
        <v>-7.598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0">
        <v>399415</v>
      </c>
      <c r="B292" s="20" t="s">
        <v>389</v>
      </c>
      <c r="C292" s="20">
        <v>5904.509</v>
      </c>
      <c r="D292" s="20">
        <v>6800.906</v>
      </c>
      <c r="E292" s="20">
        <v>0</v>
      </c>
      <c r="F292" s="20">
        <v>0</v>
      </c>
      <c r="G292" s="20">
        <v>0</v>
      </c>
      <c r="H292" s="20">
        <v>1</v>
      </c>
      <c r="I292" s="17">
        <v>3.227</v>
      </c>
      <c r="J292" s="17">
        <v>15.983</v>
      </c>
      <c r="K292" s="21">
        <v>4</v>
      </c>
      <c r="L292" s="21">
        <v>0</v>
      </c>
      <c r="M292" s="21">
        <v>0</v>
      </c>
      <c r="N292" s="21">
        <v>0</v>
      </c>
      <c r="O292" s="21">
        <v>0</v>
      </c>
      <c r="P292" s="21">
        <v>-4.02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399416</v>
      </c>
      <c r="B293" s="20" t="s">
        <v>390</v>
      </c>
      <c r="C293" s="20">
        <v>3708.506</v>
      </c>
      <c r="D293" s="20">
        <v>4525.121</v>
      </c>
      <c r="E293" s="20">
        <v>0</v>
      </c>
      <c r="F293" s="20">
        <v>0</v>
      </c>
      <c r="G293" s="20">
        <v>0</v>
      </c>
      <c r="H293" s="20">
        <v>1</v>
      </c>
      <c r="I293" s="17">
        <v>2.707</v>
      </c>
      <c r="J293" s="17">
        <v>20.265</v>
      </c>
      <c r="K293" s="21">
        <v>4</v>
      </c>
      <c r="L293" s="21">
        <v>2</v>
      </c>
      <c r="M293" s="21">
        <v>-1</v>
      </c>
      <c r="N293" s="21">
        <v>1</v>
      </c>
      <c r="O293" s="21">
        <v>0</v>
      </c>
      <c r="P293" s="21">
        <v>-2.627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399417</v>
      </c>
      <c r="B294" s="20" t="s">
        <v>391</v>
      </c>
      <c r="C294" s="20">
        <v>2657.567</v>
      </c>
      <c r="D294" s="20">
        <v>3248.83</v>
      </c>
      <c r="E294" s="20">
        <v>0</v>
      </c>
      <c r="F294" s="20">
        <v>0</v>
      </c>
      <c r="G294" s="20">
        <v>0</v>
      </c>
      <c r="H294" s="20">
        <v>1</v>
      </c>
      <c r="I294" s="17">
        <v>15.253</v>
      </c>
      <c r="J294" s="17">
        <v>30.676</v>
      </c>
      <c r="K294" s="21">
        <v>4</v>
      </c>
      <c r="L294" s="21">
        <v>2</v>
      </c>
      <c r="M294" s="21">
        <v>0</v>
      </c>
      <c r="N294" s="21">
        <v>1</v>
      </c>
      <c r="O294" s="21">
        <v>0</v>
      </c>
      <c r="P294" s="21">
        <v>-10.089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399418</v>
      </c>
      <c r="B295" s="20" t="s">
        <v>392</v>
      </c>
      <c r="C295" s="20">
        <v>3633.471</v>
      </c>
      <c r="D295" s="20">
        <v>4414.468</v>
      </c>
      <c r="E295" s="20">
        <v>0</v>
      </c>
      <c r="F295" s="20">
        <v>0</v>
      </c>
      <c r="G295" s="20">
        <v>0</v>
      </c>
      <c r="H295" s="20">
        <v>1</v>
      </c>
      <c r="I295" s="17">
        <v>2.671</v>
      </c>
      <c r="J295" s="17">
        <v>19.89</v>
      </c>
      <c r="K295" s="21">
        <v>4</v>
      </c>
      <c r="L295" s="21">
        <v>2</v>
      </c>
      <c r="M295" s="21">
        <v>-1</v>
      </c>
      <c r="N295" s="21">
        <v>1</v>
      </c>
      <c r="O295" s="21">
        <v>0</v>
      </c>
      <c r="P295" s="21">
        <v>-1.923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399419</v>
      </c>
      <c r="B296" s="20" t="s">
        <v>393</v>
      </c>
      <c r="C296" s="20">
        <v>1804.053</v>
      </c>
      <c r="D296" s="20">
        <v>2122.924</v>
      </c>
      <c r="E296" s="20">
        <v>0</v>
      </c>
      <c r="F296" s="20">
        <v>0</v>
      </c>
      <c r="G296" s="20">
        <v>0</v>
      </c>
      <c r="H296" s="20">
        <v>1</v>
      </c>
      <c r="I296" s="17">
        <v>1.455</v>
      </c>
      <c r="J296" s="17">
        <v>16.257</v>
      </c>
      <c r="K296" s="21">
        <v>4</v>
      </c>
      <c r="L296" s="21">
        <v>2</v>
      </c>
      <c r="M296" s="21">
        <v>-1</v>
      </c>
      <c r="N296" s="21">
        <v>1</v>
      </c>
      <c r="O296" s="21">
        <v>0</v>
      </c>
      <c r="P296" s="21">
        <v>-7.39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399422</v>
      </c>
      <c r="B297" s="20" t="s">
        <v>394</v>
      </c>
      <c r="C297" s="20">
        <v>2926.499</v>
      </c>
      <c r="D297" s="20">
        <v>3445.242</v>
      </c>
      <c r="E297" s="20">
        <v>0</v>
      </c>
      <c r="F297" s="20">
        <v>0</v>
      </c>
      <c r="G297" s="20">
        <v>0</v>
      </c>
      <c r="H297" s="20">
        <v>1</v>
      </c>
      <c r="I297" s="17">
        <v>1.896</v>
      </c>
      <c r="J297" s="17">
        <v>16.667</v>
      </c>
      <c r="K297" s="21">
        <v>4</v>
      </c>
      <c r="L297" s="21">
        <v>0</v>
      </c>
      <c r="M297" s="21">
        <v>0</v>
      </c>
      <c r="N297" s="21">
        <v>1</v>
      </c>
      <c r="O297" s="21">
        <v>0</v>
      </c>
      <c r="P297" s="21">
        <v>-14.285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399423</v>
      </c>
      <c r="B298" s="20" t="s">
        <v>395</v>
      </c>
      <c r="C298" s="20">
        <v>2318.186</v>
      </c>
      <c r="D298" s="20">
        <v>2850.209</v>
      </c>
      <c r="E298" s="20">
        <v>0</v>
      </c>
      <c r="F298" s="20">
        <v>0</v>
      </c>
      <c r="G298" s="20">
        <v>0</v>
      </c>
      <c r="H298" s="20">
        <v>1</v>
      </c>
      <c r="I298" s="17">
        <v>5.554</v>
      </c>
      <c r="J298" s="17">
        <v>23.183</v>
      </c>
      <c r="K298" s="21">
        <v>4</v>
      </c>
      <c r="L298" s="21">
        <v>0</v>
      </c>
      <c r="M298" s="21">
        <v>0</v>
      </c>
      <c r="N298" s="21">
        <v>1</v>
      </c>
      <c r="O298" s="21">
        <v>0</v>
      </c>
      <c r="P298" s="21">
        <v>-21.656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399427</v>
      </c>
      <c r="B299" s="20" t="s">
        <v>396</v>
      </c>
      <c r="C299" s="20">
        <v>2139.628</v>
      </c>
      <c r="D299" s="20">
        <v>2475.492</v>
      </c>
      <c r="E299" s="20">
        <v>0</v>
      </c>
      <c r="F299" s="20">
        <v>0</v>
      </c>
      <c r="G299" s="20">
        <v>0</v>
      </c>
      <c r="H299" s="20">
        <v>1</v>
      </c>
      <c r="I299" s="17">
        <v>1.685</v>
      </c>
      <c r="J299" s="17">
        <v>15.024</v>
      </c>
      <c r="K299" s="21">
        <v>4</v>
      </c>
      <c r="L299" s="21">
        <v>1</v>
      </c>
      <c r="M299" s="21">
        <v>0</v>
      </c>
      <c r="N299" s="21">
        <v>1</v>
      </c>
      <c r="O299" s="21">
        <v>-1</v>
      </c>
      <c r="P299" s="21">
        <v>-7.369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399428</v>
      </c>
      <c r="B300" s="20" t="s">
        <v>397</v>
      </c>
      <c r="C300" s="20">
        <v>3177.892</v>
      </c>
      <c r="D300" s="20">
        <v>4043.747</v>
      </c>
      <c r="E300" s="20">
        <v>0</v>
      </c>
      <c r="F300" s="20">
        <v>0</v>
      </c>
      <c r="G300" s="20">
        <v>0</v>
      </c>
      <c r="H300" s="20">
        <v>1</v>
      </c>
      <c r="I300" s="17">
        <v>4.542</v>
      </c>
      <c r="J300" s="17">
        <v>24.982</v>
      </c>
      <c r="K300" s="21">
        <v>4</v>
      </c>
      <c r="L300" s="21">
        <v>1</v>
      </c>
      <c r="M300" s="21">
        <v>0</v>
      </c>
      <c r="N300" s="21">
        <v>1</v>
      </c>
      <c r="O300" s="21">
        <v>-1</v>
      </c>
      <c r="P300" s="21">
        <v>-4.817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399429</v>
      </c>
      <c r="B301" s="20" t="s">
        <v>398</v>
      </c>
      <c r="C301" s="20">
        <v>1243.093</v>
      </c>
      <c r="D301" s="20">
        <v>1441.856</v>
      </c>
      <c r="E301" s="20">
        <v>0</v>
      </c>
      <c r="F301" s="20">
        <v>0</v>
      </c>
      <c r="G301" s="20">
        <v>0</v>
      </c>
      <c r="H301" s="20">
        <v>1</v>
      </c>
      <c r="I301" s="17">
        <v>2.195</v>
      </c>
      <c r="J301" s="17">
        <v>15.677</v>
      </c>
      <c r="K301" s="21">
        <v>4</v>
      </c>
      <c r="L301" s="21">
        <v>0</v>
      </c>
      <c r="M301" s="21">
        <v>0</v>
      </c>
      <c r="N301" s="21">
        <v>1</v>
      </c>
      <c r="O301" s="21">
        <v>0</v>
      </c>
      <c r="P301" s="21">
        <v>-2.922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399432</v>
      </c>
      <c r="B302" s="20" t="s">
        <v>399</v>
      </c>
      <c r="C302" s="20">
        <v>4614.752</v>
      </c>
      <c r="D302" s="20">
        <v>5710.123</v>
      </c>
      <c r="E302" s="20">
        <v>0</v>
      </c>
      <c r="F302" s="20">
        <v>0</v>
      </c>
      <c r="G302" s="20">
        <v>0</v>
      </c>
      <c r="H302" s="20">
        <v>1</v>
      </c>
      <c r="I302" s="17">
        <v>15.495</v>
      </c>
      <c r="J302" s="17">
        <v>31.706</v>
      </c>
      <c r="K302" s="21">
        <v>4</v>
      </c>
      <c r="L302" s="21">
        <v>0</v>
      </c>
      <c r="M302" s="21">
        <v>0</v>
      </c>
      <c r="N302" s="21">
        <v>1</v>
      </c>
      <c r="O302" s="21">
        <v>0</v>
      </c>
      <c r="P302" s="21">
        <v>-3.063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399434</v>
      </c>
      <c r="B303" s="20" t="s">
        <v>400</v>
      </c>
      <c r="C303" s="20">
        <v>1874.204</v>
      </c>
      <c r="D303" s="20">
        <v>2261.043</v>
      </c>
      <c r="E303" s="20">
        <v>0</v>
      </c>
      <c r="F303" s="20">
        <v>0</v>
      </c>
      <c r="G303" s="20">
        <v>0</v>
      </c>
      <c r="H303" s="20">
        <v>1</v>
      </c>
      <c r="I303" s="17">
        <v>6.145</v>
      </c>
      <c r="J303" s="17">
        <v>22.203</v>
      </c>
      <c r="K303" s="21">
        <v>4</v>
      </c>
      <c r="L303" s="21">
        <v>0</v>
      </c>
      <c r="M303" s="21">
        <v>0</v>
      </c>
      <c r="N303" s="21">
        <v>0</v>
      </c>
      <c r="O303" s="21">
        <v>0</v>
      </c>
      <c r="P303" s="21">
        <v>0.817</v>
      </c>
      <c r="Q303" s="21">
        <v>0</v>
      </c>
      <c r="R303" s="21">
        <v>-1</v>
      </c>
      <c r="S303" s="22"/>
      <c r="T303" s="22"/>
      <c r="U303" s="22"/>
      <c r="V303" s="22"/>
      <c r="W303" s="22"/>
    </row>
    <row r="304" ht="16.5" spans="1:23">
      <c r="A304" s="20">
        <v>399551</v>
      </c>
      <c r="B304" s="20" t="s">
        <v>401</v>
      </c>
      <c r="C304" s="20">
        <v>7632.749</v>
      </c>
      <c r="D304" s="20">
        <v>9300.898</v>
      </c>
      <c r="E304" s="20">
        <v>0</v>
      </c>
      <c r="F304" s="20">
        <v>0</v>
      </c>
      <c r="G304" s="20">
        <v>0</v>
      </c>
      <c r="H304" s="20">
        <v>1</v>
      </c>
      <c r="I304" s="17">
        <v>11.996</v>
      </c>
      <c r="J304" s="17">
        <v>27.78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399553</v>
      </c>
      <c r="B305" s="20" t="s">
        <v>402</v>
      </c>
      <c r="C305" s="20">
        <v>6505.607</v>
      </c>
      <c r="D305" s="20">
        <v>7268.336</v>
      </c>
      <c r="E305" s="20">
        <v>0</v>
      </c>
      <c r="F305" s="20">
        <v>0</v>
      </c>
      <c r="G305" s="20">
        <v>0</v>
      </c>
      <c r="H305" s="20">
        <v>1</v>
      </c>
      <c r="I305" s="17">
        <v>2.217</v>
      </c>
      <c r="J305" s="17">
        <v>12.479</v>
      </c>
      <c r="K305" s="21">
        <v>4</v>
      </c>
      <c r="L305" s="21">
        <v>1</v>
      </c>
      <c r="M305" s="21">
        <v>0</v>
      </c>
      <c r="N305" s="21">
        <v>0</v>
      </c>
      <c r="O305" s="21">
        <v>0</v>
      </c>
      <c r="P305" s="21">
        <v>-2.231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399556</v>
      </c>
      <c r="B306" s="20" t="s">
        <v>403</v>
      </c>
      <c r="C306" s="20">
        <v>2221.391</v>
      </c>
      <c r="D306" s="20">
        <v>2534.956</v>
      </c>
      <c r="E306" s="20">
        <v>0</v>
      </c>
      <c r="F306" s="20">
        <v>0</v>
      </c>
      <c r="G306" s="20">
        <v>0</v>
      </c>
      <c r="H306" s="20">
        <v>1</v>
      </c>
      <c r="I306" s="17">
        <v>8.534</v>
      </c>
      <c r="J306" s="17">
        <v>19.848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399557</v>
      </c>
      <c r="B307" s="20" t="s">
        <v>404</v>
      </c>
      <c r="C307" s="20">
        <v>1641.916</v>
      </c>
      <c r="D307" s="20">
        <v>1913.381</v>
      </c>
      <c r="E307" s="20">
        <v>0</v>
      </c>
      <c r="F307" s="20">
        <v>0</v>
      </c>
      <c r="G307" s="20">
        <v>0</v>
      </c>
      <c r="H307" s="20">
        <v>1</v>
      </c>
      <c r="I307" s="17">
        <v>5.271</v>
      </c>
      <c r="J307" s="17">
        <v>18.711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399602</v>
      </c>
      <c r="B308" s="20" t="s">
        <v>405</v>
      </c>
      <c r="C308" s="20">
        <v>957.194</v>
      </c>
      <c r="D308" s="20">
        <v>1130.572</v>
      </c>
      <c r="E308" s="20">
        <v>0</v>
      </c>
      <c r="F308" s="20">
        <v>0</v>
      </c>
      <c r="G308" s="20">
        <v>0</v>
      </c>
      <c r="H308" s="20">
        <v>1</v>
      </c>
      <c r="I308" s="17">
        <v>10.876</v>
      </c>
      <c r="J308" s="17">
        <v>24.544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399604</v>
      </c>
      <c r="B309" s="20" t="s">
        <v>406</v>
      </c>
      <c r="C309" s="20">
        <v>1804.572</v>
      </c>
      <c r="D309" s="20">
        <v>2016.374</v>
      </c>
      <c r="E309" s="20">
        <v>0</v>
      </c>
      <c r="F309" s="20">
        <v>0</v>
      </c>
      <c r="G309" s="20">
        <v>0</v>
      </c>
      <c r="H309" s="20">
        <v>1</v>
      </c>
      <c r="I309" s="17">
        <v>0.063</v>
      </c>
      <c r="J309" s="17">
        <v>10.561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399606</v>
      </c>
      <c r="B310" s="20" t="s">
        <v>407</v>
      </c>
      <c r="C310" s="20">
        <v>2228.77</v>
      </c>
      <c r="D310" s="20">
        <v>2985.654</v>
      </c>
      <c r="E310" s="20">
        <v>0</v>
      </c>
      <c r="F310" s="20">
        <v>0</v>
      </c>
      <c r="G310" s="20">
        <v>0</v>
      </c>
      <c r="H310" s="20">
        <v>1</v>
      </c>
      <c r="I310" s="17">
        <v>14.459</v>
      </c>
      <c r="J310" s="17">
        <v>36.144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399608</v>
      </c>
      <c r="B311" s="20" t="s">
        <v>408</v>
      </c>
      <c r="C311" s="20">
        <v>2861.631</v>
      </c>
      <c r="D311" s="20">
        <v>3599.906</v>
      </c>
      <c r="E311" s="20">
        <v>0</v>
      </c>
      <c r="F311" s="20">
        <v>0</v>
      </c>
      <c r="G311" s="20">
        <v>0</v>
      </c>
      <c r="H311" s="20">
        <v>1</v>
      </c>
      <c r="I311" s="17">
        <v>13.325</v>
      </c>
      <c r="J311" s="17">
        <v>31.101</v>
      </c>
      <c r="K311" s="21">
        <v>3</v>
      </c>
      <c r="L311" s="21">
        <v>0</v>
      </c>
      <c r="M311" s="21">
        <v>1</v>
      </c>
      <c r="N311" s="21">
        <v>-1</v>
      </c>
      <c r="O311" s="21">
        <v>0</v>
      </c>
      <c r="P311" s="21">
        <v>-4.708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399610</v>
      </c>
      <c r="B312" s="20" t="s">
        <v>409</v>
      </c>
      <c r="C312" s="20">
        <v>5664.803</v>
      </c>
      <c r="D312" s="20">
        <v>8043.131</v>
      </c>
      <c r="E312" s="20">
        <v>0</v>
      </c>
      <c r="F312" s="20">
        <v>0</v>
      </c>
      <c r="G312" s="20">
        <v>0</v>
      </c>
      <c r="H312" s="20">
        <v>1</v>
      </c>
      <c r="I312" s="17">
        <v>14.307</v>
      </c>
      <c r="J312" s="17">
        <v>39.646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399611</v>
      </c>
      <c r="B313" s="20" t="s">
        <v>410</v>
      </c>
      <c r="C313" s="20">
        <v>2195.093</v>
      </c>
      <c r="D313" s="20">
        <v>2803.018</v>
      </c>
      <c r="E313" s="20">
        <v>0</v>
      </c>
      <c r="F313" s="20">
        <v>0</v>
      </c>
      <c r="G313" s="20">
        <v>0</v>
      </c>
      <c r="H313" s="20">
        <v>1</v>
      </c>
      <c r="I313" s="17">
        <v>13.015</v>
      </c>
      <c r="J313" s="17">
        <v>31.88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399612</v>
      </c>
      <c r="B314" s="20" t="s">
        <v>411</v>
      </c>
      <c r="C314" s="20">
        <v>1874.18</v>
      </c>
      <c r="D314" s="20">
        <v>2380.993</v>
      </c>
      <c r="E314" s="20">
        <v>0</v>
      </c>
      <c r="F314" s="20">
        <v>0</v>
      </c>
      <c r="G314" s="20">
        <v>0</v>
      </c>
      <c r="H314" s="20">
        <v>1</v>
      </c>
      <c r="I314" s="17">
        <v>12.92</v>
      </c>
      <c r="J314" s="17">
        <v>31.455</v>
      </c>
      <c r="K314" s="21">
        <v>4</v>
      </c>
      <c r="L314" s="21">
        <v>0</v>
      </c>
      <c r="M314" s="21">
        <v>0</v>
      </c>
      <c r="N314" s="21">
        <v>0</v>
      </c>
      <c r="O314" s="21">
        <v>0</v>
      </c>
      <c r="P314" s="21">
        <v>-5.034</v>
      </c>
      <c r="Q314" s="21">
        <v>0</v>
      </c>
      <c r="R314" s="21">
        <v>-1</v>
      </c>
      <c r="S314" s="22"/>
      <c r="T314" s="22"/>
      <c r="U314" s="22"/>
      <c r="V314" s="22"/>
      <c r="W314" s="22"/>
    </row>
    <row r="315" ht="16.5" spans="1:23">
      <c r="A315" s="20">
        <v>399614</v>
      </c>
      <c r="B315" s="20" t="s">
        <v>412</v>
      </c>
      <c r="C315" s="20">
        <v>2442.208</v>
      </c>
      <c r="D315" s="20">
        <v>2968.708</v>
      </c>
      <c r="E315" s="20">
        <v>0</v>
      </c>
      <c r="F315" s="20">
        <v>0</v>
      </c>
      <c r="G315" s="20">
        <v>0</v>
      </c>
      <c r="H315" s="20">
        <v>1</v>
      </c>
      <c r="I315" s="17">
        <v>3.932</v>
      </c>
      <c r="J315" s="17">
        <v>20.969</v>
      </c>
      <c r="K315" s="21">
        <v>4</v>
      </c>
      <c r="L315" s="21">
        <v>0</v>
      </c>
      <c r="M315" s="21">
        <v>0</v>
      </c>
      <c r="N315" s="21">
        <v>0</v>
      </c>
      <c r="O315" s="21">
        <v>0</v>
      </c>
      <c r="P315" s="21">
        <v>-2.71</v>
      </c>
      <c r="Q315" s="21">
        <v>0</v>
      </c>
      <c r="R315" s="21">
        <v>1</v>
      </c>
      <c r="S315" s="22"/>
      <c r="T315" s="22"/>
      <c r="U315" s="22"/>
      <c r="V315" s="22"/>
      <c r="W315" s="22"/>
    </row>
    <row r="316" ht="16.5" spans="1:23">
      <c r="A316" s="20">
        <v>399615</v>
      </c>
      <c r="B316" s="20" t="s">
        <v>413</v>
      </c>
      <c r="C316" s="20">
        <v>2914.375</v>
      </c>
      <c r="D316" s="20">
        <v>3540.876</v>
      </c>
      <c r="E316" s="20">
        <v>0</v>
      </c>
      <c r="F316" s="20">
        <v>0</v>
      </c>
      <c r="G316" s="20">
        <v>0</v>
      </c>
      <c r="H316" s="20">
        <v>1</v>
      </c>
      <c r="I316" s="17">
        <v>12.304</v>
      </c>
      <c r="J316" s="17">
        <v>27.82</v>
      </c>
      <c r="K316" s="21">
        <v>4</v>
      </c>
      <c r="L316" s="21">
        <v>0</v>
      </c>
      <c r="M316" s="21">
        <v>0</v>
      </c>
      <c r="N316" s="21">
        <v>0</v>
      </c>
      <c r="O316" s="21">
        <v>0</v>
      </c>
      <c r="P316" s="21">
        <v>-0.951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0">
        <v>399620</v>
      </c>
      <c r="B317" s="20" t="s">
        <v>414</v>
      </c>
      <c r="C317" s="20">
        <v>4056.101</v>
      </c>
      <c r="D317" s="20">
        <v>5149.205</v>
      </c>
      <c r="E317" s="20">
        <v>0</v>
      </c>
      <c r="F317" s="20">
        <v>0</v>
      </c>
      <c r="G317" s="20">
        <v>0</v>
      </c>
      <c r="H317" s="20">
        <v>1</v>
      </c>
      <c r="I317" s="17">
        <v>10.615</v>
      </c>
      <c r="J317" s="17">
        <v>29.59</v>
      </c>
      <c r="K317" s="21">
        <v>4</v>
      </c>
      <c r="L317" s="21">
        <v>1</v>
      </c>
      <c r="M317" s="21">
        <v>0</v>
      </c>
      <c r="N317" s="21">
        <v>0</v>
      </c>
      <c r="O317" s="21">
        <v>0</v>
      </c>
      <c r="P317" s="21">
        <v>-0.444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399621</v>
      </c>
      <c r="B318" s="20" t="s">
        <v>415</v>
      </c>
      <c r="C318" s="20">
        <v>4745.698</v>
      </c>
      <c r="D318" s="20">
        <v>8880.017</v>
      </c>
      <c r="E318" s="20">
        <v>0</v>
      </c>
      <c r="F318" s="20">
        <v>0</v>
      </c>
      <c r="G318" s="20">
        <v>0</v>
      </c>
      <c r="H318" s="20">
        <v>1</v>
      </c>
      <c r="I318" s="17">
        <v>14.992</v>
      </c>
      <c r="J318" s="17">
        <v>54.57</v>
      </c>
      <c r="K318" s="21">
        <v>4</v>
      </c>
      <c r="L318" s="21">
        <v>2</v>
      </c>
      <c r="M318" s="21">
        <v>0</v>
      </c>
      <c r="N318" s="21">
        <v>1</v>
      </c>
      <c r="O318" s="21">
        <v>0</v>
      </c>
      <c r="P318" s="21">
        <v>-1.952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0">
        <v>399623</v>
      </c>
      <c r="B319" s="20" t="s">
        <v>416</v>
      </c>
      <c r="C319" s="20">
        <v>6978.145</v>
      </c>
      <c r="D319" s="20">
        <v>8251.542</v>
      </c>
      <c r="E319" s="20">
        <v>0</v>
      </c>
      <c r="F319" s="20">
        <v>0</v>
      </c>
      <c r="G319" s="20">
        <v>0</v>
      </c>
      <c r="H319" s="20">
        <v>1</v>
      </c>
      <c r="I319" s="17">
        <v>7.267</v>
      </c>
      <c r="J319" s="17">
        <v>21.578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399624</v>
      </c>
      <c r="B320" s="20" t="s">
        <v>417</v>
      </c>
      <c r="C320" s="20">
        <v>1946.087</v>
      </c>
      <c r="D320" s="20">
        <v>2365.593</v>
      </c>
      <c r="E320" s="20">
        <v>0</v>
      </c>
      <c r="F320" s="20">
        <v>0</v>
      </c>
      <c r="G320" s="20">
        <v>0</v>
      </c>
      <c r="H320" s="20">
        <v>1</v>
      </c>
      <c r="I320" s="17">
        <v>5.008</v>
      </c>
      <c r="J320" s="17">
        <v>21.854</v>
      </c>
      <c r="K320" s="21">
        <v>4</v>
      </c>
      <c r="L320" s="21">
        <v>2</v>
      </c>
      <c r="M320" s="21">
        <v>-1</v>
      </c>
      <c r="N320" s="21">
        <v>1</v>
      </c>
      <c r="O320" s="21">
        <v>0</v>
      </c>
      <c r="P320" s="21">
        <v>1.208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399625</v>
      </c>
      <c r="B321" s="20" t="s">
        <v>418</v>
      </c>
      <c r="C321" s="20">
        <v>1734.637</v>
      </c>
      <c r="D321" s="20">
        <v>2156.446</v>
      </c>
      <c r="E321" s="20">
        <v>0</v>
      </c>
      <c r="F321" s="20">
        <v>0</v>
      </c>
      <c r="G321" s="20">
        <v>0</v>
      </c>
      <c r="H321" s="20">
        <v>1</v>
      </c>
      <c r="I321" s="17">
        <v>9.741</v>
      </c>
      <c r="J321" s="17">
        <v>27.396</v>
      </c>
      <c r="K321" s="21">
        <v>4</v>
      </c>
      <c r="L321" s="21">
        <v>1</v>
      </c>
      <c r="M321" s="21">
        <v>-1</v>
      </c>
      <c r="N321" s="21">
        <v>1</v>
      </c>
      <c r="O321" s="21">
        <v>0</v>
      </c>
      <c r="P321" s="21">
        <v>5.125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0">
        <v>399626</v>
      </c>
      <c r="B322" s="20" t="s">
        <v>419</v>
      </c>
      <c r="C322" s="20">
        <v>1342.916</v>
      </c>
      <c r="D322" s="20">
        <v>1712.185</v>
      </c>
      <c r="E322" s="20">
        <v>0</v>
      </c>
      <c r="F322" s="20">
        <v>0</v>
      </c>
      <c r="G322" s="20">
        <v>0</v>
      </c>
      <c r="H322" s="20">
        <v>1</v>
      </c>
      <c r="I322" s="17">
        <v>14.939</v>
      </c>
      <c r="J322" s="17">
        <v>33.284</v>
      </c>
      <c r="K322" s="21">
        <v>4</v>
      </c>
      <c r="L322" s="21">
        <v>2</v>
      </c>
      <c r="M322" s="21">
        <v>-1</v>
      </c>
      <c r="N322" s="21">
        <v>1</v>
      </c>
      <c r="O322" s="21">
        <v>0</v>
      </c>
      <c r="P322" s="21">
        <v>-3.776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399627</v>
      </c>
      <c r="B323" s="20" t="s">
        <v>420</v>
      </c>
      <c r="C323" s="20">
        <v>2068.403</v>
      </c>
      <c r="D323" s="20">
        <v>2371.377</v>
      </c>
      <c r="E323" s="20">
        <v>0</v>
      </c>
      <c r="F323" s="20">
        <v>0</v>
      </c>
      <c r="G323" s="20">
        <v>0</v>
      </c>
      <c r="H323" s="20">
        <v>1</v>
      </c>
      <c r="I323" s="17">
        <v>5.391</v>
      </c>
      <c r="J323" s="17">
        <v>17.479</v>
      </c>
      <c r="K323" s="21">
        <v>4</v>
      </c>
      <c r="L323" s="21">
        <v>2</v>
      </c>
      <c r="M323" s="21">
        <v>0</v>
      </c>
      <c r="N323" s="21">
        <v>1</v>
      </c>
      <c r="O323" s="21">
        <v>0</v>
      </c>
      <c r="P323" s="21">
        <v>-9.035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399628</v>
      </c>
      <c r="B324" s="20" t="s">
        <v>421</v>
      </c>
      <c r="C324" s="20">
        <v>1827.477</v>
      </c>
      <c r="D324" s="20">
        <v>2216.775</v>
      </c>
      <c r="E324" s="20">
        <v>0</v>
      </c>
      <c r="F324" s="20">
        <v>0</v>
      </c>
      <c r="G324" s="20">
        <v>0</v>
      </c>
      <c r="H324" s="20">
        <v>1</v>
      </c>
      <c r="I324" s="17">
        <v>4.824</v>
      </c>
      <c r="J324" s="17">
        <v>21.538</v>
      </c>
      <c r="K324" s="21">
        <v>4</v>
      </c>
      <c r="L324" s="21">
        <v>2</v>
      </c>
      <c r="M324" s="21">
        <v>0</v>
      </c>
      <c r="N324" s="21">
        <v>1</v>
      </c>
      <c r="O324" s="21">
        <v>-1</v>
      </c>
      <c r="P324" s="21">
        <v>-5.364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399630</v>
      </c>
      <c r="B325" s="20" t="s">
        <v>422</v>
      </c>
      <c r="C325" s="20">
        <v>1217.746</v>
      </c>
      <c r="D325" s="20">
        <v>1521.874</v>
      </c>
      <c r="E325" s="20">
        <v>0</v>
      </c>
      <c r="F325" s="20">
        <v>0</v>
      </c>
      <c r="G325" s="20">
        <v>0</v>
      </c>
      <c r="H325" s="20">
        <v>1</v>
      </c>
      <c r="I325" s="17">
        <v>12.444</v>
      </c>
      <c r="J325" s="17">
        <v>29.941</v>
      </c>
      <c r="K325" s="21">
        <v>4</v>
      </c>
      <c r="L325" s="21">
        <v>2</v>
      </c>
      <c r="M325" s="21">
        <v>0</v>
      </c>
      <c r="N325" s="21">
        <v>1</v>
      </c>
      <c r="O325" s="21">
        <v>0</v>
      </c>
      <c r="P325" s="21">
        <v>-4.13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399631</v>
      </c>
      <c r="B326" s="20" t="s">
        <v>423</v>
      </c>
      <c r="C326" s="20">
        <v>1982.466</v>
      </c>
      <c r="D326" s="20">
        <v>2208.903</v>
      </c>
      <c r="E326" s="20">
        <v>0</v>
      </c>
      <c r="F326" s="20">
        <v>0</v>
      </c>
      <c r="G326" s="20">
        <v>0</v>
      </c>
      <c r="H326" s="20">
        <v>1</v>
      </c>
      <c r="I326" s="17">
        <v>0.326</v>
      </c>
      <c r="J326" s="17">
        <v>10.544</v>
      </c>
      <c r="K326" s="21">
        <v>4</v>
      </c>
      <c r="L326" s="21">
        <v>2</v>
      </c>
      <c r="M326" s="21">
        <v>0</v>
      </c>
      <c r="N326" s="21">
        <v>1</v>
      </c>
      <c r="O326" s="21">
        <v>0</v>
      </c>
      <c r="P326" s="21">
        <v>-3.327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399632</v>
      </c>
      <c r="B327" s="20" t="s">
        <v>424</v>
      </c>
      <c r="C327" s="20">
        <v>4020.429</v>
      </c>
      <c r="D327" s="20">
        <v>4834.461</v>
      </c>
      <c r="E327" s="20">
        <v>0</v>
      </c>
      <c r="F327" s="20">
        <v>0</v>
      </c>
      <c r="G327" s="20">
        <v>0</v>
      </c>
      <c r="H327" s="20">
        <v>1</v>
      </c>
      <c r="I327" s="17">
        <v>7.701</v>
      </c>
      <c r="J327" s="17">
        <v>23.242</v>
      </c>
      <c r="K327" s="21">
        <v>3</v>
      </c>
      <c r="L327" s="21">
        <v>0</v>
      </c>
      <c r="M327" s="21">
        <v>0</v>
      </c>
      <c r="N327" s="21">
        <v>0</v>
      </c>
      <c r="O327" s="21">
        <v>0</v>
      </c>
      <c r="P327" s="21">
        <v>-0.615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399633</v>
      </c>
      <c r="B328" s="20" t="s">
        <v>425</v>
      </c>
      <c r="C328" s="20">
        <v>4684.281</v>
      </c>
      <c r="D328" s="20">
        <v>5621.141</v>
      </c>
      <c r="E328" s="20">
        <v>0</v>
      </c>
      <c r="F328" s="20">
        <v>0</v>
      </c>
      <c r="G328" s="20">
        <v>0</v>
      </c>
      <c r="H328" s="20">
        <v>1</v>
      </c>
      <c r="I328" s="17">
        <v>7.084</v>
      </c>
      <c r="J328" s="17">
        <v>22.57</v>
      </c>
      <c r="K328" s="21">
        <v>4</v>
      </c>
      <c r="L328" s="21">
        <v>2</v>
      </c>
      <c r="M328" s="21">
        <v>-1</v>
      </c>
      <c r="N328" s="21">
        <v>1</v>
      </c>
      <c r="O328" s="21">
        <v>0</v>
      </c>
      <c r="P328" s="21">
        <v>-3.921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399634</v>
      </c>
      <c r="B329" s="20" t="s">
        <v>426</v>
      </c>
      <c r="C329" s="20">
        <v>3203.333</v>
      </c>
      <c r="D329" s="20">
        <v>3865.023</v>
      </c>
      <c r="E329" s="20">
        <v>0</v>
      </c>
      <c r="F329" s="20">
        <v>0</v>
      </c>
      <c r="G329" s="20">
        <v>0</v>
      </c>
      <c r="H329" s="20">
        <v>1</v>
      </c>
      <c r="I329" s="17">
        <v>7.87</v>
      </c>
      <c r="J329" s="17">
        <v>23.643</v>
      </c>
      <c r="K329" s="21">
        <v>1</v>
      </c>
      <c r="L329" s="21">
        <v>0</v>
      </c>
      <c r="M329" s="21">
        <v>0</v>
      </c>
      <c r="N329" s="21">
        <v>1</v>
      </c>
      <c r="O329" s="21">
        <v>0</v>
      </c>
      <c r="P329" s="21">
        <v>-4.467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399635</v>
      </c>
      <c r="B330" s="20" t="s">
        <v>427</v>
      </c>
      <c r="C330" s="20">
        <v>1491.839</v>
      </c>
      <c r="D330" s="20">
        <v>1890.412</v>
      </c>
      <c r="E330" s="20">
        <v>0</v>
      </c>
      <c r="F330" s="20">
        <v>0</v>
      </c>
      <c r="G330" s="20">
        <v>0</v>
      </c>
      <c r="H330" s="20">
        <v>1</v>
      </c>
      <c r="I330" s="17">
        <v>10.54</v>
      </c>
      <c r="J330" s="17">
        <v>29.402</v>
      </c>
      <c r="K330" s="21">
        <v>1</v>
      </c>
      <c r="L330" s="21">
        <v>0</v>
      </c>
      <c r="M330" s="21">
        <v>0</v>
      </c>
      <c r="N330" s="21">
        <v>1</v>
      </c>
      <c r="O330" s="21">
        <v>0</v>
      </c>
      <c r="P330" s="21">
        <v>-3.677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399636</v>
      </c>
      <c r="B331" s="20" t="s">
        <v>428</v>
      </c>
      <c r="C331" s="20">
        <v>4669.028</v>
      </c>
      <c r="D331" s="20">
        <v>6276.801</v>
      </c>
      <c r="E331" s="20">
        <v>0</v>
      </c>
      <c r="F331" s="20">
        <v>0</v>
      </c>
      <c r="G331" s="20">
        <v>0</v>
      </c>
      <c r="H331" s="20">
        <v>1</v>
      </c>
      <c r="I331" s="17">
        <v>17.747</v>
      </c>
      <c r="J331" s="17">
        <v>38.816</v>
      </c>
      <c r="K331" s="21">
        <v>4</v>
      </c>
      <c r="L331" s="21">
        <v>2</v>
      </c>
      <c r="M331" s="21">
        <v>0</v>
      </c>
      <c r="N331" s="21">
        <v>1</v>
      </c>
      <c r="O331" s="21">
        <v>0</v>
      </c>
      <c r="P331" s="21">
        <v>-14.415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399637</v>
      </c>
      <c r="B332" s="20" t="s">
        <v>429</v>
      </c>
      <c r="C332" s="20">
        <v>1575.419</v>
      </c>
      <c r="D332" s="20">
        <v>1824.523</v>
      </c>
      <c r="E332" s="20">
        <v>0</v>
      </c>
      <c r="F332" s="20">
        <v>0</v>
      </c>
      <c r="G332" s="20">
        <v>0</v>
      </c>
      <c r="H332" s="20">
        <v>1</v>
      </c>
      <c r="I332" s="17">
        <v>1.969</v>
      </c>
      <c r="J332" s="17">
        <v>15.354</v>
      </c>
      <c r="K332" s="21">
        <v>4</v>
      </c>
      <c r="L332" s="21">
        <v>2</v>
      </c>
      <c r="M332" s="21">
        <v>0</v>
      </c>
      <c r="N332" s="21">
        <v>1</v>
      </c>
      <c r="O332" s="21">
        <v>-1</v>
      </c>
      <c r="P332" s="21">
        <v>-9.328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399638</v>
      </c>
      <c r="B333" s="20" t="s">
        <v>430</v>
      </c>
      <c r="C333" s="20">
        <v>4949.056</v>
      </c>
      <c r="D333" s="20">
        <v>6167.685</v>
      </c>
      <c r="E333" s="20">
        <v>0</v>
      </c>
      <c r="F333" s="20">
        <v>0</v>
      </c>
      <c r="G333" s="20">
        <v>0</v>
      </c>
      <c r="H333" s="20">
        <v>1</v>
      </c>
      <c r="I333" s="17">
        <v>16.829</v>
      </c>
      <c r="J333" s="17">
        <v>33.262</v>
      </c>
      <c r="K333" s="21">
        <v>3</v>
      </c>
      <c r="L333" s="21">
        <v>0</v>
      </c>
      <c r="M333" s="21">
        <v>0</v>
      </c>
      <c r="N333" s="21">
        <v>0</v>
      </c>
      <c r="O333" s="21">
        <v>0</v>
      </c>
      <c r="P333" s="21">
        <v>-0.68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0">
        <v>399639</v>
      </c>
      <c r="B334" s="20" t="s">
        <v>431</v>
      </c>
      <c r="C334" s="20">
        <v>1530.548</v>
      </c>
      <c r="D334" s="20">
        <v>1849.865</v>
      </c>
      <c r="E334" s="20">
        <v>0</v>
      </c>
      <c r="F334" s="20">
        <v>0</v>
      </c>
      <c r="G334" s="20">
        <v>0</v>
      </c>
      <c r="H334" s="20">
        <v>1</v>
      </c>
      <c r="I334" s="17">
        <v>5.421</v>
      </c>
      <c r="J334" s="17">
        <v>21.747</v>
      </c>
      <c r="K334" s="21">
        <v>4</v>
      </c>
      <c r="L334" s="21">
        <v>2</v>
      </c>
      <c r="M334" s="21">
        <v>0</v>
      </c>
      <c r="N334" s="21">
        <v>1</v>
      </c>
      <c r="O334" s="21">
        <v>0</v>
      </c>
      <c r="P334" s="21">
        <v>-10.552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399640</v>
      </c>
      <c r="B335" s="20" t="s">
        <v>432</v>
      </c>
      <c r="C335" s="20">
        <v>2052.518</v>
      </c>
      <c r="D335" s="20">
        <v>2629.524</v>
      </c>
      <c r="E335" s="20">
        <v>0</v>
      </c>
      <c r="F335" s="20">
        <v>0</v>
      </c>
      <c r="G335" s="20">
        <v>0</v>
      </c>
      <c r="H335" s="20">
        <v>1</v>
      </c>
      <c r="I335" s="17">
        <v>9.113</v>
      </c>
      <c r="J335" s="17">
        <v>29.056</v>
      </c>
      <c r="K335" s="21">
        <v>3</v>
      </c>
      <c r="L335" s="21">
        <v>0</v>
      </c>
      <c r="M335" s="21">
        <v>0</v>
      </c>
      <c r="N335" s="21">
        <v>0</v>
      </c>
      <c r="O335" s="21">
        <v>0</v>
      </c>
      <c r="P335" s="21">
        <v>0.012</v>
      </c>
      <c r="Q335" s="21">
        <v>0</v>
      </c>
      <c r="R335" s="21">
        <v>1</v>
      </c>
      <c r="S335" s="22"/>
      <c r="T335" s="22"/>
      <c r="U335" s="22"/>
      <c r="V335" s="22"/>
      <c r="W335" s="22"/>
    </row>
    <row r="336" ht="16.5" spans="1:23">
      <c r="A336" s="20">
        <v>399641</v>
      </c>
      <c r="B336" s="20" t="s">
        <v>433</v>
      </c>
      <c r="C336" s="20">
        <v>1994.928</v>
      </c>
      <c r="D336" s="20">
        <v>2473.362</v>
      </c>
      <c r="E336" s="20">
        <v>0</v>
      </c>
      <c r="F336" s="20">
        <v>0</v>
      </c>
      <c r="G336" s="20">
        <v>0</v>
      </c>
      <c r="H336" s="20">
        <v>1</v>
      </c>
      <c r="I336" s="17">
        <v>11.412</v>
      </c>
      <c r="J336" s="17">
        <v>28.548</v>
      </c>
      <c r="K336" s="21">
        <v>4</v>
      </c>
      <c r="L336" s="21">
        <v>2</v>
      </c>
      <c r="M336" s="21">
        <v>-1</v>
      </c>
      <c r="N336" s="21">
        <v>1</v>
      </c>
      <c r="O336" s="21">
        <v>0</v>
      </c>
      <c r="P336" s="21">
        <v>-1.237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399642</v>
      </c>
      <c r="B337" s="20" t="s">
        <v>434</v>
      </c>
      <c r="C337" s="20">
        <v>1678.006</v>
      </c>
      <c r="D337" s="20">
        <v>2051.726</v>
      </c>
      <c r="E337" s="20">
        <v>0</v>
      </c>
      <c r="F337" s="20">
        <v>0</v>
      </c>
      <c r="G337" s="20">
        <v>0</v>
      </c>
      <c r="H337" s="20">
        <v>1</v>
      </c>
      <c r="I337" s="17">
        <v>11.373</v>
      </c>
      <c r="J337" s="17">
        <v>27.516</v>
      </c>
      <c r="K337" s="21">
        <v>4</v>
      </c>
      <c r="L337" s="21">
        <v>2</v>
      </c>
      <c r="M337" s="21">
        <v>0</v>
      </c>
      <c r="N337" s="21">
        <v>1</v>
      </c>
      <c r="O337" s="21">
        <v>0</v>
      </c>
      <c r="P337" s="21">
        <v>-9.009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399643</v>
      </c>
      <c r="B338" s="20" t="s">
        <v>435</v>
      </c>
      <c r="C338" s="20">
        <v>2462.667</v>
      </c>
      <c r="D338" s="20">
        <v>3303.444</v>
      </c>
      <c r="E338" s="20">
        <v>0</v>
      </c>
      <c r="F338" s="20">
        <v>0</v>
      </c>
      <c r="G338" s="20">
        <v>0</v>
      </c>
      <c r="H338" s="20">
        <v>1</v>
      </c>
      <c r="I338" s="17">
        <v>14.757</v>
      </c>
      <c r="J338" s="17">
        <v>36.453</v>
      </c>
      <c r="K338" s="21">
        <v>3</v>
      </c>
      <c r="L338" s="21">
        <v>0</v>
      </c>
      <c r="M338" s="21">
        <v>0</v>
      </c>
      <c r="N338" s="21">
        <v>0</v>
      </c>
      <c r="O338" s="21">
        <v>0</v>
      </c>
      <c r="P338" s="21">
        <v>0.34</v>
      </c>
      <c r="Q338" s="21">
        <v>-1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399648</v>
      </c>
      <c r="B339" s="20" t="s">
        <v>436</v>
      </c>
      <c r="C339" s="20">
        <v>10125.417</v>
      </c>
      <c r="D339" s="20">
        <v>11364.233</v>
      </c>
      <c r="E339" s="20">
        <v>0</v>
      </c>
      <c r="F339" s="20">
        <v>0</v>
      </c>
      <c r="G339" s="20">
        <v>0</v>
      </c>
      <c r="H339" s="20">
        <v>1</v>
      </c>
      <c r="I339" s="17">
        <v>1.929</v>
      </c>
      <c r="J339" s="17">
        <v>12.619</v>
      </c>
      <c r="K339" s="21">
        <v>4</v>
      </c>
      <c r="L339" s="21">
        <v>1</v>
      </c>
      <c r="M339" s="21">
        <v>0</v>
      </c>
      <c r="N339" s="21">
        <v>1</v>
      </c>
      <c r="O339" s="21">
        <v>-1</v>
      </c>
      <c r="P339" s="21">
        <v>-26.912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399649</v>
      </c>
      <c r="B340" s="20" t="s">
        <v>437</v>
      </c>
      <c r="C340" s="20">
        <v>2672.455</v>
      </c>
      <c r="D340" s="20">
        <v>3078.543</v>
      </c>
      <c r="E340" s="20">
        <v>0</v>
      </c>
      <c r="F340" s="20">
        <v>0</v>
      </c>
      <c r="G340" s="20">
        <v>0</v>
      </c>
      <c r="H340" s="20">
        <v>1</v>
      </c>
      <c r="I340" s="17">
        <v>3.41</v>
      </c>
      <c r="J340" s="17">
        <v>16.151</v>
      </c>
      <c r="K340" s="21">
        <v>4</v>
      </c>
      <c r="L340" s="21">
        <v>2</v>
      </c>
      <c r="M340" s="21">
        <v>0</v>
      </c>
      <c r="N340" s="21">
        <v>1</v>
      </c>
      <c r="O340" s="21">
        <v>0</v>
      </c>
      <c r="P340" s="21">
        <v>-10.223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0">
        <v>399650</v>
      </c>
      <c r="B341" s="20" t="s">
        <v>438</v>
      </c>
      <c r="C341" s="20">
        <v>1925.408</v>
      </c>
      <c r="D341" s="20">
        <v>2319.812</v>
      </c>
      <c r="E341" s="20">
        <v>0</v>
      </c>
      <c r="F341" s="20">
        <v>0</v>
      </c>
      <c r="G341" s="20">
        <v>0</v>
      </c>
      <c r="H341" s="20">
        <v>1</v>
      </c>
      <c r="I341" s="17">
        <v>12.542</v>
      </c>
      <c r="J341" s="17">
        <v>27.411</v>
      </c>
      <c r="K341" s="21">
        <v>4</v>
      </c>
      <c r="L341" s="21">
        <v>0</v>
      </c>
      <c r="M341" s="21">
        <v>0</v>
      </c>
      <c r="N341" s="21">
        <v>1</v>
      </c>
      <c r="O341" s="21">
        <v>0</v>
      </c>
      <c r="P341" s="21">
        <v>-20.073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399651</v>
      </c>
      <c r="B342" s="20" t="s">
        <v>439</v>
      </c>
      <c r="C342" s="20">
        <v>1444.548</v>
      </c>
      <c r="D342" s="20">
        <v>1653.871</v>
      </c>
      <c r="E342" s="20">
        <v>0</v>
      </c>
      <c r="F342" s="20">
        <v>0</v>
      </c>
      <c r="G342" s="20">
        <v>0</v>
      </c>
      <c r="H342" s="20">
        <v>1</v>
      </c>
      <c r="I342" s="17">
        <v>7.73</v>
      </c>
      <c r="J342" s="17">
        <v>19.409</v>
      </c>
      <c r="K342" s="21">
        <v>4</v>
      </c>
      <c r="L342" s="21">
        <v>2</v>
      </c>
      <c r="M342" s="21">
        <v>0</v>
      </c>
      <c r="N342" s="21">
        <v>1</v>
      </c>
      <c r="O342" s="21">
        <v>0</v>
      </c>
      <c r="P342" s="21">
        <v>-8.302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0">
        <v>399652</v>
      </c>
      <c r="B343" s="20" t="s">
        <v>440</v>
      </c>
      <c r="C343" s="20">
        <v>3038.326</v>
      </c>
      <c r="D343" s="20">
        <v>3733.826</v>
      </c>
      <c r="E343" s="20">
        <v>0</v>
      </c>
      <c r="F343" s="20">
        <v>0</v>
      </c>
      <c r="G343" s="20">
        <v>0</v>
      </c>
      <c r="H343" s="20">
        <v>1</v>
      </c>
      <c r="I343" s="17">
        <v>2.033</v>
      </c>
      <c r="J343" s="17">
        <v>20.281</v>
      </c>
      <c r="K343" s="21">
        <v>4</v>
      </c>
      <c r="L343" s="21">
        <v>2</v>
      </c>
      <c r="M343" s="21">
        <v>0</v>
      </c>
      <c r="N343" s="21">
        <v>1</v>
      </c>
      <c r="O343" s="21">
        <v>0</v>
      </c>
      <c r="P343" s="21">
        <v>-7.702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399653</v>
      </c>
      <c r="B344" s="20" t="s">
        <v>441</v>
      </c>
      <c r="C344" s="20">
        <v>2328.58</v>
      </c>
      <c r="D344" s="20">
        <v>2728.716</v>
      </c>
      <c r="E344" s="20">
        <v>0</v>
      </c>
      <c r="F344" s="20">
        <v>0</v>
      </c>
      <c r="G344" s="20">
        <v>0</v>
      </c>
      <c r="H344" s="20">
        <v>1</v>
      </c>
      <c r="I344" s="17">
        <v>9.889</v>
      </c>
      <c r="J344" s="17">
        <v>23.103</v>
      </c>
      <c r="K344" s="21">
        <v>4</v>
      </c>
      <c r="L344" s="21">
        <v>1</v>
      </c>
      <c r="M344" s="21">
        <v>0</v>
      </c>
      <c r="N344" s="21">
        <v>1</v>
      </c>
      <c r="O344" s="21">
        <v>0</v>
      </c>
      <c r="P344" s="21">
        <v>-6.134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0">
        <v>399654</v>
      </c>
      <c r="B345" s="20" t="s">
        <v>442</v>
      </c>
      <c r="C345" s="20">
        <v>2478.114</v>
      </c>
      <c r="D345" s="20">
        <v>2895.315</v>
      </c>
      <c r="E345" s="20">
        <v>0</v>
      </c>
      <c r="F345" s="20">
        <v>0</v>
      </c>
      <c r="G345" s="20">
        <v>0</v>
      </c>
      <c r="H345" s="20">
        <v>1</v>
      </c>
      <c r="I345" s="17">
        <v>4.12</v>
      </c>
      <c r="J345" s="17">
        <v>17.936</v>
      </c>
      <c r="K345" s="21">
        <v>0</v>
      </c>
      <c r="L345" s="21">
        <v>0</v>
      </c>
      <c r="M345" s="21">
        <v>1</v>
      </c>
      <c r="N345" s="21">
        <v>-1</v>
      </c>
      <c r="O345" s="21">
        <v>0</v>
      </c>
      <c r="P345" s="21">
        <v>-0.006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399656</v>
      </c>
      <c r="B346" s="20" t="s">
        <v>443</v>
      </c>
      <c r="C346" s="20">
        <v>5136.771</v>
      </c>
      <c r="D346" s="20">
        <v>6070.175</v>
      </c>
      <c r="E346" s="20">
        <v>0</v>
      </c>
      <c r="F346" s="20">
        <v>0</v>
      </c>
      <c r="G346" s="20">
        <v>0</v>
      </c>
      <c r="H346" s="20">
        <v>1</v>
      </c>
      <c r="I346" s="17">
        <v>6.015</v>
      </c>
      <c r="J346" s="17">
        <v>20.467</v>
      </c>
      <c r="K346" s="21">
        <v>4</v>
      </c>
      <c r="L346" s="21">
        <v>2</v>
      </c>
      <c r="M346" s="21">
        <v>0</v>
      </c>
      <c r="N346" s="21">
        <v>0</v>
      </c>
      <c r="O346" s="21">
        <v>0</v>
      </c>
      <c r="P346" s="21">
        <v>0.225</v>
      </c>
      <c r="Q346" s="21">
        <v>0</v>
      </c>
      <c r="R346" s="21">
        <v>1</v>
      </c>
      <c r="S346" s="22"/>
      <c r="T346" s="22"/>
      <c r="U346" s="22"/>
      <c r="V346" s="22"/>
      <c r="W346" s="22"/>
    </row>
    <row r="347" ht="16.5" spans="1:23">
      <c r="A347" s="20">
        <v>399657</v>
      </c>
      <c r="B347" s="20" t="s">
        <v>444</v>
      </c>
      <c r="C347" s="20">
        <v>5512.701</v>
      </c>
      <c r="D347" s="20">
        <v>6549.144</v>
      </c>
      <c r="E347" s="20">
        <v>0</v>
      </c>
      <c r="F347" s="20">
        <v>0</v>
      </c>
      <c r="G347" s="20">
        <v>0</v>
      </c>
      <c r="H347" s="20">
        <v>1</v>
      </c>
      <c r="I347" s="17">
        <v>6.149</v>
      </c>
      <c r="J347" s="17">
        <v>21.001</v>
      </c>
      <c r="K347" s="21">
        <v>4</v>
      </c>
      <c r="L347" s="21">
        <v>0</v>
      </c>
      <c r="M347" s="21">
        <v>0</v>
      </c>
      <c r="N347" s="21">
        <v>0</v>
      </c>
      <c r="O347" s="21">
        <v>0</v>
      </c>
      <c r="P347" s="21">
        <v>-5.532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0">
        <v>399658</v>
      </c>
      <c r="B348" s="20" t="s">
        <v>445</v>
      </c>
      <c r="C348" s="20">
        <v>3686.214</v>
      </c>
      <c r="D348" s="20">
        <v>4390.767</v>
      </c>
      <c r="E348" s="20">
        <v>0</v>
      </c>
      <c r="F348" s="20">
        <v>0</v>
      </c>
      <c r="G348" s="20">
        <v>0</v>
      </c>
      <c r="H348" s="20">
        <v>1</v>
      </c>
      <c r="I348" s="17">
        <v>7.259</v>
      </c>
      <c r="J348" s="17">
        <v>22.141</v>
      </c>
      <c r="K348" s="21">
        <v>4</v>
      </c>
      <c r="L348" s="21">
        <v>0</v>
      </c>
      <c r="M348" s="21">
        <v>0</v>
      </c>
      <c r="N348" s="21">
        <v>0</v>
      </c>
      <c r="O348" s="21">
        <v>0</v>
      </c>
      <c r="P348" s="21">
        <v>-3.183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0">
        <v>399659</v>
      </c>
      <c r="B349" s="20" t="s">
        <v>446</v>
      </c>
      <c r="C349" s="20">
        <v>3600.406</v>
      </c>
      <c r="D349" s="20">
        <v>4283.568</v>
      </c>
      <c r="E349" s="20">
        <v>0</v>
      </c>
      <c r="F349" s="20">
        <v>0</v>
      </c>
      <c r="G349" s="20">
        <v>0</v>
      </c>
      <c r="H349" s="20">
        <v>1</v>
      </c>
      <c r="I349" s="17">
        <v>5.692</v>
      </c>
      <c r="J349" s="17">
        <v>20.733</v>
      </c>
      <c r="K349" s="21">
        <v>4</v>
      </c>
      <c r="L349" s="21">
        <v>1</v>
      </c>
      <c r="M349" s="21">
        <v>0</v>
      </c>
      <c r="N349" s="21">
        <v>1</v>
      </c>
      <c r="O349" s="21">
        <v>-1</v>
      </c>
      <c r="P349" s="21">
        <v>-10.533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0">
        <v>399660</v>
      </c>
      <c r="B350" s="20" t="s">
        <v>447</v>
      </c>
      <c r="C350" s="20">
        <v>1894.169</v>
      </c>
      <c r="D350" s="20">
        <v>2387.273</v>
      </c>
      <c r="E350" s="20">
        <v>0</v>
      </c>
      <c r="F350" s="20">
        <v>0</v>
      </c>
      <c r="G350" s="20">
        <v>0</v>
      </c>
      <c r="H350" s="20">
        <v>1</v>
      </c>
      <c r="I350" s="17">
        <v>11.454</v>
      </c>
      <c r="J350" s="17">
        <v>29.744</v>
      </c>
      <c r="K350" s="21">
        <v>4</v>
      </c>
      <c r="L350" s="21">
        <v>1</v>
      </c>
      <c r="M350" s="21">
        <v>-1</v>
      </c>
      <c r="N350" s="21">
        <v>1</v>
      </c>
      <c r="O350" s="21">
        <v>0</v>
      </c>
      <c r="P350" s="21">
        <v>-4.097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399662</v>
      </c>
      <c r="B351" s="20" t="s">
        <v>448</v>
      </c>
      <c r="C351" s="20">
        <v>1561.245</v>
      </c>
      <c r="D351" s="20">
        <v>2054.322</v>
      </c>
      <c r="E351" s="20">
        <v>0</v>
      </c>
      <c r="F351" s="20">
        <v>0</v>
      </c>
      <c r="G351" s="20">
        <v>0</v>
      </c>
      <c r="H351" s="20">
        <v>1</v>
      </c>
      <c r="I351" s="17">
        <v>13.076</v>
      </c>
      <c r="J351" s="17">
        <v>33.94</v>
      </c>
      <c r="K351" s="21">
        <v>4</v>
      </c>
      <c r="L351" s="21">
        <v>2</v>
      </c>
      <c r="M351" s="21">
        <v>0</v>
      </c>
      <c r="N351" s="21">
        <v>1</v>
      </c>
      <c r="O351" s="21">
        <v>0</v>
      </c>
      <c r="P351" s="21">
        <v>-8.35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0">
        <v>399663</v>
      </c>
      <c r="B352" s="20" t="s">
        <v>449</v>
      </c>
      <c r="C352" s="20">
        <v>1729.087</v>
      </c>
      <c r="D352" s="20">
        <v>1919.149</v>
      </c>
      <c r="E352" s="20">
        <v>0</v>
      </c>
      <c r="F352" s="20">
        <v>0</v>
      </c>
      <c r="G352" s="20">
        <v>0</v>
      </c>
      <c r="H352" s="20">
        <v>1</v>
      </c>
      <c r="I352" s="17">
        <v>0.173</v>
      </c>
      <c r="J352" s="17">
        <v>10.06</v>
      </c>
      <c r="K352" s="21">
        <v>4</v>
      </c>
      <c r="L352" s="21">
        <v>1</v>
      </c>
      <c r="M352" s="21">
        <v>0</v>
      </c>
      <c r="N352" s="21">
        <v>1</v>
      </c>
      <c r="O352" s="21">
        <v>-1</v>
      </c>
      <c r="P352" s="21">
        <v>-13.325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0">
        <v>399664</v>
      </c>
      <c r="B353" s="20" t="s">
        <v>450</v>
      </c>
      <c r="C353" s="20">
        <v>1059.821</v>
      </c>
      <c r="D353" s="20">
        <v>1347.72</v>
      </c>
      <c r="E353" s="20">
        <v>0</v>
      </c>
      <c r="F353" s="20">
        <v>0</v>
      </c>
      <c r="G353" s="20">
        <v>0</v>
      </c>
      <c r="H353" s="20">
        <v>1</v>
      </c>
      <c r="I353" s="17">
        <v>8.757</v>
      </c>
      <c r="J353" s="17">
        <v>28.248</v>
      </c>
      <c r="K353" s="21">
        <v>3</v>
      </c>
      <c r="L353" s="21">
        <v>0</v>
      </c>
      <c r="M353" s="21">
        <v>0</v>
      </c>
      <c r="N353" s="21">
        <v>0</v>
      </c>
      <c r="O353" s="21">
        <v>0</v>
      </c>
      <c r="P353" s="21">
        <v>-0.273</v>
      </c>
      <c r="Q353" s="21">
        <v>0</v>
      </c>
      <c r="R353" s="21">
        <v>-1</v>
      </c>
      <c r="S353" s="22"/>
      <c r="T353" s="22"/>
      <c r="U353" s="22"/>
      <c r="V353" s="22"/>
      <c r="W353" s="22"/>
    </row>
    <row r="354" ht="16.5" spans="1:23">
      <c r="A354" s="20">
        <v>399665</v>
      </c>
      <c r="B354" s="20" t="s">
        <v>451</v>
      </c>
      <c r="C354" s="20">
        <v>1929.421</v>
      </c>
      <c r="D354" s="20">
        <v>2208.265</v>
      </c>
      <c r="E354" s="20">
        <v>0</v>
      </c>
      <c r="F354" s="20">
        <v>0</v>
      </c>
      <c r="G354" s="20">
        <v>0</v>
      </c>
      <c r="H354" s="20">
        <v>1</v>
      </c>
      <c r="I354" s="17">
        <v>2.897</v>
      </c>
      <c r="J354" s="17">
        <v>15.159</v>
      </c>
      <c r="K354" s="21">
        <v>1</v>
      </c>
      <c r="L354" s="21">
        <v>0</v>
      </c>
      <c r="M354" s="21">
        <v>1</v>
      </c>
      <c r="N354" s="21">
        <v>-1</v>
      </c>
      <c r="O354" s="21">
        <v>0</v>
      </c>
      <c r="P354" s="21">
        <v>-0.01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0">
        <v>399666</v>
      </c>
      <c r="B355" s="20" t="s">
        <v>452</v>
      </c>
      <c r="C355" s="20">
        <v>1413.852</v>
      </c>
      <c r="D355" s="20">
        <v>1814.52</v>
      </c>
      <c r="E355" s="20">
        <v>0</v>
      </c>
      <c r="F355" s="20">
        <v>0</v>
      </c>
      <c r="G355" s="20">
        <v>0</v>
      </c>
      <c r="H355" s="20">
        <v>1</v>
      </c>
      <c r="I355" s="17">
        <v>8.061</v>
      </c>
      <c r="J355" s="17">
        <v>28.362</v>
      </c>
      <c r="K355" s="21">
        <v>0</v>
      </c>
      <c r="L355" s="21">
        <v>0</v>
      </c>
      <c r="M355" s="21">
        <v>1</v>
      </c>
      <c r="N355" s="21">
        <v>-1</v>
      </c>
      <c r="O355" s="21">
        <v>0</v>
      </c>
      <c r="P355" s="21">
        <v>0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0">
        <v>399667</v>
      </c>
      <c r="B356" s="20" t="s">
        <v>453</v>
      </c>
      <c r="C356" s="20">
        <v>3109.049</v>
      </c>
      <c r="D356" s="20">
        <v>4468.373</v>
      </c>
      <c r="E356" s="20">
        <v>0</v>
      </c>
      <c r="F356" s="20">
        <v>0</v>
      </c>
      <c r="G356" s="20">
        <v>0</v>
      </c>
      <c r="H356" s="20">
        <v>1</v>
      </c>
      <c r="I356" s="17">
        <v>15.707</v>
      </c>
      <c r="J356" s="17">
        <v>41.35</v>
      </c>
      <c r="K356" s="21">
        <v>4</v>
      </c>
      <c r="L356" s="21">
        <v>1</v>
      </c>
      <c r="M356" s="21">
        <v>0</v>
      </c>
      <c r="N356" s="21">
        <v>1</v>
      </c>
      <c r="O356" s="21">
        <v>0</v>
      </c>
      <c r="P356" s="21">
        <v>0.429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0">
        <v>399668</v>
      </c>
      <c r="B357" s="20" t="s">
        <v>454</v>
      </c>
      <c r="C357" s="20">
        <v>3779.048</v>
      </c>
      <c r="D357" s="20">
        <v>4716.381</v>
      </c>
      <c r="E357" s="20">
        <v>0</v>
      </c>
      <c r="F357" s="20">
        <v>0</v>
      </c>
      <c r="G357" s="20">
        <v>0</v>
      </c>
      <c r="H357" s="20">
        <v>1</v>
      </c>
      <c r="I357" s="17">
        <v>12.474</v>
      </c>
      <c r="J357" s="17">
        <v>29.869</v>
      </c>
      <c r="K357" s="21">
        <v>1</v>
      </c>
      <c r="L357" s="21">
        <v>0</v>
      </c>
      <c r="M357" s="21">
        <v>1</v>
      </c>
      <c r="N357" s="21">
        <v>-1</v>
      </c>
      <c r="O357" s="21">
        <v>0</v>
      </c>
      <c r="P357" s="21">
        <v>-0.01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0">
        <v>399670</v>
      </c>
      <c r="B358" s="20" t="s">
        <v>455</v>
      </c>
      <c r="C358" s="20">
        <v>3043.797</v>
      </c>
      <c r="D358" s="20">
        <v>3773.701</v>
      </c>
      <c r="E358" s="20">
        <v>0</v>
      </c>
      <c r="F358" s="20">
        <v>0</v>
      </c>
      <c r="G358" s="20">
        <v>0</v>
      </c>
      <c r="H358" s="20">
        <v>1</v>
      </c>
      <c r="I358" s="17">
        <v>12.046</v>
      </c>
      <c r="J358" s="17">
        <v>29.058</v>
      </c>
      <c r="K358" s="21">
        <v>0</v>
      </c>
      <c r="L358" s="21">
        <v>0</v>
      </c>
      <c r="M358" s="21">
        <v>1</v>
      </c>
      <c r="N358" s="21">
        <v>-1</v>
      </c>
      <c r="O358" s="21">
        <v>0</v>
      </c>
      <c r="P358" s="21">
        <v>-0.02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0">
        <v>399671</v>
      </c>
      <c r="B359" s="20" t="s">
        <v>456</v>
      </c>
      <c r="C359" s="20">
        <v>6836.677</v>
      </c>
      <c r="D359" s="20">
        <v>8927.82</v>
      </c>
      <c r="E359" s="20">
        <v>0</v>
      </c>
      <c r="F359" s="20">
        <v>0</v>
      </c>
      <c r="G359" s="20">
        <v>0</v>
      </c>
      <c r="H359" s="20">
        <v>1</v>
      </c>
      <c r="I359" s="17">
        <v>7.775</v>
      </c>
      <c r="J359" s="17">
        <v>29.377</v>
      </c>
      <c r="K359" s="21">
        <v>4</v>
      </c>
      <c r="L359" s="21">
        <v>0</v>
      </c>
      <c r="M359" s="21">
        <v>0</v>
      </c>
      <c r="N359" s="21">
        <v>0</v>
      </c>
      <c r="O359" s="21">
        <v>0</v>
      </c>
      <c r="P359" s="21">
        <v>-13.524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0">
        <v>399673</v>
      </c>
      <c r="B360" s="20" t="s">
        <v>457</v>
      </c>
      <c r="C360" s="20">
        <v>1996.328</v>
      </c>
      <c r="D360" s="20">
        <v>2768.973</v>
      </c>
      <c r="E360" s="20">
        <v>0</v>
      </c>
      <c r="F360" s="20">
        <v>0</v>
      </c>
      <c r="G360" s="20">
        <v>0</v>
      </c>
      <c r="H360" s="20">
        <v>1</v>
      </c>
      <c r="I360" s="17">
        <v>16.624</v>
      </c>
      <c r="J360" s="17">
        <v>39.889</v>
      </c>
      <c r="K360" s="21">
        <v>4</v>
      </c>
      <c r="L360" s="21">
        <v>1</v>
      </c>
      <c r="M360" s="21">
        <v>0</v>
      </c>
      <c r="N360" s="21">
        <v>1</v>
      </c>
      <c r="O360" s="21">
        <v>-1</v>
      </c>
      <c r="P360" s="21">
        <v>-0.997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0">
        <v>399678</v>
      </c>
      <c r="B361" s="20" t="s">
        <v>458</v>
      </c>
      <c r="C361" s="20">
        <v>471.362</v>
      </c>
      <c r="D361" s="20">
        <v>584.176</v>
      </c>
      <c r="E361" s="20">
        <v>0</v>
      </c>
      <c r="F361" s="20">
        <v>0</v>
      </c>
      <c r="G361" s="20">
        <v>0</v>
      </c>
      <c r="H361" s="20">
        <v>1</v>
      </c>
      <c r="I361" s="17">
        <v>3.511</v>
      </c>
      <c r="J361" s="17">
        <v>22.145</v>
      </c>
      <c r="K361" s="21">
        <v>4</v>
      </c>
      <c r="L361" s="21">
        <v>1</v>
      </c>
      <c r="M361" s="21">
        <v>0</v>
      </c>
      <c r="N361" s="21">
        <v>0</v>
      </c>
      <c r="O361" s="21">
        <v>0</v>
      </c>
      <c r="P361" s="21">
        <v>0.337</v>
      </c>
      <c r="Q361" s="21">
        <v>0</v>
      </c>
      <c r="R361" s="21">
        <v>0</v>
      </c>
      <c r="S361" s="22"/>
      <c r="T361" s="22"/>
      <c r="U361" s="22"/>
      <c r="V361" s="22"/>
      <c r="W361" s="22"/>
    </row>
    <row r="362" ht="16.5" spans="1:23">
      <c r="A362" s="20">
        <v>399679</v>
      </c>
      <c r="B362" s="20" t="s">
        <v>459</v>
      </c>
      <c r="C362" s="20">
        <v>4496.419</v>
      </c>
      <c r="D362" s="20">
        <v>5570.378</v>
      </c>
      <c r="E362" s="20">
        <v>0</v>
      </c>
      <c r="F362" s="20">
        <v>0</v>
      </c>
      <c r="G362" s="20">
        <v>0</v>
      </c>
      <c r="H362" s="20">
        <v>1</v>
      </c>
      <c r="I362" s="17">
        <v>8.528</v>
      </c>
      <c r="J362" s="17">
        <v>26.164</v>
      </c>
      <c r="K362" s="21">
        <v>4</v>
      </c>
      <c r="L362" s="21">
        <v>2</v>
      </c>
      <c r="M362" s="21">
        <v>0</v>
      </c>
      <c r="N362" s="21">
        <v>1</v>
      </c>
      <c r="O362" s="21">
        <v>0</v>
      </c>
      <c r="P362" s="21">
        <v>-6.403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0">
        <v>399680</v>
      </c>
      <c r="B363" s="20" t="s">
        <v>460</v>
      </c>
      <c r="C363" s="20">
        <v>570.917</v>
      </c>
      <c r="D363" s="20">
        <v>680.066</v>
      </c>
      <c r="E363" s="20">
        <v>0</v>
      </c>
      <c r="F363" s="20">
        <v>0</v>
      </c>
      <c r="G363" s="20">
        <v>0</v>
      </c>
      <c r="H363" s="20">
        <v>1</v>
      </c>
      <c r="I363" s="17">
        <v>4.995</v>
      </c>
      <c r="J363" s="17">
        <v>20.243</v>
      </c>
      <c r="K363" s="21">
        <v>4</v>
      </c>
      <c r="L363" s="21">
        <v>1</v>
      </c>
      <c r="M363" s="21">
        <v>0</v>
      </c>
      <c r="N363" s="21">
        <v>1</v>
      </c>
      <c r="O363" s="21">
        <v>0</v>
      </c>
      <c r="P363" s="21">
        <v>-1.214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20">
        <v>399681</v>
      </c>
      <c r="B364" s="20" t="s">
        <v>461</v>
      </c>
      <c r="C364" s="20">
        <v>841.207</v>
      </c>
      <c r="D364" s="20">
        <v>1026.15</v>
      </c>
      <c r="E364" s="20">
        <v>0</v>
      </c>
      <c r="F364" s="20">
        <v>0</v>
      </c>
      <c r="G364" s="20">
        <v>0</v>
      </c>
      <c r="H364" s="20">
        <v>1</v>
      </c>
      <c r="I364" s="17">
        <v>4.161</v>
      </c>
      <c r="J364" s="17">
        <v>21.434</v>
      </c>
      <c r="K364" s="21">
        <v>4</v>
      </c>
      <c r="L364" s="21">
        <v>2</v>
      </c>
      <c r="M364" s="21">
        <v>0</v>
      </c>
      <c r="N364" s="21">
        <v>1</v>
      </c>
      <c r="O364" s="21">
        <v>0</v>
      </c>
      <c r="P364" s="21">
        <v>-1.916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20">
        <v>399682</v>
      </c>
      <c r="B365" s="20" t="s">
        <v>462</v>
      </c>
      <c r="C365" s="20">
        <v>1309.9</v>
      </c>
      <c r="D365" s="20">
        <v>1597.808</v>
      </c>
      <c r="E365" s="20">
        <v>0</v>
      </c>
      <c r="F365" s="20">
        <v>0</v>
      </c>
      <c r="G365" s="20">
        <v>0</v>
      </c>
      <c r="H365" s="20">
        <v>1</v>
      </c>
      <c r="I365" s="17">
        <v>13.704</v>
      </c>
      <c r="J365" s="17">
        <v>29.254</v>
      </c>
      <c r="K365" s="21">
        <v>4</v>
      </c>
      <c r="L365" s="21">
        <v>0</v>
      </c>
      <c r="M365" s="21">
        <v>0</v>
      </c>
      <c r="N365" s="21">
        <v>1</v>
      </c>
      <c r="O365" s="21">
        <v>0</v>
      </c>
      <c r="P365" s="21">
        <v>-0.041</v>
      </c>
      <c r="Q365" s="21">
        <v>0</v>
      </c>
      <c r="R365" s="21">
        <v>0</v>
      </c>
      <c r="S365" s="22"/>
      <c r="T365" s="22"/>
      <c r="U365" s="22"/>
      <c r="V365" s="22"/>
      <c r="W365" s="22"/>
    </row>
    <row r="366" ht="16.5" spans="1:23">
      <c r="A366" s="20">
        <v>399687</v>
      </c>
      <c r="B366" s="20" t="s">
        <v>463</v>
      </c>
      <c r="C366" s="20">
        <v>2714.846</v>
      </c>
      <c r="D366" s="20">
        <v>3461.449</v>
      </c>
      <c r="E366" s="20">
        <v>0</v>
      </c>
      <c r="F366" s="20">
        <v>0</v>
      </c>
      <c r="G366" s="20">
        <v>0</v>
      </c>
      <c r="H366" s="20">
        <v>1</v>
      </c>
      <c r="I366" s="17">
        <v>11.486</v>
      </c>
      <c r="J366" s="17">
        <v>30.578</v>
      </c>
      <c r="K366" s="21">
        <v>4</v>
      </c>
      <c r="L366" s="21">
        <v>1</v>
      </c>
      <c r="M366" s="21">
        <v>0</v>
      </c>
      <c r="N366" s="21">
        <v>1</v>
      </c>
      <c r="O366" s="21">
        <v>0</v>
      </c>
      <c r="P366" s="21">
        <v>0.27</v>
      </c>
      <c r="Q366" s="21">
        <v>0</v>
      </c>
      <c r="R366" s="21">
        <v>0</v>
      </c>
      <c r="S366" s="22"/>
      <c r="T366" s="22"/>
      <c r="U366" s="22"/>
      <c r="V366" s="22"/>
      <c r="W366" s="22"/>
    </row>
    <row r="367" ht="16.5" spans="1:23">
      <c r="A367" s="20">
        <v>399688</v>
      </c>
      <c r="B367" s="20" t="s">
        <v>464</v>
      </c>
      <c r="C367" s="20">
        <v>2280.192</v>
      </c>
      <c r="D367" s="20">
        <v>4541.624</v>
      </c>
      <c r="E367" s="20">
        <v>0</v>
      </c>
      <c r="F367" s="20">
        <v>0</v>
      </c>
      <c r="G367" s="20">
        <v>0</v>
      </c>
      <c r="H367" s="20">
        <v>1</v>
      </c>
      <c r="I367" s="17">
        <v>17.351</v>
      </c>
      <c r="J367" s="17">
        <v>58.505</v>
      </c>
      <c r="K367" s="21">
        <v>4</v>
      </c>
      <c r="L367" s="21">
        <v>1</v>
      </c>
      <c r="M367" s="21">
        <v>0</v>
      </c>
      <c r="N367" s="21">
        <v>1</v>
      </c>
      <c r="O367" s="21">
        <v>0</v>
      </c>
      <c r="P367" s="21">
        <v>-0.358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0">
        <v>399692</v>
      </c>
      <c r="B368" s="20" t="s">
        <v>465</v>
      </c>
      <c r="C368" s="20">
        <v>3240.8</v>
      </c>
      <c r="D368" s="20">
        <v>3880.095</v>
      </c>
      <c r="E368" s="20">
        <v>0</v>
      </c>
      <c r="F368" s="20">
        <v>0</v>
      </c>
      <c r="G368" s="20">
        <v>0</v>
      </c>
      <c r="H368" s="20">
        <v>1</v>
      </c>
      <c r="I368" s="17">
        <v>1.488</v>
      </c>
      <c r="J368" s="17">
        <v>17.719</v>
      </c>
      <c r="K368" s="21">
        <v>4</v>
      </c>
      <c r="L368" s="21">
        <v>0</v>
      </c>
      <c r="M368" s="21">
        <v>0</v>
      </c>
      <c r="N368" s="21">
        <v>1</v>
      </c>
      <c r="O368" s="21">
        <v>-1</v>
      </c>
      <c r="P368" s="21">
        <v>-8.083</v>
      </c>
      <c r="Q368" s="21">
        <v>0</v>
      </c>
      <c r="R368" s="21">
        <v>0</v>
      </c>
      <c r="S368" s="22"/>
      <c r="T368" s="22"/>
      <c r="U368" s="22"/>
      <c r="V368" s="22"/>
      <c r="W368" s="22"/>
    </row>
    <row r="369" ht="16.5" spans="1:23">
      <c r="A369" s="20">
        <v>399694</v>
      </c>
      <c r="B369" s="20" t="s">
        <v>466</v>
      </c>
      <c r="C369" s="20">
        <v>3031.446</v>
      </c>
      <c r="D369" s="20">
        <v>3833.077</v>
      </c>
      <c r="E369" s="20">
        <v>0</v>
      </c>
      <c r="F369" s="20">
        <v>0</v>
      </c>
      <c r="G369" s="20">
        <v>0</v>
      </c>
      <c r="H369" s="20">
        <v>1</v>
      </c>
      <c r="I369" s="17">
        <v>6.283</v>
      </c>
      <c r="J369" s="17">
        <v>25.883</v>
      </c>
      <c r="K369" s="21">
        <v>4</v>
      </c>
      <c r="L369" s="21">
        <v>0</v>
      </c>
      <c r="M369" s="21">
        <v>0</v>
      </c>
      <c r="N369" s="21">
        <v>1</v>
      </c>
      <c r="O369" s="21">
        <v>0</v>
      </c>
      <c r="P369" s="21">
        <v>-3.705</v>
      </c>
      <c r="Q369" s="21">
        <v>0</v>
      </c>
      <c r="R369" s="21">
        <v>0</v>
      </c>
      <c r="S369" s="22"/>
      <c r="T369" s="22"/>
      <c r="U369" s="22"/>
      <c r="V369" s="22"/>
      <c r="W369" s="22"/>
    </row>
    <row r="370" ht="16.5" spans="1:23">
      <c r="A370" s="20">
        <v>399695</v>
      </c>
      <c r="B370" s="20" t="s">
        <v>467</v>
      </c>
      <c r="C370" s="20">
        <v>2037.543</v>
      </c>
      <c r="D370" s="20">
        <v>2474.48</v>
      </c>
      <c r="E370" s="20">
        <v>0</v>
      </c>
      <c r="F370" s="20">
        <v>0</v>
      </c>
      <c r="G370" s="20">
        <v>0</v>
      </c>
      <c r="H370" s="20">
        <v>1</v>
      </c>
      <c r="I370" s="17">
        <v>12.061</v>
      </c>
      <c r="J370" s="17">
        <v>27.589</v>
      </c>
      <c r="K370" s="21">
        <v>3</v>
      </c>
      <c r="L370" s="21">
        <v>0</v>
      </c>
      <c r="M370" s="21">
        <v>0</v>
      </c>
      <c r="N370" s="21">
        <v>0</v>
      </c>
      <c r="O370" s="21">
        <v>0</v>
      </c>
      <c r="P370" s="21">
        <v>2.397</v>
      </c>
      <c r="Q370" s="21">
        <v>0</v>
      </c>
      <c r="R370" s="21">
        <v>0</v>
      </c>
      <c r="S370" s="22"/>
      <c r="T370" s="22"/>
      <c r="U370" s="22"/>
      <c r="V370" s="22"/>
      <c r="W370" s="22"/>
    </row>
    <row r="371" ht="16.5" spans="1:23">
      <c r="A371" s="20">
        <v>399696</v>
      </c>
      <c r="B371" s="20" t="s">
        <v>468</v>
      </c>
      <c r="C371" s="20">
        <v>2610.594</v>
      </c>
      <c r="D371" s="20">
        <v>3465.914</v>
      </c>
      <c r="E371" s="20">
        <v>0</v>
      </c>
      <c r="F371" s="20">
        <v>0</v>
      </c>
      <c r="G371" s="20">
        <v>0</v>
      </c>
      <c r="H371" s="20">
        <v>1</v>
      </c>
      <c r="I371" s="17">
        <v>11.14</v>
      </c>
      <c r="J371" s="17">
        <v>33.069</v>
      </c>
      <c r="K371" s="21">
        <v>4</v>
      </c>
      <c r="L371" s="21">
        <v>1</v>
      </c>
      <c r="M371" s="21">
        <v>0</v>
      </c>
      <c r="N371" s="21">
        <v>0</v>
      </c>
      <c r="O371" s="21">
        <v>0</v>
      </c>
      <c r="P371" s="21">
        <v>1.974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20">
        <v>399697</v>
      </c>
      <c r="B372" s="20" t="s">
        <v>469</v>
      </c>
      <c r="C372" s="20">
        <v>2971.709</v>
      </c>
      <c r="D372" s="20">
        <v>3636.305</v>
      </c>
      <c r="E372" s="20">
        <v>0</v>
      </c>
      <c r="F372" s="20">
        <v>0</v>
      </c>
      <c r="G372" s="20">
        <v>0</v>
      </c>
      <c r="H372" s="20">
        <v>1</v>
      </c>
      <c r="I372" s="17">
        <v>0.589</v>
      </c>
      <c r="J372" s="17">
        <v>18.758</v>
      </c>
      <c r="K372" s="21">
        <v>1</v>
      </c>
      <c r="L372" s="21">
        <v>0</v>
      </c>
      <c r="M372" s="21">
        <v>0</v>
      </c>
      <c r="N372" s="21">
        <v>0</v>
      </c>
      <c r="O372" s="21">
        <v>0</v>
      </c>
      <c r="P372" s="21">
        <v>1.336</v>
      </c>
      <c r="Q372" s="21">
        <v>0</v>
      </c>
      <c r="R372" s="21">
        <v>0</v>
      </c>
      <c r="S372" s="22"/>
      <c r="T372" s="22"/>
      <c r="U372" s="22"/>
      <c r="V372" s="22"/>
      <c r="W372" s="22"/>
    </row>
    <row r="373" ht="16.5" spans="1:23">
      <c r="A373" s="20">
        <v>399701</v>
      </c>
      <c r="B373" s="20" t="s">
        <v>470</v>
      </c>
      <c r="C373" s="20">
        <v>7139.355</v>
      </c>
      <c r="D373" s="20">
        <v>7951.994</v>
      </c>
      <c r="E373" s="20">
        <v>0</v>
      </c>
      <c r="F373" s="20">
        <v>0</v>
      </c>
      <c r="G373" s="20">
        <v>0</v>
      </c>
      <c r="H373" s="20">
        <v>1</v>
      </c>
      <c r="I373" s="17">
        <v>1.626</v>
      </c>
      <c r="J373" s="17">
        <v>11.679</v>
      </c>
      <c r="K373" s="21">
        <v>1</v>
      </c>
      <c r="L373" s="21">
        <v>0</v>
      </c>
      <c r="M373" s="21">
        <v>0</v>
      </c>
      <c r="N373" s="21">
        <v>-1</v>
      </c>
      <c r="O373" s="21">
        <v>0</v>
      </c>
      <c r="P373" s="21">
        <v>9.282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20">
        <v>399702</v>
      </c>
      <c r="B374" s="20" t="s">
        <v>471</v>
      </c>
      <c r="C374" s="20">
        <v>6471.983</v>
      </c>
      <c r="D374" s="20">
        <v>7289.493</v>
      </c>
      <c r="E374" s="20">
        <v>0</v>
      </c>
      <c r="F374" s="20">
        <v>0</v>
      </c>
      <c r="G374" s="20">
        <v>0</v>
      </c>
      <c r="H374" s="20">
        <v>1</v>
      </c>
      <c r="I374" s="17">
        <v>3.113</v>
      </c>
      <c r="J374" s="17">
        <v>13.979</v>
      </c>
      <c r="K374" s="21">
        <v>4</v>
      </c>
      <c r="L374" s="21">
        <v>0</v>
      </c>
      <c r="M374" s="21">
        <v>0</v>
      </c>
      <c r="N374" s="21">
        <v>1</v>
      </c>
      <c r="O374" s="21">
        <v>0</v>
      </c>
      <c r="P374" s="21">
        <v>-3.599</v>
      </c>
      <c r="Q374" s="21">
        <v>0</v>
      </c>
      <c r="R374" s="21">
        <v>0</v>
      </c>
      <c r="S374" s="22"/>
      <c r="T374" s="22"/>
      <c r="U374" s="22"/>
      <c r="V374" s="22"/>
      <c r="W374" s="22"/>
    </row>
    <row r="375" ht="16.5" spans="1:23">
      <c r="A375" s="20">
        <v>399703</v>
      </c>
      <c r="B375" s="20" t="s">
        <v>472</v>
      </c>
      <c r="C375" s="20">
        <v>6294.24</v>
      </c>
      <c r="D375" s="20">
        <v>7137.708</v>
      </c>
      <c r="E375" s="20">
        <v>0</v>
      </c>
      <c r="F375" s="20">
        <v>0</v>
      </c>
      <c r="G375" s="20">
        <v>0</v>
      </c>
      <c r="H375" s="20">
        <v>1</v>
      </c>
      <c r="I375" s="17">
        <v>3.808</v>
      </c>
      <c r="J375" s="17">
        <v>15.175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0">
        <v>399704</v>
      </c>
      <c r="B376" s="20" t="s">
        <v>473</v>
      </c>
      <c r="C376" s="20">
        <v>3953.764</v>
      </c>
      <c r="D376" s="20">
        <v>5118.274</v>
      </c>
      <c r="E376" s="20">
        <v>0</v>
      </c>
      <c r="F376" s="20">
        <v>0</v>
      </c>
      <c r="G376" s="20">
        <v>0</v>
      </c>
      <c r="H376" s="20">
        <v>1</v>
      </c>
      <c r="I376" s="17">
        <v>6.331</v>
      </c>
      <c r="J376" s="17">
        <v>27.643</v>
      </c>
      <c r="K376" s="21">
        <v>4</v>
      </c>
      <c r="L376" s="21">
        <v>2</v>
      </c>
      <c r="M376" s="21">
        <v>0</v>
      </c>
      <c r="N376" s="21">
        <v>1</v>
      </c>
      <c r="O376" s="21">
        <v>0</v>
      </c>
      <c r="P376" s="21">
        <v>-9.147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20">
        <v>399705</v>
      </c>
      <c r="B377" s="20" t="s">
        <v>474</v>
      </c>
      <c r="C377" s="20">
        <v>2690.23</v>
      </c>
      <c r="D377" s="20">
        <v>3528.181</v>
      </c>
      <c r="E377" s="20">
        <v>0</v>
      </c>
      <c r="F377" s="20">
        <v>0</v>
      </c>
      <c r="G377" s="20">
        <v>0</v>
      </c>
      <c r="H377" s="20">
        <v>1</v>
      </c>
      <c r="I377" s="17">
        <v>15.635</v>
      </c>
      <c r="J377" s="17">
        <v>35.672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0">
        <v>399706</v>
      </c>
      <c r="B378" s="20" t="s">
        <v>475</v>
      </c>
      <c r="C378" s="20">
        <v>5361.815</v>
      </c>
      <c r="D378" s="20">
        <v>5970.042</v>
      </c>
      <c r="E378" s="20">
        <v>0</v>
      </c>
      <c r="F378" s="20">
        <v>0</v>
      </c>
      <c r="G378" s="20">
        <v>0</v>
      </c>
      <c r="H378" s="20">
        <v>1</v>
      </c>
      <c r="I378" s="17">
        <v>0.265</v>
      </c>
      <c r="J378" s="17">
        <v>10.426</v>
      </c>
      <c r="K378" s="21">
        <v>4</v>
      </c>
      <c r="L378" s="21">
        <v>1</v>
      </c>
      <c r="M378" s="21">
        <v>0</v>
      </c>
      <c r="N378" s="21">
        <v>1</v>
      </c>
      <c r="O378" s="21">
        <v>0</v>
      </c>
      <c r="P378" s="21">
        <v>-5.241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20">
        <v>399750</v>
      </c>
      <c r="B379" s="20" t="s">
        <v>476</v>
      </c>
      <c r="C379" s="20">
        <v>8059.983</v>
      </c>
      <c r="D379" s="20">
        <v>8909.096</v>
      </c>
      <c r="E379" s="20">
        <v>0</v>
      </c>
      <c r="F379" s="20">
        <v>0</v>
      </c>
      <c r="G379" s="20">
        <v>0</v>
      </c>
      <c r="H379" s="20">
        <v>1</v>
      </c>
      <c r="I379" s="17">
        <v>2.707</v>
      </c>
      <c r="J379" s="17">
        <v>11.98</v>
      </c>
      <c r="K379" s="21">
        <v>4</v>
      </c>
      <c r="L379" s="21">
        <v>2</v>
      </c>
      <c r="M379" s="21">
        <v>0</v>
      </c>
      <c r="N379" s="21">
        <v>1</v>
      </c>
      <c r="O379" s="21">
        <v>0</v>
      </c>
      <c r="P379" s="21">
        <v>-17.914</v>
      </c>
      <c r="Q379" s="21">
        <v>0</v>
      </c>
      <c r="R379" s="21">
        <v>0</v>
      </c>
      <c r="S379" s="22"/>
      <c r="T379" s="22"/>
      <c r="U379" s="22"/>
      <c r="V379" s="22"/>
      <c r="W379" s="22"/>
    </row>
    <row r="380" ht="16.5" spans="1:23">
      <c r="A380" s="20">
        <v>399802</v>
      </c>
      <c r="B380" s="20" t="s">
        <v>477</v>
      </c>
      <c r="C380" s="20">
        <v>5041.316</v>
      </c>
      <c r="D380" s="20">
        <v>6162.401</v>
      </c>
      <c r="E380" s="20">
        <v>0</v>
      </c>
      <c r="F380" s="20">
        <v>0</v>
      </c>
      <c r="G380" s="20">
        <v>0</v>
      </c>
      <c r="H380" s="20">
        <v>1</v>
      </c>
      <c r="I380" s="17">
        <v>8.039</v>
      </c>
      <c r="J380" s="17">
        <v>24.769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2"/>
      <c r="T380" s="22"/>
      <c r="U380" s="22"/>
      <c r="V380" s="22"/>
      <c r="W380" s="22"/>
    </row>
    <row r="381" ht="16.5" spans="1:23">
      <c r="A381" s="20">
        <v>399803</v>
      </c>
      <c r="B381" s="20" t="s">
        <v>478</v>
      </c>
      <c r="C381" s="20">
        <v>3718.358</v>
      </c>
      <c r="D381" s="20">
        <v>4721.578</v>
      </c>
      <c r="E381" s="20">
        <v>0</v>
      </c>
      <c r="F381" s="20">
        <v>0</v>
      </c>
      <c r="G381" s="20">
        <v>0</v>
      </c>
      <c r="H381" s="20">
        <v>1</v>
      </c>
      <c r="I381" s="17">
        <v>15.514</v>
      </c>
      <c r="J381" s="17">
        <v>33.465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2"/>
      <c r="T381" s="22"/>
      <c r="U381" s="22"/>
      <c r="V381" s="22"/>
      <c r="W381" s="22"/>
    </row>
    <row r="382" ht="16.5" spans="1:23">
      <c r="A382" s="20">
        <v>399804</v>
      </c>
      <c r="B382" s="20" t="s">
        <v>479</v>
      </c>
      <c r="C382" s="20">
        <v>1609.78</v>
      </c>
      <c r="D382" s="20">
        <v>1960.811</v>
      </c>
      <c r="E382" s="20">
        <v>0</v>
      </c>
      <c r="F382" s="20">
        <v>0</v>
      </c>
      <c r="G382" s="20">
        <v>0</v>
      </c>
      <c r="H382" s="20">
        <v>1</v>
      </c>
      <c r="I382" s="17">
        <v>6.098</v>
      </c>
      <c r="J382" s="17">
        <v>22.908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2"/>
      <c r="T382" s="22"/>
      <c r="U382" s="22"/>
      <c r="V382" s="22"/>
      <c r="W382" s="22"/>
    </row>
    <row r="383" ht="16.5" spans="1:23">
      <c r="A383" s="20">
        <v>399806</v>
      </c>
      <c r="B383" s="20" t="s">
        <v>480</v>
      </c>
      <c r="C383" s="20">
        <v>1191.812</v>
      </c>
      <c r="D383" s="20">
        <v>1358.678</v>
      </c>
      <c r="E383" s="20">
        <v>0</v>
      </c>
      <c r="F383" s="20">
        <v>0</v>
      </c>
      <c r="G383" s="20">
        <v>0</v>
      </c>
      <c r="H383" s="20">
        <v>1</v>
      </c>
      <c r="I383" s="17">
        <v>1.499</v>
      </c>
      <c r="J383" s="17">
        <v>13.596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2"/>
      <c r="T383" s="22"/>
      <c r="U383" s="22"/>
      <c r="V383" s="22"/>
      <c r="W383" s="22"/>
    </row>
    <row r="384" ht="16.5" spans="1:23">
      <c r="A384" s="20">
        <v>399808</v>
      </c>
      <c r="B384" s="20" t="s">
        <v>481</v>
      </c>
      <c r="C384" s="20">
        <v>1784.295</v>
      </c>
      <c r="D384" s="20">
        <v>2252.56</v>
      </c>
      <c r="E384" s="20">
        <v>0</v>
      </c>
      <c r="F384" s="20">
        <v>0</v>
      </c>
      <c r="G384" s="20">
        <v>0</v>
      </c>
      <c r="H384" s="20">
        <v>1</v>
      </c>
      <c r="I384" s="17">
        <v>14.888</v>
      </c>
      <c r="J384" s="17">
        <v>32.581</v>
      </c>
      <c r="K384" s="21">
        <v>4</v>
      </c>
      <c r="L384" s="21">
        <v>2</v>
      </c>
      <c r="M384" s="21">
        <v>0</v>
      </c>
      <c r="N384" s="21">
        <v>1</v>
      </c>
      <c r="O384" s="21">
        <v>-1</v>
      </c>
      <c r="P384" s="21">
        <v>-8.804</v>
      </c>
      <c r="Q384" s="21">
        <v>0</v>
      </c>
      <c r="R384" s="21">
        <v>0</v>
      </c>
      <c r="S384" s="22"/>
      <c r="T384" s="22"/>
      <c r="U384" s="22"/>
      <c r="V384" s="22"/>
      <c r="W384" s="22"/>
    </row>
    <row r="385" ht="16.5" spans="1:23">
      <c r="A385" s="20">
        <v>399810</v>
      </c>
      <c r="B385" s="20" t="s">
        <v>482</v>
      </c>
      <c r="C385" s="20">
        <v>2642.337</v>
      </c>
      <c r="D385" s="20">
        <v>3121.452</v>
      </c>
      <c r="E385" s="20">
        <v>0</v>
      </c>
      <c r="F385" s="20">
        <v>0</v>
      </c>
      <c r="G385" s="20">
        <v>0</v>
      </c>
      <c r="H385" s="20">
        <v>1</v>
      </c>
      <c r="I385" s="17">
        <v>3.55</v>
      </c>
      <c r="J385" s="17">
        <v>18.354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2"/>
      <c r="T385" s="22"/>
      <c r="U385" s="22"/>
      <c r="V385" s="22"/>
      <c r="W385" s="22"/>
    </row>
    <row r="386" ht="16.5" spans="1:23">
      <c r="A386" s="20">
        <v>399811</v>
      </c>
      <c r="B386" s="20" t="s">
        <v>483</v>
      </c>
      <c r="C386" s="20">
        <v>3510.582</v>
      </c>
      <c r="D386" s="20">
        <v>4816.098</v>
      </c>
      <c r="E386" s="20">
        <v>0</v>
      </c>
      <c r="F386" s="20">
        <v>0</v>
      </c>
      <c r="G386" s="20">
        <v>0</v>
      </c>
      <c r="H386" s="20">
        <v>1</v>
      </c>
      <c r="I386" s="17">
        <v>17.754</v>
      </c>
      <c r="J386" s="17">
        <v>40.049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2"/>
      <c r="T386" s="22"/>
      <c r="U386" s="22"/>
      <c r="V386" s="22"/>
      <c r="W386" s="22"/>
    </row>
    <row r="387" ht="16.5" spans="1:23">
      <c r="A387" s="20">
        <v>399850</v>
      </c>
      <c r="B387" s="20" t="s">
        <v>484</v>
      </c>
      <c r="C387" s="20">
        <v>6940.222</v>
      </c>
      <c r="D387" s="20">
        <v>8307.685</v>
      </c>
      <c r="E387" s="20">
        <v>0</v>
      </c>
      <c r="F387" s="20">
        <v>0</v>
      </c>
      <c r="G387" s="20">
        <v>0</v>
      </c>
      <c r="H387" s="20">
        <v>1</v>
      </c>
      <c r="I387" s="17">
        <v>9.567</v>
      </c>
      <c r="J387" s="17">
        <v>24.452</v>
      </c>
      <c r="K387" s="21">
        <v>4</v>
      </c>
      <c r="L387" s="21">
        <v>2</v>
      </c>
      <c r="M387" s="21">
        <v>-1</v>
      </c>
      <c r="N387" s="21">
        <v>1</v>
      </c>
      <c r="O387" s="21">
        <v>0</v>
      </c>
      <c r="P387" s="21">
        <v>-0.457</v>
      </c>
      <c r="Q387" s="21">
        <v>0</v>
      </c>
      <c r="R387" s="21">
        <v>0</v>
      </c>
      <c r="S387" s="22"/>
      <c r="T387" s="22"/>
      <c r="U387" s="22"/>
      <c r="V387" s="22"/>
      <c r="W387" s="22"/>
    </row>
    <row r="388" ht="16.5" spans="1:23">
      <c r="A388" s="20">
        <v>399852</v>
      </c>
      <c r="B388" s="20" t="s">
        <v>213</v>
      </c>
      <c r="C388" s="20">
        <v>6041.077</v>
      </c>
      <c r="D388" s="20">
        <v>7189.253</v>
      </c>
      <c r="E388" s="20">
        <v>0</v>
      </c>
      <c r="F388" s="20">
        <v>0</v>
      </c>
      <c r="G388" s="20">
        <v>0</v>
      </c>
      <c r="H388" s="20">
        <v>1</v>
      </c>
      <c r="I388" s="17">
        <v>2.816</v>
      </c>
      <c r="J388" s="17">
        <v>18.337</v>
      </c>
      <c r="K388" s="21">
        <v>4</v>
      </c>
      <c r="L388" s="21">
        <v>1</v>
      </c>
      <c r="M388" s="21">
        <v>0</v>
      </c>
      <c r="N388" s="21">
        <v>1</v>
      </c>
      <c r="O388" s="21">
        <v>-1</v>
      </c>
      <c r="P388" s="21">
        <v>-27.873</v>
      </c>
      <c r="Q388" s="21">
        <v>0</v>
      </c>
      <c r="R388" s="21">
        <v>0</v>
      </c>
      <c r="S388" s="22"/>
      <c r="T388" s="22"/>
      <c r="U388" s="22"/>
      <c r="V388" s="22"/>
      <c r="W388" s="22"/>
    </row>
    <row r="389" ht="16.5" spans="1:23">
      <c r="A389" s="20">
        <v>399903</v>
      </c>
      <c r="B389" s="20" t="s">
        <v>485</v>
      </c>
      <c r="C389" s="20">
        <v>3660.624</v>
      </c>
      <c r="D389" s="20">
        <v>4137.109</v>
      </c>
      <c r="E389" s="20">
        <v>0</v>
      </c>
      <c r="F389" s="20">
        <v>0</v>
      </c>
      <c r="G389" s="20">
        <v>0</v>
      </c>
      <c r="H389" s="20">
        <v>1</v>
      </c>
      <c r="I389" s="17">
        <v>5.865</v>
      </c>
      <c r="J389" s="17">
        <v>16.707</v>
      </c>
      <c r="K389" s="21">
        <v>4</v>
      </c>
      <c r="L389" s="21">
        <v>0</v>
      </c>
      <c r="M389" s="21">
        <v>0</v>
      </c>
      <c r="N389" s="21">
        <v>1</v>
      </c>
      <c r="O389" s="21">
        <v>-1</v>
      </c>
      <c r="P389" s="21">
        <v>-22.071</v>
      </c>
      <c r="Q389" s="21">
        <v>0</v>
      </c>
      <c r="R389" s="21">
        <v>0</v>
      </c>
      <c r="S389" s="22"/>
      <c r="T389" s="22"/>
      <c r="U389" s="22"/>
      <c r="V389" s="22"/>
      <c r="W389" s="22"/>
    </row>
    <row r="390" ht="16.5" spans="1:23">
      <c r="A390" s="20">
        <v>399905</v>
      </c>
      <c r="B390" s="20" t="s">
        <v>486</v>
      </c>
      <c r="C390" s="20">
        <v>5680.967</v>
      </c>
      <c r="D390" s="20">
        <v>6745.466</v>
      </c>
      <c r="E390" s="20">
        <v>0</v>
      </c>
      <c r="F390" s="20">
        <v>0</v>
      </c>
      <c r="G390" s="20">
        <v>0</v>
      </c>
      <c r="H390" s="20">
        <v>1</v>
      </c>
      <c r="I390" s="17">
        <v>6.842</v>
      </c>
      <c r="J390" s="17">
        <v>21.543</v>
      </c>
      <c r="K390" s="21">
        <v>1</v>
      </c>
      <c r="L390" s="21">
        <v>0</v>
      </c>
      <c r="M390" s="21">
        <v>0</v>
      </c>
      <c r="N390" s="21">
        <v>0</v>
      </c>
      <c r="O390" s="21">
        <v>0</v>
      </c>
      <c r="P390" s="21">
        <v>0.302</v>
      </c>
      <c r="Q390" s="21">
        <v>0</v>
      </c>
      <c r="R390" s="21">
        <v>0</v>
      </c>
      <c r="S390" s="22"/>
      <c r="T390" s="22"/>
      <c r="U390" s="22"/>
      <c r="V390" s="22"/>
      <c r="W390" s="22"/>
    </row>
    <row r="391" ht="16.5" spans="1:23">
      <c r="A391" s="20">
        <v>399935</v>
      </c>
      <c r="B391" s="20" t="s">
        <v>239</v>
      </c>
      <c r="C391" s="20">
        <v>4399.168</v>
      </c>
      <c r="D391" s="20">
        <v>5691.865</v>
      </c>
      <c r="E391" s="20">
        <v>0</v>
      </c>
      <c r="F391" s="20">
        <v>0</v>
      </c>
      <c r="G391" s="20">
        <v>0</v>
      </c>
      <c r="H391" s="20">
        <v>1</v>
      </c>
      <c r="I391" s="17">
        <v>15.001</v>
      </c>
      <c r="J391" s="17">
        <v>34.305</v>
      </c>
      <c r="K391" s="21">
        <v>4</v>
      </c>
      <c r="L391" s="21">
        <v>1</v>
      </c>
      <c r="M391" s="21">
        <v>0</v>
      </c>
      <c r="N391" s="21">
        <v>1</v>
      </c>
      <c r="O391" s="21">
        <v>0</v>
      </c>
      <c r="P391" s="21">
        <v>1.091</v>
      </c>
      <c r="Q391" s="21">
        <v>0</v>
      </c>
      <c r="R391" s="21">
        <v>0</v>
      </c>
      <c r="S391" s="22"/>
      <c r="T391" s="22"/>
      <c r="U391" s="22"/>
      <c r="V391" s="22"/>
      <c r="W391" s="22"/>
    </row>
    <row r="392" ht="16.5" spans="1:23">
      <c r="A392" s="20">
        <v>399965</v>
      </c>
      <c r="B392" s="20" t="s">
        <v>487</v>
      </c>
      <c r="C392" s="20">
        <v>2445.202</v>
      </c>
      <c r="D392" s="20">
        <v>2876.878</v>
      </c>
      <c r="E392" s="20">
        <v>0</v>
      </c>
      <c r="F392" s="20">
        <v>0</v>
      </c>
      <c r="G392" s="20">
        <v>0</v>
      </c>
      <c r="H392" s="20">
        <v>1</v>
      </c>
      <c r="I392" s="17">
        <v>5.191</v>
      </c>
      <c r="J392" s="17">
        <v>19.417</v>
      </c>
      <c r="K392" s="21">
        <v>4</v>
      </c>
      <c r="L392" s="21">
        <v>0</v>
      </c>
      <c r="M392" s="21">
        <v>0</v>
      </c>
      <c r="N392" s="21">
        <v>1</v>
      </c>
      <c r="O392" s="21">
        <v>0</v>
      </c>
      <c r="P392" s="21">
        <v>1.536</v>
      </c>
      <c r="Q392" s="21">
        <v>0</v>
      </c>
      <c r="R392" s="21">
        <v>0</v>
      </c>
      <c r="S392" s="22"/>
      <c r="T392" s="22"/>
      <c r="U392" s="22"/>
      <c r="V392" s="22"/>
      <c r="W392" s="22"/>
    </row>
    <row r="393" ht="16.5" spans="1:23">
      <c r="A393" s="20">
        <v>399970</v>
      </c>
      <c r="B393" s="20" t="s">
        <v>488</v>
      </c>
      <c r="C393" s="20">
        <v>3064.814</v>
      </c>
      <c r="D393" s="20">
        <v>4006.363</v>
      </c>
      <c r="E393" s="20">
        <v>0</v>
      </c>
      <c r="F393" s="20">
        <v>0</v>
      </c>
      <c r="G393" s="20">
        <v>0</v>
      </c>
      <c r="H393" s="20">
        <v>1</v>
      </c>
      <c r="I393" s="17">
        <v>12.915</v>
      </c>
      <c r="J393" s="17">
        <v>33.381</v>
      </c>
      <c r="K393" s="21">
        <v>4</v>
      </c>
      <c r="L393" s="21">
        <v>0</v>
      </c>
      <c r="M393" s="21">
        <v>0</v>
      </c>
      <c r="N393" s="21">
        <v>1</v>
      </c>
      <c r="O393" s="21">
        <v>0</v>
      </c>
      <c r="P393" s="21">
        <v>-6.929</v>
      </c>
      <c r="Q393" s="21">
        <v>0</v>
      </c>
      <c r="R393" s="21">
        <v>0</v>
      </c>
      <c r="S393" s="22"/>
      <c r="T393" s="22"/>
      <c r="U393" s="22"/>
      <c r="V393" s="22"/>
      <c r="W393" s="22"/>
    </row>
    <row r="394" ht="16.5" spans="1:23">
      <c r="A394" s="20">
        <v>399971</v>
      </c>
      <c r="B394" s="20" t="s">
        <v>489</v>
      </c>
      <c r="C394" s="20">
        <v>1201.645</v>
      </c>
      <c r="D394" s="20">
        <v>1437.478</v>
      </c>
      <c r="E394" s="20">
        <v>0</v>
      </c>
      <c r="F394" s="20">
        <v>0</v>
      </c>
      <c r="G394" s="20">
        <v>0</v>
      </c>
      <c r="H394" s="20">
        <v>1</v>
      </c>
      <c r="I394" s="17">
        <v>7.407</v>
      </c>
      <c r="J394" s="17">
        <v>22.598</v>
      </c>
      <c r="K394" s="21">
        <v>4</v>
      </c>
      <c r="L394" s="21">
        <v>0</v>
      </c>
      <c r="M394" s="21">
        <v>0</v>
      </c>
      <c r="N394" s="21">
        <v>0</v>
      </c>
      <c r="O394" s="21">
        <v>0</v>
      </c>
      <c r="P394" s="21">
        <v>0.553</v>
      </c>
      <c r="Q394" s="21">
        <v>0</v>
      </c>
      <c r="R394" s="21">
        <v>0</v>
      </c>
      <c r="S394" s="22"/>
      <c r="T394" s="22"/>
      <c r="U394" s="22"/>
      <c r="V394" s="22"/>
      <c r="W394" s="22"/>
    </row>
    <row r="395" ht="16.5" spans="1:23">
      <c r="A395" s="20">
        <v>399972</v>
      </c>
      <c r="B395" s="20" t="s">
        <v>490</v>
      </c>
      <c r="C395" s="20">
        <v>4264.984</v>
      </c>
      <c r="D395" s="20">
        <v>5102.805</v>
      </c>
      <c r="E395" s="20">
        <v>0</v>
      </c>
      <c r="F395" s="20">
        <v>0</v>
      </c>
      <c r="G395" s="20">
        <v>0</v>
      </c>
      <c r="H395" s="20">
        <v>1</v>
      </c>
      <c r="I395" s="17">
        <v>9.401</v>
      </c>
      <c r="J395" s="17">
        <v>24.276</v>
      </c>
      <c r="K395" s="21">
        <v>4</v>
      </c>
      <c r="L395" s="21">
        <v>2</v>
      </c>
      <c r="M395" s="21">
        <v>0</v>
      </c>
      <c r="N395" s="21">
        <v>1</v>
      </c>
      <c r="O395" s="21">
        <v>0</v>
      </c>
      <c r="P395" s="21">
        <v>0.568</v>
      </c>
      <c r="Q395" s="21">
        <v>0</v>
      </c>
      <c r="R395" s="21">
        <v>0</v>
      </c>
      <c r="S395" s="22"/>
      <c r="T395" s="22"/>
      <c r="U395" s="22"/>
      <c r="V395" s="22"/>
      <c r="W395" s="22"/>
    </row>
    <row r="396" ht="16.5" spans="1:23">
      <c r="A396" s="20">
        <v>399974</v>
      </c>
      <c r="B396" s="20" t="s">
        <v>491</v>
      </c>
      <c r="C396" s="20">
        <v>1649.646</v>
      </c>
      <c r="D396" s="20">
        <v>1832.463</v>
      </c>
      <c r="E396" s="20">
        <v>0</v>
      </c>
      <c r="F396" s="20">
        <v>0</v>
      </c>
      <c r="G396" s="20">
        <v>0</v>
      </c>
      <c r="H396" s="20">
        <v>1</v>
      </c>
      <c r="I396" s="17">
        <v>2.237</v>
      </c>
      <c r="J396" s="17">
        <v>11.991</v>
      </c>
      <c r="K396" s="21">
        <v>0</v>
      </c>
      <c r="L396" s="21">
        <v>0</v>
      </c>
      <c r="M396" s="21">
        <v>0</v>
      </c>
      <c r="N396" s="21">
        <v>-1</v>
      </c>
      <c r="O396" s="21">
        <v>0</v>
      </c>
      <c r="P396" s="21">
        <v>1.668</v>
      </c>
      <c r="Q396" s="21">
        <v>0</v>
      </c>
      <c r="R396" s="21">
        <v>0</v>
      </c>
      <c r="S396" s="22"/>
      <c r="T396" s="22"/>
      <c r="U396" s="22"/>
      <c r="V396" s="22"/>
      <c r="W396" s="22"/>
    </row>
    <row r="397" ht="16.5" spans="1:23">
      <c r="A397" s="20">
        <v>399976</v>
      </c>
      <c r="B397" s="20" t="s">
        <v>492</v>
      </c>
      <c r="C397" s="20">
        <v>2868.956</v>
      </c>
      <c r="D397" s="20">
        <v>3554.182</v>
      </c>
      <c r="E397" s="20">
        <v>0</v>
      </c>
      <c r="F397" s="20">
        <v>0</v>
      </c>
      <c r="G397" s="20">
        <v>0</v>
      </c>
      <c r="H397" s="20">
        <v>1</v>
      </c>
      <c r="I397" s="17">
        <v>15.913</v>
      </c>
      <c r="J397" s="17">
        <v>32.124</v>
      </c>
      <c r="K397" s="21">
        <v>4</v>
      </c>
      <c r="L397" s="21">
        <v>0</v>
      </c>
      <c r="M397" s="21">
        <v>0</v>
      </c>
      <c r="N397" s="21">
        <v>1</v>
      </c>
      <c r="O397" s="21">
        <v>0</v>
      </c>
      <c r="P397" s="21">
        <v>-25.772</v>
      </c>
      <c r="Q397" s="21">
        <v>0</v>
      </c>
      <c r="R397" s="21">
        <v>0</v>
      </c>
      <c r="S397" s="22"/>
      <c r="T397" s="22"/>
      <c r="U397" s="22"/>
      <c r="V397" s="22"/>
      <c r="W397" s="22"/>
    </row>
    <row r="398" ht="16.5" spans="1:23">
      <c r="A398" s="20">
        <v>399982</v>
      </c>
      <c r="B398" s="20" t="s">
        <v>252</v>
      </c>
      <c r="C398" s="20">
        <v>7082.589</v>
      </c>
      <c r="D398" s="20">
        <v>8290.388</v>
      </c>
      <c r="E398" s="20">
        <v>0</v>
      </c>
      <c r="F398" s="20">
        <v>0</v>
      </c>
      <c r="G398" s="20">
        <v>0</v>
      </c>
      <c r="H398" s="20">
        <v>1</v>
      </c>
      <c r="I398" s="17">
        <v>5.271</v>
      </c>
      <c r="J398" s="17">
        <v>19.072</v>
      </c>
      <c r="K398" s="21">
        <v>4</v>
      </c>
      <c r="L398" s="21">
        <v>2</v>
      </c>
      <c r="M398" s="21">
        <v>0</v>
      </c>
      <c r="N398" s="21">
        <v>1</v>
      </c>
      <c r="O398" s="21">
        <v>0</v>
      </c>
      <c r="P398" s="21">
        <v>-9.121</v>
      </c>
      <c r="Q398" s="21">
        <v>0</v>
      </c>
      <c r="R398" s="21">
        <v>0</v>
      </c>
      <c r="S398" s="22"/>
      <c r="T398" s="22"/>
      <c r="U398" s="22"/>
      <c r="V398" s="22"/>
      <c r="W398" s="22"/>
    </row>
    <row r="399" ht="16.5" spans="1:23">
      <c r="A399" s="20">
        <v>399991</v>
      </c>
      <c r="B399" s="20" t="s">
        <v>493</v>
      </c>
      <c r="C399" s="20">
        <v>1971.681</v>
      </c>
      <c r="D399" s="20">
        <v>2457.372</v>
      </c>
      <c r="E399" s="20">
        <v>0</v>
      </c>
      <c r="F399" s="20">
        <v>0</v>
      </c>
      <c r="G399" s="20">
        <v>0</v>
      </c>
      <c r="H399" s="20">
        <v>1</v>
      </c>
      <c r="I399" s="17">
        <v>7.136</v>
      </c>
      <c r="J399" s="17">
        <v>25.491</v>
      </c>
      <c r="K399" s="21">
        <v>4</v>
      </c>
      <c r="L399" s="21">
        <v>0</v>
      </c>
      <c r="M399" s="21">
        <v>0</v>
      </c>
      <c r="N399" s="21">
        <v>1</v>
      </c>
      <c r="O399" s="21">
        <v>0</v>
      </c>
      <c r="P399" s="21">
        <v>-13.609</v>
      </c>
      <c r="Q399" s="21">
        <v>0</v>
      </c>
      <c r="R399" s="21">
        <v>0</v>
      </c>
      <c r="S399" s="22"/>
      <c r="T399" s="22"/>
      <c r="U399" s="22"/>
      <c r="V399" s="22"/>
      <c r="W399" s="22"/>
    </row>
    <row r="400" ht="16.5" spans="1:23">
      <c r="A400" s="20">
        <v>399992</v>
      </c>
      <c r="B400" s="20" t="s">
        <v>494</v>
      </c>
      <c r="C400" s="20">
        <v>1659.024</v>
      </c>
      <c r="D400" s="20">
        <v>1961.185</v>
      </c>
      <c r="E400" s="20">
        <v>0</v>
      </c>
      <c r="F400" s="20">
        <v>0</v>
      </c>
      <c r="G400" s="20">
        <v>0</v>
      </c>
      <c r="H400" s="20">
        <v>1</v>
      </c>
      <c r="I400" s="17">
        <v>7.099</v>
      </c>
      <c r="J400" s="17">
        <v>21.412</v>
      </c>
      <c r="K400" s="21">
        <v>4</v>
      </c>
      <c r="L400" s="21">
        <v>2</v>
      </c>
      <c r="M400" s="21">
        <v>0</v>
      </c>
      <c r="N400" s="21">
        <v>1</v>
      </c>
      <c r="O400" s="21">
        <v>-1</v>
      </c>
      <c r="P400" s="21">
        <v>-22.634</v>
      </c>
      <c r="Q400" s="21">
        <v>0</v>
      </c>
      <c r="R400" s="21">
        <v>0</v>
      </c>
      <c r="S400" s="22"/>
      <c r="T400" s="22"/>
      <c r="U400" s="22"/>
      <c r="V400" s="22"/>
      <c r="W400" s="22"/>
    </row>
    <row r="401" ht="16.5" spans="1:23">
      <c r="A401" s="20">
        <v>399994</v>
      </c>
      <c r="B401" s="20" t="s">
        <v>495</v>
      </c>
      <c r="C401" s="20">
        <v>1560.039</v>
      </c>
      <c r="D401" s="20">
        <v>1905.752</v>
      </c>
      <c r="E401" s="20">
        <v>0</v>
      </c>
      <c r="F401" s="20">
        <v>0</v>
      </c>
      <c r="G401" s="20">
        <v>0</v>
      </c>
      <c r="H401" s="20">
        <v>1</v>
      </c>
      <c r="I401" s="17">
        <v>2.028</v>
      </c>
      <c r="J401" s="17">
        <v>19.8</v>
      </c>
      <c r="K401" s="21">
        <v>4</v>
      </c>
      <c r="L401" s="21">
        <v>2</v>
      </c>
      <c r="M401" s="21">
        <v>0</v>
      </c>
      <c r="N401" s="21">
        <v>1</v>
      </c>
      <c r="O401" s="21">
        <v>0</v>
      </c>
      <c r="P401" s="21">
        <v>-16.824</v>
      </c>
      <c r="Q401" s="21">
        <v>0</v>
      </c>
      <c r="R401" s="21">
        <v>0</v>
      </c>
      <c r="S401" s="22"/>
      <c r="T401" s="22"/>
      <c r="U401" s="22"/>
      <c r="V401" s="22"/>
      <c r="W401" s="22"/>
    </row>
    <row r="402" ht="16.5" spans="1:23">
      <c r="A402" s="20">
        <v>399996</v>
      </c>
      <c r="B402" s="20" t="s">
        <v>496</v>
      </c>
      <c r="C402" s="20">
        <v>3351.974</v>
      </c>
      <c r="D402" s="20">
        <v>4161.962</v>
      </c>
      <c r="E402" s="20">
        <v>0</v>
      </c>
      <c r="F402" s="20">
        <v>0</v>
      </c>
      <c r="G402" s="20">
        <v>0</v>
      </c>
      <c r="H402" s="20">
        <v>1</v>
      </c>
      <c r="I402" s="17">
        <v>9.708</v>
      </c>
      <c r="J402" s="17">
        <v>27.281</v>
      </c>
      <c r="K402" s="21">
        <v>3</v>
      </c>
      <c r="L402" s="21">
        <v>0</v>
      </c>
      <c r="M402" s="21">
        <v>0</v>
      </c>
      <c r="N402" s="21">
        <v>0</v>
      </c>
      <c r="O402" s="21">
        <v>0</v>
      </c>
      <c r="P402" s="21">
        <v>2.402</v>
      </c>
      <c r="Q402" s="21">
        <v>0</v>
      </c>
      <c r="R402" s="21">
        <v>0</v>
      </c>
      <c r="S402" s="22"/>
      <c r="T402" s="22"/>
      <c r="U402" s="22"/>
      <c r="V402" s="22"/>
      <c r="W402" s="22"/>
    </row>
    <row r="403" ht="16.5" spans="1:23">
      <c r="A403" s="20">
        <v>980001</v>
      </c>
      <c r="B403" s="20" t="s">
        <v>497</v>
      </c>
      <c r="C403" s="20">
        <v>1287.806</v>
      </c>
      <c r="D403" s="20">
        <v>1476.635</v>
      </c>
      <c r="E403" s="20">
        <v>0</v>
      </c>
      <c r="F403" s="20">
        <v>0</v>
      </c>
      <c r="G403" s="20">
        <v>0</v>
      </c>
      <c r="H403" s="20">
        <v>1</v>
      </c>
      <c r="I403" s="17">
        <v>4.272</v>
      </c>
      <c r="J403" s="17">
        <v>16.513</v>
      </c>
      <c r="K403" s="21">
        <v>4</v>
      </c>
      <c r="L403" s="21">
        <v>2</v>
      </c>
      <c r="M403" s="21">
        <v>0</v>
      </c>
      <c r="N403" s="21">
        <v>0</v>
      </c>
      <c r="O403" s="21">
        <v>0</v>
      </c>
      <c r="P403" s="21">
        <v>1.125</v>
      </c>
      <c r="Q403" s="21">
        <v>0</v>
      </c>
      <c r="R403" s="21">
        <v>0</v>
      </c>
      <c r="S403" s="22"/>
      <c r="T403" s="22"/>
      <c r="U403" s="22"/>
      <c r="V403" s="22"/>
      <c r="W403" s="22"/>
    </row>
    <row r="404" ht="16.5" spans="1:23">
      <c r="A404" s="20">
        <v>980017</v>
      </c>
      <c r="B404" s="20" t="s">
        <v>498</v>
      </c>
      <c r="C404" s="20">
        <v>8557.997</v>
      </c>
      <c r="D404" s="20">
        <v>11096.622</v>
      </c>
      <c r="E404" s="20">
        <v>0</v>
      </c>
      <c r="F404" s="20">
        <v>0</v>
      </c>
      <c r="G404" s="20">
        <v>0</v>
      </c>
      <c r="H404" s="20">
        <v>1</v>
      </c>
      <c r="I404" s="17">
        <v>17.646</v>
      </c>
      <c r="J404" s="17">
        <v>36.487</v>
      </c>
      <c r="K404" s="21">
        <v>4</v>
      </c>
      <c r="L404" s="21">
        <v>0</v>
      </c>
      <c r="M404" s="21">
        <v>-1</v>
      </c>
      <c r="N404" s="21">
        <v>1</v>
      </c>
      <c r="O404" s="21">
        <v>0</v>
      </c>
      <c r="P404" s="21">
        <v>3.638</v>
      </c>
      <c r="Q404" s="21">
        <v>0</v>
      </c>
      <c r="R404" s="21">
        <v>0</v>
      </c>
      <c r="S404" s="22"/>
      <c r="T404" s="22"/>
      <c r="U404" s="22"/>
      <c r="V404" s="22"/>
      <c r="W404" s="22"/>
    </row>
    <row r="405" ht="16.5" spans="1:23">
      <c r="A405" s="20">
        <v>980018</v>
      </c>
      <c r="B405" s="20" t="s">
        <v>499</v>
      </c>
      <c r="C405" s="20">
        <v>2949.463</v>
      </c>
      <c r="D405" s="20">
        <v>3642.938</v>
      </c>
      <c r="E405" s="20">
        <v>0</v>
      </c>
      <c r="F405" s="20">
        <v>0</v>
      </c>
      <c r="G405" s="20">
        <v>0</v>
      </c>
      <c r="H405" s="20">
        <v>1</v>
      </c>
      <c r="I405" s="17">
        <v>1.288</v>
      </c>
      <c r="J405" s="17">
        <v>20.079</v>
      </c>
      <c r="K405" s="21">
        <v>3</v>
      </c>
      <c r="L405" s="21">
        <v>0</v>
      </c>
      <c r="M405" s="21">
        <v>0</v>
      </c>
      <c r="N405" s="21">
        <v>1</v>
      </c>
      <c r="O405" s="21">
        <v>0</v>
      </c>
      <c r="P405" s="21">
        <v>12.847</v>
      </c>
      <c r="Q405" s="21">
        <v>0</v>
      </c>
      <c r="R405" s="21">
        <v>0</v>
      </c>
      <c r="S405" s="22"/>
      <c r="T405" s="22"/>
      <c r="U405" s="22"/>
      <c r="V405" s="22"/>
      <c r="W405" s="22"/>
    </row>
    <row r="406" ht="16.5" spans="1:23">
      <c r="A406" s="20">
        <v>980022</v>
      </c>
      <c r="B406" s="20" t="s">
        <v>500</v>
      </c>
      <c r="C406" s="20">
        <v>2005.347</v>
      </c>
      <c r="D406" s="20">
        <v>2566.033</v>
      </c>
      <c r="E406" s="20">
        <v>0</v>
      </c>
      <c r="F406" s="20">
        <v>0</v>
      </c>
      <c r="G406" s="20">
        <v>0</v>
      </c>
      <c r="H406" s="20">
        <v>1</v>
      </c>
      <c r="I406" s="17">
        <v>6.13</v>
      </c>
      <c r="J406" s="17">
        <v>26.641</v>
      </c>
      <c r="K406" s="21">
        <v>4</v>
      </c>
      <c r="L406" s="21">
        <v>2</v>
      </c>
      <c r="M406" s="21">
        <v>0</v>
      </c>
      <c r="N406" s="21">
        <v>0</v>
      </c>
      <c r="O406" s="21">
        <v>0</v>
      </c>
      <c r="P406" s="21">
        <v>-0.142</v>
      </c>
      <c r="Q406" s="21">
        <v>0</v>
      </c>
      <c r="R406" s="21">
        <v>0</v>
      </c>
      <c r="S406" s="22"/>
      <c r="T406" s="22"/>
      <c r="U406" s="22"/>
      <c r="V406" s="22"/>
      <c r="W406" s="22"/>
    </row>
    <row r="407" ht="16.5" spans="1:23">
      <c r="A407" s="20">
        <v>980023</v>
      </c>
      <c r="B407" s="20" t="s">
        <v>501</v>
      </c>
      <c r="C407" s="20">
        <v>2011.605</v>
      </c>
      <c r="D407" s="20">
        <v>2434.809</v>
      </c>
      <c r="E407" s="20">
        <v>0</v>
      </c>
      <c r="F407" s="20">
        <v>0</v>
      </c>
      <c r="G407" s="20">
        <v>0</v>
      </c>
      <c r="H407" s="20">
        <v>1</v>
      </c>
      <c r="I407" s="17">
        <v>4.946</v>
      </c>
      <c r="J407" s="17">
        <v>21.468</v>
      </c>
      <c r="K407" s="21">
        <v>4</v>
      </c>
      <c r="L407" s="21">
        <v>1</v>
      </c>
      <c r="M407" s="21">
        <v>0</v>
      </c>
      <c r="N407" s="21">
        <v>1</v>
      </c>
      <c r="O407" s="21">
        <v>0</v>
      </c>
      <c r="P407" s="21">
        <v>-2.779</v>
      </c>
      <c r="Q407" s="21">
        <v>0</v>
      </c>
      <c r="R407" s="21">
        <v>0</v>
      </c>
      <c r="S407" s="22"/>
      <c r="T407" s="22"/>
      <c r="U407" s="22"/>
      <c r="V407" s="22"/>
      <c r="W407" s="22"/>
    </row>
    <row r="408" ht="16.5" spans="1:23">
      <c r="A408" s="20">
        <v>980027</v>
      </c>
      <c r="B408" s="20" t="s">
        <v>502</v>
      </c>
      <c r="C408" s="20">
        <v>2031.22</v>
      </c>
      <c r="D408" s="20">
        <v>2719.083</v>
      </c>
      <c r="E408" s="20">
        <v>0</v>
      </c>
      <c r="F408" s="20">
        <v>0</v>
      </c>
      <c r="G408" s="20">
        <v>0</v>
      </c>
      <c r="H408" s="20">
        <v>1</v>
      </c>
      <c r="I408" s="17">
        <v>18.734</v>
      </c>
      <c r="J408" s="17">
        <v>39.293</v>
      </c>
      <c r="K408" s="21">
        <v>2</v>
      </c>
      <c r="L408" s="21">
        <v>0</v>
      </c>
      <c r="M408" s="21">
        <v>0</v>
      </c>
      <c r="N408" s="21">
        <v>0</v>
      </c>
      <c r="O408" s="21">
        <v>0</v>
      </c>
      <c r="P408" s="21">
        <v>6.199</v>
      </c>
      <c r="Q408" s="21">
        <v>0</v>
      </c>
      <c r="R408" s="21">
        <v>0</v>
      </c>
      <c r="S408" s="22"/>
      <c r="T408" s="22"/>
      <c r="U408" s="22"/>
      <c r="V408" s="22"/>
      <c r="W408" s="22"/>
    </row>
    <row r="409" ht="16.5" spans="1:23">
      <c r="A409" s="20">
        <v>980028</v>
      </c>
      <c r="B409" s="20" t="s">
        <v>503</v>
      </c>
      <c r="C409" s="20">
        <v>10679.619</v>
      </c>
      <c r="D409" s="20">
        <v>12078.185</v>
      </c>
      <c r="E409" s="20">
        <v>0</v>
      </c>
      <c r="F409" s="20">
        <v>0</v>
      </c>
      <c r="G409" s="20">
        <v>0</v>
      </c>
      <c r="H409" s="20">
        <v>1</v>
      </c>
      <c r="I409" s="17">
        <v>1.967</v>
      </c>
      <c r="J409" s="17">
        <v>13.319</v>
      </c>
      <c r="K409" s="21">
        <v>4</v>
      </c>
      <c r="L409" s="21">
        <v>2</v>
      </c>
      <c r="M409" s="21">
        <v>0</v>
      </c>
      <c r="N409" s="21">
        <v>1</v>
      </c>
      <c r="O409" s="21">
        <v>0</v>
      </c>
      <c r="P409" s="21">
        <v>-4.405</v>
      </c>
      <c r="Q409" s="21">
        <v>0</v>
      </c>
      <c r="R409" s="21">
        <v>0</v>
      </c>
      <c r="S409" s="22"/>
      <c r="T409" s="22"/>
      <c r="U409" s="22"/>
      <c r="V409" s="22"/>
      <c r="W409" s="22"/>
    </row>
    <row r="410" ht="16.5" spans="1:23">
      <c r="A410" s="20">
        <v>980030</v>
      </c>
      <c r="B410" s="20" t="s">
        <v>504</v>
      </c>
      <c r="C410" s="20">
        <v>5042.088</v>
      </c>
      <c r="D410" s="20">
        <v>6483.546</v>
      </c>
      <c r="E410" s="20">
        <v>0</v>
      </c>
      <c r="F410" s="20">
        <v>0</v>
      </c>
      <c r="G410" s="20">
        <v>0</v>
      </c>
      <c r="H410" s="20">
        <v>1</v>
      </c>
      <c r="I410" s="17">
        <v>14.112</v>
      </c>
      <c r="J410" s="17">
        <v>33.207</v>
      </c>
      <c r="K410" s="21">
        <v>1</v>
      </c>
      <c r="L410" s="21">
        <v>0</v>
      </c>
      <c r="M410" s="21">
        <v>0</v>
      </c>
      <c r="N410" s="21">
        <v>-1</v>
      </c>
      <c r="O410" s="21">
        <v>0</v>
      </c>
      <c r="P410" s="21">
        <v>10.736</v>
      </c>
      <c r="Q410" s="21">
        <v>0</v>
      </c>
      <c r="R410" s="21">
        <v>0</v>
      </c>
      <c r="S410" s="22"/>
      <c r="T410" s="22"/>
      <c r="U410" s="22"/>
      <c r="V410" s="22"/>
      <c r="W410" s="22"/>
    </row>
    <row r="411" ht="16.5" spans="1:23">
      <c r="A411" s="20">
        <v>980032</v>
      </c>
      <c r="B411" s="20" t="s">
        <v>505</v>
      </c>
      <c r="C411" s="20">
        <v>9807.002</v>
      </c>
      <c r="D411" s="20">
        <v>12354.389</v>
      </c>
      <c r="E411" s="20">
        <v>0</v>
      </c>
      <c r="F411" s="20">
        <v>0</v>
      </c>
      <c r="G411" s="20">
        <v>0</v>
      </c>
      <c r="H411" s="20">
        <v>1</v>
      </c>
      <c r="I411" s="17">
        <v>18.284</v>
      </c>
      <c r="J411" s="17">
        <v>35.133</v>
      </c>
      <c r="K411" s="21">
        <v>4</v>
      </c>
      <c r="L411" s="21">
        <v>0</v>
      </c>
      <c r="M411" s="21">
        <v>0</v>
      </c>
      <c r="N411" s="21">
        <v>1</v>
      </c>
      <c r="O411" s="21">
        <v>0</v>
      </c>
      <c r="P411" s="21">
        <v>5.673</v>
      </c>
      <c r="Q411" s="21">
        <v>0</v>
      </c>
      <c r="R411" s="21">
        <v>0</v>
      </c>
      <c r="S411" s="22"/>
      <c r="T411" s="22"/>
      <c r="U411" s="22"/>
      <c r="V411" s="22"/>
      <c r="W411" s="22"/>
    </row>
    <row r="412" ht="16.5" spans="1:23">
      <c r="A412" s="20">
        <v>980068</v>
      </c>
      <c r="B412" s="20" t="s">
        <v>506</v>
      </c>
      <c r="C412" s="20">
        <v>2971.394</v>
      </c>
      <c r="D412" s="20">
        <v>3430.595</v>
      </c>
      <c r="E412" s="20">
        <v>0</v>
      </c>
      <c r="F412" s="20">
        <v>0</v>
      </c>
      <c r="G412" s="20">
        <v>0</v>
      </c>
      <c r="H412" s="20">
        <v>1</v>
      </c>
      <c r="I412" s="17">
        <v>1.505</v>
      </c>
      <c r="J412" s="17">
        <v>14.689</v>
      </c>
      <c r="K412" s="21">
        <v>4</v>
      </c>
      <c r="L412" s="21">
        <v>0</v>
      </c>
      <c r="M412" s="21">
        <v>0</v>
      </c>
      <c r="N412" s="21">
        <v>0</v>
      </c>
      <c r="O412" s="21">
        <v>0</v>
      </c>
      <c r="P412" s="21">
        <v>4.923</v>
      </c>
      <c r="Q412" s="21">
        <v>0</v>
      </c>
      <c r="R412" s="21">
        <v>0</v>
      </c>
      <c r="S412" s="22"/>
      <c r="T412" s="22"/>
      <c r="U412" s="22"/>
      <c r="V412" s="22"/>
      <c r="W412" s="22"/>
    </row>
    <row r="413" ht="16.5" spans="1:23">
      <c r="A413" s="20">
        <v>988006</v>
      </c>
      <c r="B413" s="20" t="s">
        <v>507</v>
      </c>
      <c r="C413" s="20">
        <v>1926.392</v>
      </c>
      <c r="D413" s="20">
        <v>2584.958</v>
      </c>
      <c r="E413" s="20">
        <v>0</v>
      </c>
      <c r="F413" s="20">
        <v>0</v>
      </c>
      <c r="G413" s="20">
        <v>0</v>
      </c>
      <c r="H413" s="20">
        <v>1</v>
      </c>
      <c r="I413" s="17">
        <v>14.107</v>
      </c>
      <c r="J413" s="17">
        <v>35.99</v>
      </c>
      <c r="K413" s="21">
        <v>4</v>
      </c>
      <c r="L413" s="21">
        <v>0</v>
      </c>
      <c r="M413" s="21">
        <v>0</v>
      </c>
      <c r="N413" s="21">
        <v>1</v>
      </c>
      <c r="O413" s="21">
        <v>0</v>
      </c>
      <c r="P413" s="21">
        <v>-10.147</v>
      </c>
      <c r="Q413" s="21">
        <v>0</v>
      </c>
      <c r="R413" s="21">
        <v>0</v>
      </c>
      <c r="S413" s="22"/>
      <c r="T413" s="22"/>
      <c r="U413" s="22"/>
      <c r="V413" s="22"/>
      <c r="W413" s="22"/>
    </row>
    <row r="414" ht="16.5" spans="1:23">
      <c r="A414" s="20">
        <v>988007</v>
      </c>
      <c r="B414" s="20" t="s">
        <v>508</v>
      </c>
      <c r="C414" s="20">
        <v>1915.301</v>
      </c>
      <c r="D414" s="20">
        <v>2575.525</v>
      </c>
      <c r="E414" s="20">
        <v>0</v>
      </c>
      <c r="F414" s="20">
        <v>0</v>
      </c>
      <c r="G414" s="20">
        <v>0</v>
      </c>
      <c r="H414" s="20">
        <v>1</v>
      </c>
      <c r="I414" s="17">
        <v>14.5</v>
      </c>
      <c r="J414" s="17">
        <v>36.417</v>
      </c>
      <c r="K414" s="21">
        <v>4</v>
      </c>
      <c r="L414" s="21">
        <v>0</v>
      </c>
      <c r="M414" s="21">
        <v>0</v>
      </c>
      <c r="N414" s="21">
        <v>0</v>
      </c>
      <c r="O414" s="21">
        <v>0</v>
      </c>
      <c r="P414" s="21">
        <v>-4.064</v>
      </c>
      <c r="Q414" s="21">
        <v>0</v>
      </c>
      <c r="R414" s="21">
        <v>0</v>
      </c>
      <c r="S414" s="22"/>
      <c r="T414" s="22"/>
      <c r="U414" s="22"/>
      <c r="V414" s="22"/>
      <c r="W414" s="22"/>
    </row>
    <row r="415" ht="16.5" spans="1:23">
      <c r="A415" s="20">
        <v>988106</v>
      </c>
      <c r="B415" s="20" t="s">
        <v>509</v>
      </c>
      <c r="C415" s="20">
        <v>2126.449</v>
      </c>
      <c r="D415" s="20">
        <v>2860.679</v>
      </c>
      <c r="E415" s="20">
        <v>0</v>
      </c>
      <c r="F415" s="20">
        <v>0</v>
      </c>
      <c r="G415" s="20">
        <v>0</v>
      </c>
      <c r="H415" s="20">
        <v>1</v>
      </c>
      <c r="I415" s="17">
        <v>14.172</v>
      </c>
      <c r="J415" s="17">
        <v>36.201</v>
      </c>
      <c r="K415" s="21">
        <v>4</v>
      </c>
      <c r="L415" s="21">
        <v>1</v>
      </c>
      <c r="M415" s="21">
        <v>0</v>
      </c>
      <c r="N415" s="21">
        <v>1</v>
      </c>
      <c r="O415" s="21">
        <v>0</v>
      </c>
      <c r="P415" s="21">
        <v>-1.231</v>
      </c>
      <c r="Q415" s="21">
        <v>0</v>
      </c>
      <c r="R415" s="21">
        <v>0</v>
      </c>
      <c r="S415" s="22"/>
      <c r="T415" s="22"/>
      <c r="U415" s="22"/>
      <c r="V415" s="22"/>
      <c r="W415" s="22"/>
    </row>
    <row r="416" ht="16.5" spans="1:23">
      <c r="A416" s="20">
        <v>988107</v>
      </c>
      <c r="B416" s="20" t="s">
        <v>510</v>
      </c>
      <c r="C416" s="20">
        <v>2114.253</v>
      </c>
      <c r="D416" s="20">
        <v>2850.235</v>
      </c>
      <c r="E416" s="20">
        <v>0</v>
      </c>
      <c r="F416" s="20">
        <v>0</v>
      </c>
      <c r="G416" s="20">
        <v>0</v>
      </c>
      <c r="H416" s="20">
        <v>1</v>
      </c>
      <c r="I416" s="17">
        <v>14.564</v>
      </c>
      <c r="J416" s="17">
        <v>36.625</v>
      </c>
      <c r="K416" s="21">
        <v>4</v>
      </c>
      <c r="L416" s="21">
        <v>0</v>
      </c>
      <c r="M416" s="21">
        <v>0</v>
      </c>
      <c r="N416" s="21">
        <v>1</v>
      </c>
      <c r="O416" s="21">
        <v>0</v>
      </c>
      <c r="P416" s="21">
        <v>-1.818</v>
      </c>
      <c r="Q416" s="21">
        <v>0</v>
      </c>
      <c r="R416" s="21">
        <v>0</v>
      </c>
      <c r="S416" s="22"/>
      <c r="T416" s="22"/>
      <c r="U416" s="22"/>
      <c r="V416" s="22"/>
      <c r="W416" s="22"/>
    </row>
    <row r="417" ht="16.5" spans="1:23">
      <c r="A417" s="20">
        <v>988201</v>
      </c>
      <c r="B417" s="20" t="s">
        <v>511</v>
      </c>
      <c r="C417" s="20">
        <v>1555.559</v>
      </c>
      <c r="D417" s="20">
        <v>1801.068</v>
      </c>
      <c r="E417" s="20">
        <v>0</v>
      </c>
      <c r="F417" s="20">
        <v>0</v>
      </c>
      <c r="G417" s="20">
        <v>0</v>
      </c>
      <c r="H417" s="20">
        <v>1</v>
      </c>
      <c r="I417" s="17">
        <v>4.594</v>
      </c>
      <c r="J417" s="17">
        <v>17.599</v>
      </c>
      <c r="K417" s="21">
        <v>4</v>
      </c>
      <c r="L417" s="21">
        <v>0</v>
      </c>
      <c r="M417" s="21">
        <v>0</v>
      </c>
      <c r="N417" s="21">
        <v>1</v>
      </c>
      <c r="O417" s="21">
        <v>0</v>
      </c>
      <c r="P417" s="21">
        <v>-0.363</v>
      </c>
      <c r="Q417" s="21">
        <v>0</v>
      </c>
      <c r="R417" s="21">
        <v>0</v>
      </c>
      <c r="S417" s="22"/>
      <c r="T417" s="22"/>
      <c r="U417" s="22"/>
      <c r="V417" s="22"/>
      <c r="W417" s="22"/>
    </row>
    <row r="418" ht="16.5" spans="1:23">
      <c r="A418" s="23">
        <v>12</v>
      </c>
      <c r="B418" s="23" t="s">
        <v>512</v>
      </c>
      <c r="C418" s="23">
        <v>224.539</v>
      </c>
      <c r="D418" s="23">
        <v>226.096</v>
      </c>
      <c r="E418" s="23">
        <v>0</v>
      </c>
      <c r="F418" s="23">
        <v>0</v>
      </c>
      <c r="G418" s="23">
        <v>1</v>
      </c>
      <c r="H418" s="17">
        <v>0</v>
      </c>
      <c r="I418" s="17">
        <v>0</v>
      </c>
      <c r="J418" s="17">
        <v>0</v>
      </c>
      <c r="K418" s="21">
        <v>4</v>
      </c>
      <c r="L418" s="21">
        <v>0</v>
      </c>
      <c r="M418" s="21">
        <v>0</v>
      </c>
      <c r="N418" s="21">
        <v>0</v>
      </c>
      <c r="O418" s="21">
        <v>0</v>
      </c>
      <c r="P418" s="21">
        <v>-0.085</v>
      </c>
      <c r="Q418" s="21">
        <v>0</v>
      </c>
      <c r="R418" s="21">
        <v>0</v>
      </c>
      <c r="S418" s="22"/>
      <c r="T418" s="22"/>
      <c r="U418" s="22"/>
      <c r="V418" s="22"/>
      <c r="W418" s="22"/>
    </row>
    <row r="419" ht="16.5" spans="1:23">
      <c r="A419" s="23">
        <v>15</v>
      </c>
      <c r="B419" s="23" t="s">
        <v>5</v>
      </c>
      <c r="C419" s="23">
        <v>3018.603</v>
      </c>
      <c r="D419" s="23">
        <v>3199.47</v>
      </c>
      <c r="E419" s="23">
        <v>0</v>
      </c>
      <c r="F419" s="23">
        <v>0</v>
      </c>
      <c r="G419" s="23">
        <v>1</v>
      </c>
      <c r="H419" s="17">
        <v>0</v>
      </c>
      <c r="I419" s="17">
        <v>0</v>
      </c>
      <c r="J419" s="17">
        <v>0</v>
      </c>
      <c r="K419" s="21">
        <v>4</v>
      </c>
      <c r="L419" s="21">
        <v>2</v>
      </c>
      <c r="M419" s="21">
        <v>0</v>
      </c>
      <c r="N419" s="21">
        <v>0</v>
      </c>
      <c r="O419" s="21">
        <v>0</v>
      </c>
      <c r="P419" s="21">
        <v>3.514</v>
      </c>
      <c r="Q419" s="21">
        <v>0</v>
      </c>
      <c r="R419" s="21">
        <v>0</v>
      </c>
      <c r="S419" s="22"/>
      <c r="T419" s="22"/>
      <c r="U419" s="22"/>
      <c r="V419" s="22"/>
      <c r="W419" s="22"/>
    </row>
    <row r="420" ht="16.5" spans="1:23">
      <c r="A420" s="23">
        <v>18</v>
      </c>
      <c r="B420" s="23" t="s">
        <v>513</v>
      </c>
      <c r="C420" s="23">
        <v>5536.007</v>
      </c>
      <c r="D420" s="23">
        <v>6182.8</v>
      </c>
      <c r="E420" s="23">
        <v>0</v>
      </c>
      <c r="F420" s="23">
        <v>0</v>
      </c>
      <c r="G420" s="23">
        <v>1</v>
      </c>
      <c r="H420" s="17">
        <v>0</v>
      </c>
      <c r="I420" s="17">
        <v>0</v>
      </c>
      <c r="J420" s="17">
        <v>0</v>
      </c>
      <c r="K420" s="21">
        <v>4</v>
      </c>
      <c r="L420" s="21">
        <v>2</v>
      </c>
      <c r="M420" s="21">
        <v>-1</v>
      </c>
      <c r="N420" s="21">
        <v>1</v>
      </c>
      <c r="O420" s="21">
        <v>0</v>
      </c>
      <c r="P420" s="21">
        <v>-0.845</v>
      </c>
      <c r="Q420" s="21">
        <v>0</v>
      </c>
      <c r="R420" s="21">
        <v>0</v>
      </c>
      <c r="S420" s="22"/>
      <c r="T420" s="22"/>
      <c r="U420" s="22"/>
      <c r="V420" s="22"/>
      <c r="W420" s="22"/>
    </row>
    <row r="421" ht="16.5" spans="1:23">
      <c r="A421" s="23">
        <v>25</v>
      </c>
      <c r="B421" s="23" t="s">
        <v>514</v>
      </c>
      <c r="C421" s="23">
        <v>1821.77</v>
      </c>
      <c r="D421" s="23">
        <v>1939.531</v>
      </c>
      <c r="E421" s="23">
        <v>0</v>
      </c>
      <c r="F421" s="23">
        <v>0</v>
      </c>
      <c r="G421" s="23">
        <v>1</v>
      </c>
      <c r="H421" s="17">
        <v>0</v>
      </c>
      <c r="I421" s="17">
        <v>0</v>
      </c>
      <c r="J421" s="17">
        <v>0</v>
      </c>
      <c r="K421" s="21">
        <v>4</v>
      </c>
      <c r="L421" s="21">
        <v>1</v>
      </c>
      <c r="M421" s="21">
        <v>0</v>
      </c>
      <c r="N421" s="21">
        <v>0</v>
      </c>
      <c r="O421" s="21">
        <v>0</v>
      </c>
      <c r="P421" s="21">
        <v>0.224</v>
      </c>
      <c r="Q421" s="21">
        <v>0</v>
      </c>
      <c r="R421" s="21">
        <v>0</v>
      </c>
      <c r="S421" s="22"/>
      <c r="T421" s="22"/>
      <c r="U421" s="22"/>
      <c r="V421" s="22"/>
      <c r="W421" s="22"/>
    </row>
    <row r="422" ht="16.5" spans="1:23">
      <c r="A422" s="23">
        <v>29</v>
      </c>
      <c r="B422" s="23" t="s">
        <v>515</v>
      </c>
      <c r="C422" s="23">
        <v>4211.639</v>
      </c>
      <c r="D422" s="23">
        <v>4600.805</v>
      </c>
      <c r="E422" s="23">
        <v>0</v>
      </c>
      <c r="F422" s="23">
        <v>0</v>
      </c>
      <c r="G422" s="23">
        <v>1</v>
      </c>
      <c r="H422" s="17">
        <v>0</v>
      </c>
      <c r="I422" s="17">
        <v>0</v>
      </c>
      <c r="J422" s="17">
        <v>0</v>
      </c>
      <c r="K422" s="21">
        <v>3</v>
      </c>
      <c r="L422" s="21">
        <v>1</v>
      </c>
      <c r="M422" s="21">
        <v>1</v>
      </c>
      <c r="N422" s="21">
        <v>-1</v>
      </c>
      <c r="O422" s="21">
        <v>0</v>
      </c>
      <c r="P422" s="21">
        <v>-2.664</v>
      </c>
      <c r="Q422" s="21">
        <v>0</v>
      </c>
      <c r="R422" s="21">
        <v>0</v>
      </c>
      <c r="S422" s="22"/>
      <c r="T422" s="22"/>
      <c r="U422" s="22"/>
      <c r="V422" s="22"/>
      <c r="W422" s="22"/>
    </row>
    <row r="423" ht="16.5" spans="1:23">
      <c r="A423" s="23">
        <v>38</v>
      </c>
      <c r="B423" s="23" t="s">
        <v>516</v>
      </c>
      <c r="C423" s="23">
        <v>5518.203</v>
      </c>
      <c r="D423" s="23">
        <v>6166.177</v>
      </c>
      <c r="E423" s="23">
        <v>0</v>
      </c>
      <c r="F423" s="23">
        <v>0</v>
      </c>
      <c r="G423" s="23">
        <v>1</v>
      </c>
      <c r="H423" s="17">
        <v>0</v>
      </c>
      <c r="I423" s="17">
        <v>0</v>
      </c>
      <c r="J423" s="17">
        <v>0</v>
      </c>
      <c r="K423" s="21">
        <v>3</v>
      </c>
      <c r="L423" s="21">
        <v>0</v>
      </c>
      <c r="M423" s="21">
        <v>0</v>
      </c>
      <c r="N423" s="21">
        <v>0</v>
      </c>
      <c r="O423" s="21">
        <v>0</v>
      </c>
      <c r="P423" s="21">
        <v>-3.55</v>
      </c>
      <c r="Q423" s="21">
        <v>0</v>
      </c>
      <c r="R423" s="21">
        <v>1</v>
      </c>
      <c r="S423" s="22"/>
      <c r="T423" s="22"/>
      <c r="U423" s="22"/>
      <c r="V423" s="22"/>
      <c r="W423" s="22"/>
    </row>
    <row r="424" ht="16.5" spans="1:23">
      <c r="A424" s="23">
        <v>61</v>
      </c>
      <c r="B424" s="23" t="s">
        <v>517</v>
      </c>
      <c r="C424" s="23">
        <v>177.737</v>
      </c>
      <c r="D424" s="23">
        <v>178.879</v>
      </c>
      <c r="E424" s="23">
        <v>0</v>
      </c>
      <c r="F424" s="23">
        <v>0</v>
      </c>
      <c r="G424" s="23">
        <v>1</v>
      </c>
      <c r="H424" s="17">
        <v>0</v>
      </c>
      <c r="I424" s="17">
        <v>0</v>
      </c>
      <c r="J424" s="17">
        <v>0</v>
      </c>
      <c r="K424" s="21">
        <v>2</v>
      </c>
      <c r="L424" s="21">
        <v>0</v>
      </c>
      <c r="M424" s="21">
        <v>0</v>
      </c>
      <c r="N424" s="21">
        <v>-1</v>
      </c>
      <c r="O424" s="21">
        <v>0</v>
      </c>
      <c r="P424" s="21">
        <v>8.156</v>
      </c>
      <c r="Q424" s="21">
        <v>0</v>
      </c>
      <c r="R424" s="21">
        <v>0</v>
      </c>
      <c r="S424" s="22"/>
      <c r="T424" s="22"/>
      <c r="U424" s="22"/>
      <c r="V424" s="22"/>
      <c r="W424" s="22"/>
    </row>
    <row r="425" ht="16.5" spans="1:23">
      <c r="A425" s="23">
        <v>76</v>
      </c>
      <c r="B425" s="23" t="s">
        <v>518</v>
      </c>
      <c r="C425" s="23">
        <v>5390.586</v>
      </c>
      <c r="D425" s="23">
        <v>6050.752</v>
      </c>
      <c r="E425" s="23">
        <v>0</v>
      </c>
      <c r="F425" s="23">
        <v>0</v>
      </c>
      <c r="G425" s="23">
        <v>1</v>
      </c>
      <c r="H425" s="17">
        <v>0</v>
      </c>
      <c r="I425" s="17">
        <v>0</v>
      </c>
      <c r="J425" s="17">
        <v>0</v>
      </c>
      <c r="K425" s="21">
        <v>4</v>
      </c>
      <c r="L425" s="21">
        <v>2</v>
      </c>
      <c r="M425" s="21">
        <v>0</v>
      </c>
      <c r="N425" s="21">
        <v>1</v>
      </c>
      <c r="O425" s="21">
        <v>0</v>
      </c>
      <c r="P425" s="21">
        <v>-17.304</v>
      </c>
      <c r="Q425" s="21">
        <v>0</v>
      </c>
      <c r="R425" s="21">
        <v>0</v>
      </c>
      <c r="S425" s="22"/>
      <c r="T425" s="22"/>
      <c r="U425" s="22"/>
      <c r="V425" s="22"/>
      <c r="W425" s="22"/>
    </row>
    <row r="426" ht="16.5" spans="1:23">
      <c r="A426" s="23">
        <v>134</v>
      </c>
      <c r="B426" s="23" t="s">
        <v>519</v>
      </c>
      <c r="C426" s="23">
        <v>1025.696</v>
      </c>
      <c r="D426" s="23">
        <v>1173.919</v>
      </c>
      <c r="E426" s="23">
        <v>0</v>
      </c>
      <c r="F426" s="23">
        <v>0</v>
      </c>
      <c r="G426" s="23">
        <v>1</v>
      </c>
      <c r="H426" s="17">
        <v>0</v>
      </c>
      <c r="I426" s="17">
        <v>0</v>
      </c>
      <c r="J426" s="17">
        <v>0</v>
      </c>
      <c r="K426" s="21">
        <v>4</v>
      </c>
      <c r="L426" s="21">
        <v>1</v>
      </c>
      <c r="M426" s="21">
        <v>0</v>
      </c>
      <c r="N426" s="21">
        <v>1</v>
      </c>
      <c r="O426" s="21">
        <v>0</v>
      </c>
      <c r="P426" s="21">
        <v>-7.424</v>
      </c>
      <c r="Q426" s="21">
        <v>0</v>
      </c>
      <c r="R426" s="21">
        <v>0</v>
      </c>
      <c r="S426" s="22"/>
      <c r="T426" s="22"/>
      <c r="U426" s="22"/>
      <c r="V426" s="22"/>
      <c r="W426" s="22"/>
    </row>
    <row r="427" ht="16.5" spans="1:23">
      <c r="A427" s="23">
        <v>149</v>
      </c>
      <c r="B427" s="23" t="s">
        <v>520</v>
      </c>
      <c r="C427" s="23">
        <v>3923.082</v>
      </c>
      <c r="D427" s="23">
        <v>4243.208</v>
      </c>
      <c r="E427" s="23">
        <v>0</v>
      </c>
      <c r="F427" s="23">
        <v>0</v>
      </c>
      <c r="G427" s="23">
        <v>1</v>
      </c>
      <c r="H427" s="17">
        <v>0</v>
      </c>
      <c r="I427" s="17">
        <v>0</v>
      </c>
      <c r="J427" s="17">
        <v>0</v>
      </c>
      <c r="K427" s="21">
        <v>0</v>
      </c>
      <c r="L427" s="21">
        <v>0</v>
      </c>
      <c r="M427" s="21">
        <v>0</v>
      </c>
      <c r="N427" s="21">
        <v>0</v>
      </c>
      <c r="O427" s="21">
        <v>0</v>
      </c>
      <c r="P427" s="21">
        <v>2.606</v>
      </c>
      <c r="Q427" s="21">
        <v>0</v>
      </c>
      <c r="R427" s="21">
        <v>0</v>
      </c>
      <c r="S427" s="22"/>
      <c r="T427" s="22"/>
      <c r="U427" s="22"/>
      <c r="V427" s="22"/>
      <c r="W427" s="22"/>
    </row>
    <row r="428" ht="16.5" spans="1:23">
      <c r="A428" s="23">
        <v>151</v>
      </c>
      <c r="B428" s="23" t="s">
        <v>521</v>
      </c>
      <c r="C428" s="23">
        <v>1510.19</v>
      </c>
      <c r="D428" s="23">
        <v>1619.29</v>
      </c>
      <c r="E428" s="23">
        <v>0</v>
      </c>
      <c r="F428" s="23">
        <v>0</v>
      </c>
      <c r="G428" s="23">
        <v>1</v>
      </c>
      <c r="H428" s="17">
        <v>0</v>
      </c>
      <c r="I428" s="17">
        <v>0</v>
      </c>
      <c r="J428" s="17">
        <v>0</v>
      </c>
      <c r="K428" s="21">
        <v>3</v>
      </c>
      <c r="L428" s="21">
        <v>1</v>
      </c>
      <c r="M428" s="21">
        <v>0</v>
      </c>
      <c r="N428" s="21">
        <v>-1</v>
      </c>
      <c r="O428" s="21">
        <v>0</v>
      </c>
      <c r="P428" s="21">
        <v>0.14</v>
      </c>
      <c r="Q428" s="21">
        <v>0</v>
      </c>
      <c r="R428" s="21">
        <v>0</v>
      </c>
      <c r="S428" s="22"/>
      <c r="T428" s="22"/>
      <c r="U428" s="22"/>
      <c r="V428" s="22"/>
      <c r="W428" s="22"/>
    </row>
    <row r="429" ht="16.5" spans="1:23">
      <c r="A429" s="23">
        <v>821</v>
      </c>
      <c r="B429" s="23" t="s">
        <v>522</v>
      </c>
      <c r="C429" s="23">
        <v>6462.278</v>
      </c>
      <c r="D429" s="23">
        <v>6994.561</v>
      </c>
      <c r="E429" s="23">
        <v>0</v>
      </c>
      <c r="F429" s="23">
        <v>0</v>
      </c>
      <c r="G429" s="23">
        <v>1</v>
      </c>
      <c r="H429" s="17">
        <v>0</v>
      </c>
      <c r="I429" s="17">
        <v>0</v>
      </c>
      <c r="J429" s="17">
        <v>0</v>
      </c>
      <c r="K429" s="21">
        <v>4</v>
      </c>
      <c r="L429" s="21">
        <v>2</v>
      </c>
      <c r="M429" s="21">
        <v>-1</v>
      </c>
      <c r="N429" s="21">
        <v>1</v>
      </c>
      <c r="O429" s="21">
        <v>0</v>
      </c>
      <c r="P429" s="21">
        <v>-1.055</v>
      </c>
      <c r="Q429" s="21">
        <v>0</v>
      </c>
      <c r="R429" s="21">
        <v>0</v>
      </c>
      <c r="S429" s="22"/>
      <c r="T429" s="22"/>
      <c r="U429" s="22"/>
      <c r="V429" s="22"/>
      <c r="W429" s="22"/>
    </row>
    <row r="430" ht="16.5" spans="1:23">
      <c r="A430" s="23">
        <v>917</v>
      </c>
      <c r="B430" s="23" t="s">
        <v>523</v>
      </c>
      <c r="C430" s="23">
        <v>2518.226</v>
      </c>
      <c r="D430" s="23">
        <v>2709.931</v>
      </c>
      <c r="E430" s="23">
        <v>0</v>
      </c>
      <c r="F430" s="23">
        <v>0</v>
      </c>
      <c r="G430" s="23">
        <v>1</v>
      </c>
      <c r="H430" s="17">
        <v>0</v>
      </c>
      <c r="I430" s="17">
        <v>0</v>
      </c>
      <c r="J430" s="17">
        <v>0</v>
      </c>
      <c r="K430" s="21">
        <v>4</v>
      </c>
      <c r="L430" s="21">
        <v>0</v>
      </c>
      <c r="M430" s="21">
        <v>0</v>
      </c>
      <c r="N430" s="21">
        <v>0</v>
      </c>
      <c r="O430" s="21">
        <v>0</v>
      </c>
      <c r="P430" s="21">
        <v>3.136</v>
      </c>
      <c r="Q430" s="21">
        <v>0</v>
      </c>
      <c r="R430" s="21">
        <v>0</v>
      </c>
      <c r="S430" s="22"/>
      <c r="T430" s="22"/>
      <c r="U430" s="22"/>
      <c r="V430" s="22"/>
      <c r="W430" s="22"/>
    </row>
    <row r="431" ht="16.5" spans="1:23">
      <c r="A431" s="23">
        <v>399237</v>
      </c>
      <c r="B431" s="23" t="s">
        <v>524</v>
      </c>
      <c r="C431" s="23">
        <v>1123.551</v>
      </c>
      <c r="D431" s="23">
        <v>1233.564</v>
      </c>
      <c r="E431" s="23">
        <v>0</v>
      </c>
      <c r="F431" s="23">
        <v>0</v>
      </c>
      <c r="G431" s="23">
        <v>1</v>
      </c>
      <c r="H431" s="17">
        <v>0</v>
      </c>
      <c r="I431" s="17">
        <v>0</v>
      </c>
      <c r="J431" s="17">
        <v>0</v>
      </c>
      <c r="K431" s="21">
        <v>3</v>
      </c>
      <c r="L431" s="21">
        <v>0</v>
      </c>
      <c r="M431" s="21">
        <v>0</v>
      </c>
      <c r="N431" s="21">
        <v>0</v>
      </c>
      <c r="O431" s="21">
        <v>0</v>
      </c>
      <c r="P431" s="21">
        <v>-5.763</v>
      </c>
      <c r="Q431" s="21">
        <v>0</v>
      </c>
      <c r="R431" s="21">
        <v>1</v>
      </c>
      <c r="S431" s="22"/>
      <c r="T431" s="22"/>
      <c r="U431" s="22"/>
      <c r="V431" s="22"/>
      <c r="W431" s="22"/>
    </row>
    <row r="432" ht="16.5" spans="1:23">
      <c r="A432" s="23">
        <v>399321</v>
      </c>
      <c r="B432" s="23" t="s">
        <v>525</v>
      </c>
      <c r="C432" s="23">
        <v>7412.892</v>
      </c>
      <c r="D432" s="23">
        <v>7858.06</v>
      </c>
      <c r="E432" s="23">
        <v>0</v>
      </c>
      <c r="F432" s="23">
        <v>0</v>
      </c>
      <c r="G432" s="23">
        <v>1</v>
      </c>
      <c r="H432" s="17">
        <v>0</v>
      </c>
      <c r="I432" s="17">
        <v>0</v>
      </c>
      <c r="J432" s="17">
        <v>0</v>
      </c>
      <c r="K432" s="21">
        <v>4</v>
      </c>
      <c r="L432" s="21">
        <v>2</v>
      </c>
      <c r="M432" s="21">
        <v>0</v>
      </c>
      <c r="N432" s="21">
        <v>0</v>
      </c>
      <c r="O432" s="21">
        <v>0</v>
      </c>
      <c r="P432" s="21">
        <v>7.005</v>
      </c>
      <c r="Q432" s="21">
        <v>0</v>
      </c>
      <c r="R432" s="21">
        <v>-1</v>
      </c>
      <c r="S432" s="22"/>
      <c r="T432" s="22"/>
      <c r="U432" s="22"/>
      <c r="V432" s="22"/>
      <c r="W432" s="22"/>
    </row>
    <row r="433" ht="16.5" spans="1:23">
      <c r="A433" s="23">
        <v>399353</v>
      </c>
      <c r="B433" s="23" t="s">
        <v>526</v>
      </c>
      <c r="C433" s="23">
        <v>2119.097</v>
      </c>
      <c r="D433" s="23">
        <v>2236.988</v>
      </c>
      <c r="E433" s="23">
        <v>0</v>
      </c>
      <c r="F433" s="23">
        <v>0</v>
      </c>
      <c r="G433" s="23">
        <v>1</v>
      </c>
      <c r="H433" s="17">
        <v>0</v>
      </c>
      <c r="I433" s="17">
        <v>0</v>
      </c>
      <c r="J433" s="17">
        <v>0</v>
      </c>
      <c r="K433" s="21">
        <v>3</v>
      </c>
      <c r="L433" s="21">
        <v>2</v>
      </c>
      <c r="M433" s="21">
        <v>1</v>
      </c>
      <c r="N433" s="21">
        <v>-1</v>
      </c>
      <c r="O433" s="21">
        <v>0</v>
      </c>
      <c r="P433" s="21">
        <v>-0.95</v>
      </c>
      <c r="Q433" s="21">
        <v>0</v>
      </c>
      <c r="R433" s="21">
        <v>0</v>
      </c>
      <c r="S433" s="22"/>
      <c r="T433" s="22"/>
      <c r="U433" s="22"/>
      <c r="V433" s="22"/>
      <c r="W433" s="22"/>
    </row>
    <row r="434" ht="16.5" spans="1:23">
      <c r="A434" s="23">
        <v>399359</v>
      </c>
      <c r="B434" s="23" t="s">
        <v>44</v>
      </c>
      <c r="C434" s="23">
        <v>2707.868</v>
      </c>
      <c r="D434" s="23">
        <v>2871.55</v>
      </c>
      <c r="E434" s="23">
        <v>0</v>
      </c>
      <c r="F434" s="23">
        <v>0</v>
      </c>
      <c r="G434" s="23">
        <v>1</v>
      </c>
      <c r="H434" s="17">
        <v>0</v>
      </c>
      <c r="I434" s="17">
        <v>0</v>
      </c>
      <c r="J434" s="17">
        <v>0</v>
      </c>
      <c r="K434" s="21">
        <v>4</v>
      </c>
      <c r="L434" s="21">
        <v>1</v>
      </c>
      <c r="M434" s="21">
        <v>0</v>
      </c>
      <c r="N434" s="21">
        <v>1</v>
      </c>
      <c r="O434" s="21">
        <v>0</v>
      </c>
      <c r="P434" s="21">
        <v>-4.837</v>
      </c>
      <c r="Q434" s="21">
        <v>0</v>
      </c>
      <c r="R434" s="21">
        <v>0</v>
      </c>
      <c r="S434" s="22"/>
      <c r="T434" s="22"/>
      <c r="U434" s="22"/>
      <c r="V434" s="22"/>
      <c r="W434" s="22"/>
    </row>
    <row r="435" ht="16.5" spans="1:23">
      <c r="A435" s="23">
        <v>399373</v>
      </c>
      <c r="B435" s="23" t="s">
        <v>527</v>
      </c>
      <c r="C435" s="23">
        <v>8093.9</v>
      </c>
      <c r="D435" s="23">
        <v>8686.598</v>
      </c>
      <c r="E435" s="23">
        <v>0</v>
      </c>
      <c r="F435" s="23">
        <v>0</v>
      </c>
      <c r="G435" s="23">
        <v>1</v>
      </c>
      <c r="H435" s="17">
        <v>0</v>
      </c>
      <c r="I435" s="17">
        <v>0</v>
      </c>
      <c r="J435" s="17">
        <v>0</v>
      </c>
      <c r="K435" s="21">
        <v>4</v>
      </c>
      <c r="L435" s="21">
        <v>2</v>
      </c>
      <c r="M435" s="21">
        <v>0</v>
      </c>
      <c r="N435" s="21">
        <v>1</v>
      </c>
      <c r="O435" s="21">
        <v>0</v>
      </c>
      <c r="P435" s="21">
        <v>-8.87</v>
      </c>
      <c r="Q435" s="21">
        <v>0</v>
      </c>
      <c r="R435" s="21">
        <v>0</v>
      </c>
      <c r="S435" s="22"/>
      <c r="T435" s="22"/>
      <c r="U435" s="22"/>
      <c r="V435" s="22"/>
      <c r="W435" s="22"/>
    </row>
    <row r="436" ht="16.5" spans="1:23">
      <c r="A436" s="23">
        <v>399431</v>
      </c>
      <c r="B436" s="23" t="s">
        <v>528</v>
      </c>
      <c r="C436" s="23">
        <v>7881.182</v>
      </c>
      <c r="D436" s="23">
        <v>9006.459</v>
      </c>
      <c r="E436" s="23">
        <v>0</v>
      </c>
      <c r="F436" s="23">
        <v>0</v>
      </c>
      <c r="G436" s="23">
        <v>1</v>
      </c>
      <c r="H436" s="17">
        <v>0</v>
      </c>
      <c r="I436" s="17">
        <v>0</v>
      </c>
      <c r="J436" s="17">
        <v>0</v>
      </c>
      <c r="K436" s="21">
        <v>4</v>
      </c>
      <c r="L436" s="21">
        <v>2</v>
      </c>
      <c r="M436" s="21">
        <v>0</v>
      </c>
      <c r="N436" s="21">
        <v>1</v>
      </c>
      <c r="O436" s="21">
        <v>0</v>
      </c>
      <c r="P436" s="21">
        <v>-0.304</v>
      </c>
      <c r="Q436" s="21">
        <v>0</v>
      </c>
      <c r="R436" s="21">
        <v>0</v>
      </c>
      <c r="S436" s="22"/>
      <c r="T436" s="22"/>
      <c r="U436" s="22"/>
      <c r="V436" s="22"/>
      <c r="W436" s="22"/>
    </row>
    <row r="437" ht="16.5" spans="1:23">
      <c r="A437" s="23">
        <v>399481</v>
      </c>
      <c r="B437" s="23" t="s">
        <v>110</v>
      </c>
      <c r="C437" s="23">
        <v>127.899</v>
      </c>
      <c r="D437" s="23">
        <v>128.065</v>
      </c>
      <c r="E437" s="23">
        <v>0</v>
      </c>
      <c r="F437" s="23">
        <v>0</v>
      </c>
      <c r="G437" s="23">
        <v>1</v>
      </c>
      <c r="H437" s="17">
        <v>0</v>
      </c>
      <c r="I437" s="17">
        <v>0</v>
      </c>
      <c r="J437" s="17">
        <v>0</v>
      </c>
      <c r="K437" s="21">
        <v>4</v>
      </c>
      <c r="L437" s="21">
        <v>1</v>
      </c>
      <c r="M437" s="21">
        <v>0</v>
      </c>
      <c r="N437" s="21">
        <v>1</v>
      </c>
      <c r="O437" s="21">
        <v>0</v>
      </c>
      <c r="P437" s="21">
        <v>0.074</v>
      </c>
      <c r="Q437" s="21">
        <v>0</v>
      </c>
      <c r="R437" s="21">
        <v>0</v>
      </c>
      <c r="S437" s="22"/>
      <c r="T437" s="22"/>
      <c r="U437" s="22"/>
      <c r="V437" s="22"/>
      <c r="W437" s="22"/>
    </row>
    <row r="438" ht="16.5" spans="1:23">
      <c r="A438" s="23">
        <v>399986</v>
      </c>
      <c r="B438" s="23" t="s">
        <v>529</v>
      </c>
      <c r="C438" s="23">
        <v>7495.08</v>
      </c>
      <c r="D438" s="23">
        <v>8566.542</v>
      </c>
      <c r="E438" s="23">
        <v>0</v>
      </c>
      <c r="F438" s="23">
        <v>0</v>
      </c>
      <c r="G438" s="23">
        <v>1</v>
      </c>
      <c r="H438" s="17">
        <v>0</v>
      </c>
      <c r="I438" s="17">
        <v>0</v>
      </c>
      <c r="J438" s="17">
        <v>0</v>
      </c>
      <c r="K438" s="21">
        <v>4</v>
      </c>
      <c r="L438" s="21">
        <v>1</v>
      </c>
      <c r="M438" s="21">
        <v>0</v>
      </c>
      <c r="N438" s="21">
        <v>1</v>
      </c>
      <c r="O438" s="21">
        <v>-1</v>
      </c>
      <c r="P438" s="21">
        <v>-3.197</v>
      </c>
      <c r="Q438" s="21">
        <v>0</v>
      </c>
      <c r="R438" s="21">
        <v>0</v>
      </c>
      <c r="S438" s="22"/>
      <c r="T438" s="22"/>
      <c r="U438" s="22"/>
      <c r="V438" s="22"/>
      <c r="W438" s="22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2"/>
      <c r="T439" s="22"/>
      <c r="U439" s="22"/>
      <c r="V439" s="22"/>
      <c r="W439" s="22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2"/>
      <c r="T440" s="22"/>
      <c r="U440" s="22"/>
      <c r="V440" s="22"/>
      <c r="W440" s="22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2"/>
      <c r="T441" s="22"/>
      <c r="U441" s="22"/>
      <c r="V441" s="22"/>
      <c r="W441" s="22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2"/>
      <c r="T442" s="22"/>
      <c r="U442" s="22"/>
      <c r="V442" s="22"/>
      <c r="W442" s="22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2"/>
      <c r="T443" s="22"/>
      <c r="U443" s="22"/>
      <c r="V443" s="22"/>
      <c r="W443" s="22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2"/>
      <c r="T444" s="22"/>
      <c r="U444" s="22"/>
      <c r="V444" s="22"/>
      <c r="W444" s="22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2"/>
      <c r="T445" s="22"/>
      <c r="U445" s="22"/>
      <c r="V445" s="22"/>
      <c r="W445" s="22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2"/>
      <c r="T446" s="22"/>
      <c r="U446" s="22"/>
      <c r="V446" s="22"/>
      <c r="W446" s="22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2"/>
      <c r="T447" s="22"/>
      <c r="U447" s="22"/>
      <c r="V447" s="22"/>
      <c r="W447" s="22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2"/>
      <c r="T448" s="22"/>
      <c r="U448" s="22"/>
      <c r="V448" s="22"/>
      <c r="W448" s="22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2"/>
      <c r="T449" s="22"/>
      <c r="U449" s="22"/>
      <c r="V449" s="22"/>
      <c r="W449" s="22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2"/>
      <c r="T450" s="22"/>
      <c r="U450" s="22"/>
      <c r="V450" s="22"/>
      <c r="W450" s="22"/>
    </row>
    <row r="451" ht="16.5" spans="1:23">
      <c r="A451" s="24"/>
      <c r="B451" s="24"/>
      <c r="C451" s="24"/>
      <c r="D451" s="24"/>
      <c r="E451" s="24"/>
      <c r="F451" s="24"/>
      <c r="G451" s="24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2"/>
      <c r="T451" s="22"/>
      <c r="U451" s="22"/>
      <c r="V451" s="22"/>
      <c r="W451" s="22"/>
    </row>
    <row r="452" ht="16.5" spans="1:23">
      <c r="A452" s="24"/>
      <c r="B452" s="24"/>
      <c r="C452" s="24"/>
      <c r="D452" s="24"/>
      <c r="E452" s="24"/>
      <c r="F452" s="24"/>
      <c r="G452" s="24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2"/>
      <c r="T452" s="22"/>
      <c r="U452" s="22"/>
      <c r="V452" s="22"/>
      <c r="W452" s="22"/>
    </row>
    <row r="453" ht="16.5" spans="1:23">
      <c r="A453" s="24"/>
      <c r="B453" s="24"/>
      <c r="C453" s="24"/>
      <c r="D453" s="24"/>
      <c r="E453" s="24"/>
      <c r="F453" s="24"/>
      <c r="G453" s="24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2"/>
      <c r="T453" s="22"/>
      <c r="U453" s="22"/>
      <c r="V453" s="22"/>
      <c r="W453" s="22"/>
    </row>
    <row r="454" ht="16.5" spans="1:23">
      <c r="A454" s="24"/>
      <c r="B454" s="24"/>
      <c r="C454" s="24"/>
      <c r="D454" s="24"/>
      <c r="E454" s="24"/>
      <c r="F454" s="24"/>
      <c r="G454" s="24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2"/>
      <c r="T454" s="22"/>
      <c r="U454" s="22"/>
      <c r="V454" s="22"/>
      <c r="W454" s="22"/>
    </row>
    <row r="455" ht="16.5" spans="1:23">
      <c r="A455" s="24"/>
      <c r="B455" s="24"/>
      <c r="C455" s="24"/>
      <c r="D455" s="24"/>
      <c r="E455" s="24"/>
      <c r="F455" s="24"/>
      <c r="G455" s="24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2"/>
      <c r="T455" s="22"/>
      <c r="U455" s="22"/>
      <c r="V455" s="22"/>
      <c r="W455" s="22"/>
    </row>
    <row r="456" ht="16.5" spans="1:23">
      <c r="A456" s="24"/>
      <c r="B456" s="24"/>
      <c r="C456" s="24"/>
      <c r="D456" s="24"/>
      <c r="E456" s="24"/>
      <c r="F456" s="24"/>
      <c r="G456" s="24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2"/>
      <c r="T456" s="22"/>
      <c r="U456" s="22"/>
      <c r="V456" s="22"/>
      <c r="W456" s="22"/>
    </row>
    <row r="457" ht="16.5" spans="1:23">
      <c r="A457" s="24"/>
      <c r="B457" s="24"/>
      <c r="C457" s="24"/>
      <c r="D457" s="24"/>
      <c r="E457" s="24"/>
      <c r="F457" s="24"/>
      <c r="G457" s="24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2"/>
      <c r="T457" s="22"/>
      <c r="U457" s="22"/>
      <c r="V457" s="22"/>
      <c r="W457" s="22"/>
    </row>
    <row r="458" ht="16.5" spans="1:23">
      <c r="A458" s="24"/>
      <c r="B458" s="24"/>
      <c r="C458" s="24"/>
      <c r="D458" s="24"/>
      <c r="E458" s="24"/>
      <c r="F458" s="24"/>
      <c r="G458" s="24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2"/>
      <c r="T458" s="22"/>
      <c r="U458" s="22"/>
      <c r="V458" s="22"/>
      <c r="W458" s="22"/>
    </row>
    <row r="459" ht="16.5" spans="1:23">
      <c r="A459" s="24"/>
      <c r="B459" s="24"/>
      <c r="C459" s="24"/>
      <c r="D459" s="24"/>
      <c r="E459" s="24"/>
      <c r="F459" s="24"/>
      <c r="G459" s="24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2"/>
      <c r="T459" s="22"/>
      <c r="U459" s="22"/>
      <c r="V459" s="22"/>
      <c r="W459" s="22"/>
    </row>
    <row r="460" ht="16.5" spans="1:23">
      <c r="A460" s="24"/>
      <c r="B460" s="24"/>
      <c r="C460" s="24"/>
      <c r="D460" s="24"/>
      <c r="E460" s="24"/>
      <c r="F460" s="24"/>
      <c r="G460" s="24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2"/>
      <c r="T460" s="22"/>
      <c r="U460" s="22"/>
      <c r="V460" s="22"/>
      <c r="W460" s="22"/>
    </row>
    <row r="461" ht="16.5" spans="1:23">
      <c r="A461" s="24"/>
      <c r="B461" s="24"/>
      <c r="C461" s="24"/>
      <c r="D461" s="24"/>
      <c r="E461" s="24"/>
      <c r="F461" s="24"/>
      <c r="G461" s="24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2"/>
      <c r="T461" s="22"/>
      <c r="U461" s="22"/>
      <c r="V461" s="22"/>
      <c r="W461" s="22"/>
    </row>
    <row r="462" ht="16.5" spans="1:23">
      <c r="A462" s="24"/>
      <c r="B462" s="24"/>
      <c r="C462" s="24"/>
      <c r="D462" s="24"/>
      <c r="E462" s="24"/>
      <c r="F462" s="24"/>
      <c r="G462" s="24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2"/>
      <c r="T462" s="22"/>
      <c r="U462" s="22"/>
      <c r="V462" s="22"/>
      <c r="W462" s="22"/>
    </row>
    <row r="463" ht="16.5" spans="1:23">
      <c r="A463" s="24"/>
      <c r="B463" s="24"/>
      <c r="C463" s="24"/>
      <c r="D463" s="24"/>
      <c r="E463" s="24"/>
      <c r="F463" s="24"/>
      <c r="G463" s="24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2"/>
      <c r="T463" s="22"/>
      <c r="U463" s="22"/>
      <c r="V463" s="22"/>
      <c r="W463" s="22"/>
    </row>
    <row r="464" ht="16.5" spans="1:23">
      <c r="A464" s="24"/>
      <c r="B464" s="24"/>
      <c r="C464" s="24"/>
      <c r="D464" s="24"/>
      <c r="E464" s="24"/>
      <c r="F464" s="24"/>
      <c r="G464" s="24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2"/>
      <c r="T464" s="22"/>
      <c r="U464" s="22"/>
      <c r="V464" s="22"/>
      <c r="W464" s="22"/>
    </row>
    <row r="465" ht="16.5" spans="1:23">
      <c r="A465" s="24"/>
      <c r="B465" s="24"/>
      <c r="C465" s="24"/>
      <c r="D465" s="24"/>
      <c r="E465" s="24"/>
      <c r="F465" s="24"/>
      <c r="G465" s="24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2"/>
      <c r="T465" s="22"/>
      <c r="U465" s="22"/>
      <c r="V465" s="22"/>
      <c r="W465" s="22"/>
    </row>
    <row r="466" ht="16.5" spans="1:23">
      <c r="A466" s="24"/>
      <c r="B466" s="24"/>
      <c r="C466" s="24"/>
      <c r="D466" s="24"/>
      <c r="E466" s="24"/>
      <c r="F466" s="24"/>
      <c r="G466" s="24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2"/>
      <c r="T466" s="22"/>
      <c r="U466" s="22"/>
      <c r="V466" s="22"/>
      <c r="W466" s="22"/>
    </row>
    <row r="467" ht="16.5" spans="1:23">
      <c r="A467" s="24"/>
      <c r="B467" s="24"/>
      <c r="C467" s="24"/>
      <c r="D467" s="24"/>
      <c r="E467" s="24"/>
      <c r="F467" s="24"/>
      <c r="G467" s="24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2"/>
      <c r="T467" s="22"/>
      <c r="U467" s="22"/>
      <c r="V467" s="22"/>
      <c r="W467" s="22"/>
    </row>
    <row r="468" ht="16.5" spans="1:23">
      <c r="A468" s="24"/>
      <c r="B468" s="24"/>
      <c r="C468" s="24"/>
      <c r="D468" s="24"/>
      <c r="E468" s="24"/>
      <c r="F468" s="24"/>
      <c r="G468" s="24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2"/>
      <c r="T468" s="22"/>
      <c r="U468" s="22"/>
      <c r="V468" s="22"/>
      <c r="W468" s="22"/>
    </row>
    <row r="469" ht="16.5" spans="1:23">
      <c r="A469" s="24"/>
      <c r="B469" s="24"/>
      <c r="C469" s="24"/>
      <c r="D469" s="24"/>
      <c r="E469" s="24"/>
      <c r="F469" s="24"/>
      <c r="G469" s="24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2"/>
      <c r="T469" s="22"/>
      <c r="U469" s="22"/>
      <c r="V469" s="22"/>
      <c r="W469" s="22"/>
    </row>
    <row r="470" ht="16.5" spans="1:23">
      <c r="A470" s="24"/>
      <c r="B470" s="24"/>
      <c r="C470" s="24"/>
      <c r="D470" s="24"/>
      <c r="E470" s="24"/>
      <c r="F470" s="24"/>
      <c r="G470" s="24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2"/>
      <c r="T470" s="22"/>
      <c r="U470" s="22"/>
      <c r="V470" s="22"/>
      <c r="W470" s="22"/>
    </row>
    <row r="471" ht="16.5" spans="1:23">
      <c r="A471" s="24"/>
      <c r="B471" s="24"/>
      <c r="C471" s="24"/>
      <c r="D471" s="24"/>
      <c r="E471" s="24"/>
      <c r="F471" s="24"/>
      <c r="G471" s="24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2"/>
      <c r="T471" s="22"/>
      <c r="U471" s="22"/>
      <c r="V471" s="22"/>
      <c r="W471" s="22"/>
    </row>
    <row r="472" ht="16.5" spans="1:23">
      <c r="A472" s="24"/>
      <c r="B472" s="24"/>
      <c r="C472" s="24"/>
      <c r="D472" s="24"/>
      <c r="E472" s="24"/>
      <c r="F472" s="24"/>
      <c r="G472" s="24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2"/>
      <c r="T472" s="22"/>
      <c r="U472" s="22"/>
      <c r="V472" s="22"/>
      <c r="W472" s="22"/>
    </row>
    <row r="473" ht="16.5" spans="1:2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9"/>
      <c r="L473" s="29"/>
      <c r="M473" s="29"/>
      <c r="N473" s="29"/>
      <c r="O473" s="29"/>
      <c r="P473" s="29"/>
      <c r="Q473" s="29"/>
      <c r="R473" s="29"/>
      <c r="S473" s="22"/>
      <c r="T473" s="22"/>
      <c r="U473" s="22"/>
      <c r="V473" s="22"/>
      <c r="W473" s="22"/>
    </row>
    <row r="474" ht="16.5" spans="1:2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9"/>
      <c r="L474" s="29"/>
      <c r="M474" s="29"/>
      <c r="N474" s="29"/>
      <c r="O474" s="29"/>
      <c r="P474" s="29"/>
      <c r="Q474" s="29"/>
      <c r="R474" s="29"/>
      <c r="S474" s="22"/>
      <c r="T474" s="22"/>
      <c r="U474" s="22"/>
      <c r="V474" s="22"/>
      <c r="W474" s="22"/>
    </row>
    <row r="475" ht="16.5" spans="1:2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9"/>
      <c r="L475" s="29"/>
      <c r="M475" s="29"/>
      <c r="N475" s="29"/>
      <c r="O475" s="29"/>
      <c r="P475" s="29"/>
      <c r="Q475" s="29"/>
      <c r="R475" s="29"/>
      <c r="S475" s="22"/>
      <c r="T475" s="22"/>
      <c r="U475" s="22"/>
      <c r="V475" s="22"/>
      <c r="W475" s="22"/>
    </row>
    <row r="476" ht="16.5" spans="1:2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9"/>
      <c r="L476" s="29"/>
      <c r="M476" s="29"/>
      <c r="N476" s="29"/>
      <c r="O476" s="29"/>
      <c r="P476" s="29"/>
      <c r="Q476" s="29"/>
      <c r="R476" s="29"/>
      <c r="S476" s="22"/>
      <c r="T476" s="22"/>
      <c r="U476" s="22"/>
      <c r="V476" s="22"/>
      <c r="W476" s="22"/>
    </row>
    <row r="477" ht="16.5" spans="1:2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9"/>
      <c r="L477" s="29"/>
      <c r="M477" s="29"/>
      <c r="N477" s="29"/>
      <c r="O477" s="29"/>
      <c r="P477" s="29"/>
      <c r="Q477" s="29"/>
      <c r="R477" s="29"/>
      <c r="S477" s="22"/>
      <c r="T477" s="22"/>
      <c r="U477" s="22"/>
      <c r="V477" s="22"/>
      <c r="W477" s="22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9"/>
      <c r="L478" s="29"/>
      <c r="M478" s="29"/>
      <c r="N478" s="29"/>
      <c r="O478" s="29"/>
      <c r="P478" s="29"/>
      <c r="Q478" s="29"/>
      <c r="R478" s="29"/>
      <c r="S478" s="22"/>
      <c r="T478" s="22"/>
      <c r="U478" s="22"/>
      <c r="V478" s="22"/>
      <c r="W478" s="22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9"/>
      <c r="L479" s="29"/>
      <c r="M479" s="29"/>
      <c r="N479" s="29"/>
      <c r="O479" s="29"/>
      <c r="P479" s="29"/>
      <c r="Q479" s="29"/>
      <c r="R479" s="29"/>
      <c r="S479" s="22"/>
      <c r="T479" s="22"/>
      <c r="U479" s="22"/>
      <c r="V479" s="22"/>
      <c r="W479" s="22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9"/>
      <c r="L480" s="29"/>
      <c r="M480" s="29"/>
      <c r="N480" s="29"/>
      <c r="O480" s="29"/>
      <c r="P480" s="29"/>
      <c r="Q480" s="29"/>
      <c r="R480" s="29"/>
      <c r="S480" s="22"/>
      <c r="T480" s="22"/>
      <c r="U480" s="22"/>
      <c r="V480" s="22"/>
      <c r="W480" s="22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9"/>
      <c r="L481" s="29"/>
      <c r="M481" s="29"/>
      <c r="N481" s="29"/>
      <c r="O481" s="29"/>
      <c r="P481" s="29"/>
      <c r="Q481" s="29"/>
      <c r="R481" s="29"/>
      <c r="S481" s="22"/>
      <c r="T481" s="22"/>
      <c r="U481" s="22"/>
      <c r="V481" s="22"/>
      <c r="W481" s="22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9"/>
      <c r="L482" s="29"/>
      <c r="M482" s="29"/>
      <c r="N482" s="29"/>
      <c r="O482" s="29"/>
      <c r="P482" s="29"/>
      <c r="Q482" s="29"/>
      <c r="R482" s="29"/>
      <c r="S482" s="22"/>
      <c r="T482" s="22"/>
      <c r="U482" s="22"/>
      <c r="V482" s="22"/>
      <c r="W482" s="22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9"/>
      <c r="L483" s="29"/>
      <c r="M483" s="29"/>
      <c r="N483" s="29"/>
      <c r="O483" s="29"/>
      <c r="P483" s="29"/>
      <c r="Q483" s="29"/>
      <c r="R483" s="29"/>
      <c r="S483" s="22"/>
      <c r="T483" s="22"/>
      <c r="U483" s="22"/>
      <c r="V483" s="22"/>
      <c r="W483" s="22"/>
    </row>
    <row r="484" ht="16.5" spans="1:2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30"/>
      <c r="L484" s="30"/>
      <c r="M484" s="30"/>
      <c r="N484" s="30"/>
      <c r="O484" s="30"/>
      <c r="P484" s="30"/>
      <c r="Q484" s="30"/>
      <c r="R484" s="30"/>
      <c r="S484" s="22"/>
      <c r="T484" s="22"/>
      <c r="U484" s="22"/>
      <c r="V484" s="22"/>
      <c r="W484" s="22"/>
    </row>
    <row r="485" ht="16.5" spans="1:2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30"/>
      <c r="L485" s="30"/>
      <c r="M485" s="30"/>
      <c r="N485" s="30"/>
      <c r="O485" s="30"/>
      <c r="P485" s="30"/>
      <c r="Q485" s="30"/>
      <c r="R485" s="30"/>
      <c r="S485" s="22"/>
      <c r="T485" s="22"/>
      <c r="U485" s="22"/>
      <c r="V485" s="22"/>
      <c r="W485" s="22"/>
    </row>
    <row r="486" ht="16.5" spans="1:2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30"/>
      <c r="L486" s="30"/>
      <c r="M486" s="30"/>
      <c r="N486" s="30"/>
      <c r="O486" s="30"/>
      <c r="P486" s="30"/>
      <c r="Q486" s="30"/>
      <c r="R486" s="30"/>
      <c r="S486" s="22"/>
      <c r="T486" s="22"/>
      <c r="U486" s="22"/>
      <c r="V486" s="22"/>
      <c r="W486" s="22"/>
    </row>
    <row r="487" ht="16.5" spans="1:2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30"/>
      <c r="L487" s="30"/>
      <c r="M487" s="30"/>
      <c r="N487" s="30"/>
      <c r="O487" s="30"/>
      <c r="P487" s="30"/>
      <c r="Q487" s="30"/>
      <c r="R487" s="30"/>
      <c r="S487" s="22"/>
      <c r="T487" s="22"/>
      <c r="U487" s="22"/>
      <c r="V487" s="22"/>
      <c r="W487" s="22"/>
    </row>
    <row r="488" ht="16.5" spans="1:2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30"/>
      <c r="L488" s="30"/>
      <c r="M488" s="30"/>
      <c r="N488" s="30"/>
      <c r="O488" s="30"/>
      <c r="P488" s="30"/>
      <c r="Q488" s="30"/>
      <c r="R488" s="30"/>
      <c r="S488" s="22"/>
      <c r="T488" s="22"/>
      <c r="U488" s="22"/>
      <c r="V488" s="22"/>
      <c r="W488" s="22"/>
    </row>
    <row r="489" ht="16.5" spans="1:2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30"/>
      <c r="L489" s="30"/>
      <c r="M489" s="30"/>
      <c r="N489" s="30"/>
      <c r="O489" s="30"/>
      <c r="P489" s="30"/>
      <c r="Q489" s="30"/>
      <c r="R489" s="30"/>
      <c r="S489" s="22"/>
      <c r="T489" s="22"/>
      <c r="U489" s="22"/>
      <c r="V489" s="22"/>
      <c r="W489" s="22"/>
    </row>
    <row r="490" ht="16.5" spans="1:2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30"/>
      <c r="L490" s="30"/>
      <c r="M490" s="30"/>
      <c r="N490" s="30"/>
      <c r="O490" s="30"/>
      <c r="P490" s="30"/>
      <c r="Q490" s="30"/>
      <c r="R490" s="30"/>
      <c r="S490" s="22"/>
      <c r="T490" s="22"/>
      <c r="U490" s="22"/>
      <c r="V490" s="22"/>
      <c r="W490" s="22"/>
    </row>
    <row r="491" ht="16.5" spans="1:2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30"/>
      <c r="L491" s="30"/>
      <c r="M491" s="30"/>
      <c r="N491" s="30"/>
      <c r="O491" s="30"/>
      <c r="P491" s="30"/>
      <c r="Q491" s="30"/>
      <c r="R491" s="30"/>
      <c r="S491" s="22"/>
      <c r="T491" s="22"/>
      <c r="U491" s="22"/>
      <c r="V491" s="22"/>
      <c r="W491" s="22"/>
    </row>
    <row r="492" ht="16.5" spans="1:2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30"/>
      <c r="L492" s="30"/>
      <c r="M492" s="30"/>
      <c r="N492" s="30"/>
      <c r="O492" s="30"/>
      <c r="P492" s="30"/>
      <c r="Q492" s="30"/>
      <c r="R492" s="30"/>
      <c r="S492" s="22"/>
      <c r="T492" s="22"/>
      <c r="U492" s="22"/>
      <c r="V492" s="22"/>
      <c r="W492" s="22"/>
    </row>
    <row r="493" ht="16.5" spans="1:2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30"/>
      <c r="L493" s="30"/>
      <c r="M493" s="30"/>
      <c r="N493" s="30"/>
      <c r="O493" s="30"/>
      <c r="P493" s="30"/>
      <c r="Q493" s="30"/>
      <c r="R493" s="30"/>
      <c r="S493" s="22"/>
      <c r="T493" s="22"/>
      <c r="U493" s="22"/>
      <c r="V493" s="22"/>
      <c r="W493" s="22"/>
    </row>
    <row r="494" ht="16.5" spans="1:2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30"/>
      <c r="L494" s="30"/>
      <c r="M494" s="30"/>
      <c r="N494" s="30"/>
      <c r="O494" s="30"/>
      <c r="P494" s="30"/>
      <c r="Q494" s="30"/>
      <c r="R494" s="30"/>
      <c r="S494" s="22"/>
      <c r="T494" s="22"/>
      <c r="U494" s="22"/>
      <c r="V494" s="22"/>
      <c r="W494" s="22"/>
    </row>
    <row r="495" ht="16.5" spans="1:2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30"/>
      <c r="L495" s="30"/>
      <c r="M495" s="30"/>
      <c r="N495" s="30"/>
      <c r="O495" s="30"/>
      <c r="P495" s="30"/>
      <c r="Q495" s="30"/>
      <c r="R495" s="30"/>
      <c r="S495" s="22"/>
      <c r="T495" s="22"/>
      <c r="U495" s="22"/>
      <c r="V495" s="22"/>
      <c r="W495" s="22"/>
    </row>
    <row r="496" ht="16.5" spans="1:2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30"/>
      <c r="L496" s="30"/>
      <c r="M496" s="30"/>
      <c r="N496" s="30"/>
      <c r="O496" s="30"/>
      <c r="P496" s="30"/>
      <c r="Q496" s="30"/>
      <c r="R496" s="30"/>
      <c r="S496" s="22"/>
      <c r="T496" s="22"/>
      <c r="U496" s="22"/>
      <c r="V496" s="22"/>
      <c r="W496" s="22"/>
    </row>
    <row r="497" ht="16.5" spans="1:2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30"/>
      <c r="L497" s="30"/>
      <c r="M497" s="30"/>
      <c r="N497" s="30"/>
      <c r="O497" s="30"/>
      <c r="P497" s="30"/>
      <c r="Q497" s="30"/>
      <c r="R497" s="30"/>
      <c r="S497" s="22"/>
      <c r="T497" s="22"/>
      <c r="U497" s="22"/>
      <c r="V497" s="22"/>
      <c r="W497" s="22"/>
    </row>
    <row r="498" ht="16.5" spans="1:2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30"/>
      <c r="L498" s="30"/>
      <c r="M498" s="30"/>
      <c r="N498" s="30"/>
      <c r="O498" s="30"/>
      <c r="P498" s="30"/>
      <c r="Q498" s="30"/>
      <c r="R498" s="30"/>
      <c r="S498" s="22"/>
      <c r="T498" s="22"/>
      <c r="U498" s="22"/>
      <c r="V498" s="22"/>
      <c r="W498" s="22"/>
    </row>
    <row r="499" ht="16.5" spans="1:2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30"/>
      <c r="L499" s="30"/>
      <c r="M499" s="30"/>
      <c r="N499" s="30"/>
      <c r="O499" s="30"/>
      <c r="P499" s="30"/>
      <c r="Q499" s="30"/>
      <c r="R499" s="30"/>
      <c r="S499" s="22"/>
      <c r="T499" s="22"/>
      <c r="U499" s="22"/>
      <c r="V499" s="22"/>
      <c r="W499" s="22"/>
    </row>
    <row r="500" ht="16.5" spans="1:2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30"/>
      <c r="L500" s="30"/>
      <c r="M500" s="30"/>
      <c r="N500" s="30"/>
      <c r="O500" s="30"/>
      <c r="P500" s="30"/>
      <c r="Q500" s="30"/>
      <c r="R500" s="30"/>
      <c r="S500" s="22"/>
      <c r="T500" s="22"/>
      <c r="U500" s="22"/>
      <c r="V500" s="22"/>
      <c r="W500" s="22"/>
    </row>
    <row r="501" ht="16.5" spans="1:2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30"/>
      <c r="L501" s="30"/>
      <c r="M501" s="30"/>
      <c r="N501" s="30"/>
      <c r="O501" s="30"/>
      <c r="P501" s="30"/>
      <c r="Q501" s="30"/>
      <c r="R501" s="30"/>
      <c r="S501" s="22"/>
      <c r="T501" s="22"/>
      <c r="U501" s="22"/>
      <c r="V501" s="22"/>
      <c r="W501" s="22"/>
    </row>
    <row r="502" ht="16.5" spans="1:2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30"/>
      <c r="L502" s="30"/>
      <c r="M502" s="30"/>
      <c r="N502" s="30"/>
      <c r="O502" s="30"/>
      <c r="P502" s="30"/>
      <c r="Q502" s="30"/>
      <c r="R502" s="30"/>
      <c r="S502" s="22"/>
      <c r="T502" s="22"/>
      <c r="U502" s="22"/>
      <c r="V502" s="22"/>
      <c r="W502" s="22"/>
    </row>
    <row r="503" ht="16.5" spans="1:2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30"/>
      <c r="L503" s="30"/>
      <c r="M503" s="30"/>
      <c r="N503" s="30"/>
      <c r="O503" s="30"/>
      <c r="P503" s="30"/>
      <c r="Q503" s="30"/>
      <c r="R503" s="30"/>
      <c r="S503" s="22"/>
      <c r="T503" s="22"/>
      <c r="U503" s="22"/>
      <c r="V503" s="22"/>
      <c r="W503" s="22"/>
    </row>
    <row r="504" ht="16.5" spans="1:2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30"/>
      <c r="L504" s="30"/>
      <c r="M504" s="30"/>
      <c r="N504" s="30"/>
      <c r="O504" s="30"/>
      <c r="P504" s="30"/>
      <c r="Q504" s="30"/>
      <c r="R504" s="30"/>
      <c r="S504" s="22"/>
      <c r="T504" s="22"/>
      <c r="U504" s="22"/>
      <c r="V504" s="22"/>
      <c r="W504" s="22"/>
    </row>
    <row r="505" ht="16.5" spans="1:23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30"/>
      <c r="L505" s="30"/>
      <c r="M505" s="30"/>
      <c r="N505" s="30"/>
      <c r="O505" s="30"/>
      <c r="P505" s="30"/>
      <c r="Q505" s="30"/>
      <c r="R505" s="30"/>
      <c r="S505" s="22"/>
      <c r="T505" s="22"/>
      <c r="U505" s="22"/>
      <c r="V505" s="22"/>
      <c r="W505" s="22"/>
    </row>
    <row r="506" ht="16.5" spans="1:23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30"/>
      <c r="L506" s="30"/>
      <c r="M506" s="30"/>
      <c r="N506" s="30"/>
      <c r="O506" s="30"/>
      <c r="P506" s="30"/>
      <c r="Q506" s="30"/>
      <c r="R506" s="30"/>
      <c r="S506" s="22"/>
      <c r="T506" s="22"/>
      <c r="U506" s="22"/>
      <c r="V506" s="22"/>
      <c r="W506" s="22"/>
    </row>
    <row r="507" ht="16.5" spans="1:23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30"/>
      <c r="L507" s="30"/>
      <c r="M507" s="30"/>
      <c r="N507" s="30"/>
      <c r="O507" s="30"/>
      <c r="P507" s="30"/>
      <c r="Q507" s="30"/>
      <c r="R507" s="30"/>
      <c r="S507" s="22"/>
      <c r="T507" s="22"/>
      <c r="U507" s="22"/>
      <c r="V507" s="22"/>
      <c r="W507" s="22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0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</row>
    <row r="1213" ht="20.25" spans="1:20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</row>
    <row r="1214" ht="20.25" spans="1:20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</row>
    <row r="1215" ht="20.25" spans="1:20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</row>
    <row r="1216" ht="20.25" spans="1:20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</row>
    <row r="1217" ht="20.25" spans="1:20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</row>
    <row r="1218" ht="20.25" spans="1:20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</row>
    <row r="1219" ht="20.25" spans="1:20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</row>
    <row r="1220" ht="20.25" spans="1:20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</row>
    <row r="1221" ht="20.25" spans="1:20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</row>
    <row r="1222" ht="20.25" spans="1:20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</row>
    <row r="1223" ht="20.25" spans="1:20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</row>
    <row r="1224" ht="20.25" spans="1:20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</row>
    <row r="1225" ht="20.25" spans="1:20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</row>
    <row r="1226" ht="20.25" spans="1:20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</row>
    <row r="1227" ht="20.25" spans="1:20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</row>
    <row r="1228" ht="20.25" spans="1:20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</row>
    <row r="1229" ht="20.25" spans="1:20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</row>
    <row r="1230" ht="20.25" spans="1:20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</row>
    <row r="1231" ht="20.25" spans="1:20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</row>
    <row r="1232" ht="20.25" spans="1:20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</row>
    <row r="1233" ht="20.25" spans="1:20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</row>
    <row r="1234" ht="20.25" spans="1:20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</row>
    <row r="1235" ht="20.25" spans="1:20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</row>
    <row r="1236" ht="20.25" spans="1:20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</row>
    <row r="1237" ht="20.25" spans="1:20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</row>
    <row r="1238" ht="20.25" spans="1:20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</row>
    <row r="1239" ht="20.25" spans="1:20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</row>
    <row r="1240" ht="20.25" spans="1:20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</row>
    <row r="1241" ht="20.25" spans="1:20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</row>
    <row r="1242" ht="20.25" spans="1:20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</row>
    <row r="1243" ht="20.25" spans="1:20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</row>
    <row r="1244" ht="20.25" spans="1:20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</row>
    <row r="1245" ht="20.25" spans="1:20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</row>
    <row r="1246" ht="20.25" spans="1:20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</row>
    <row r="1247" ht="20.25" spans="1:20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</row>
    <row r="1248" ht="20.25" spans="1:20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</row>
    <row r="1249" ht="20.25" spans="1:20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</row>
    <row r="1250" ht="20.25" spans="1:20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</row>
    <row r="1251" ht="20.25" spans="1:20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</row>
    <row r="1252" ht="20.25" spans="1:20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</row>
    <row r="1253" ht="20.25" spans="1:20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</row>
    <row r="1254" ht="20.25" spans="1:20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</row>
    <row r="1255" ht="20.25" spans="1:20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</row>
    <row r="1256" ht="20.25" spans="1:20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</row>
    <row r="1257" ht="20.25" spans="1:20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</row>
    <row r="1258" ht="20.25" spans="1:20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</row>
    <row r="1259" ht="20.25" spans="1:20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</row>
    <row r="1260" ht="20.25" spans="1:20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</row>
    <row r="1261" ht="20.25" spans="1:20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</row>
    <row r="1262" ht="20.25" spans="1:20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</row>
    <row r="1263" ht="20.25" spans="1:20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</row>
    <row r="1264" ht="20.25" spans="1:20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</row>
    <row r="1265" ht="20.25" spans="1:20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</row>
    <row r="1266" ht="20.25" spans="1:20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</row>
    <row r="1267" ht="20.25" spans="1:20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</row>
    <row r="1268" ht="20.25" spans="1:20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</row>
    <row r="1269" ht="20.25" spans="1:20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</row>
    <row r="1270" ht="20.25" spans="1:20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</row>
    <row r="1271" ht="20.25" spans="1:20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</row>
    <row r="1272" ht="20.25" spans="1:20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</row>
    <row r="1273" ht="20.25" spans="1:20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</row>
    <row r="1274" ht="20.25" spans="1:20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</row>
    <row r="1275" ht="20.25" spans="1:20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</row>
    <row r="1276" ht="20.25" spans="1:20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</row>
    <row r="1277" ht="20.25" spans="1:20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</row>
    <row r="1278" ht="20.25" spans="1:20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</row>
    <row r="1279" ht="20.25" spans="1:20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</row>
    <row r="1280" ht="20.25" spans="1:20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</row>
    <row r="1281" ht="20.25" spans="1:20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</row>
    <row r="1282" ht="20.25" spans="1:20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</row>
    <row r="1283" ht="20.25" spans="1:20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</row>
    <row r="1284" ht="20.25" spans="1:20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</row>
    <row r="1285" ht="20.25" spans="1:20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</row>
    <row r="1286" ht="20.25" spans="1:20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</row>
    <row r="1287" ht="20.25" spans="1:20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</row>
    <row r="1288" ht="20.25" spans="1:20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</row>
    <row r="1289" ht="20.25" spans="1:20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</row>
    <row r="1290" ht="20.25" spans="1:20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</row>
    <row r="1291" ht="20.25" spans="1:20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</row>
    <row r="1292" ht="20.25" spans="1:20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</row>
    <row r="1293" ht="20.25" spans="1:20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</row>
    <row r="1294" ht="20.25" spans="1:20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</row>
    <row r="1295" ht="20.25" spans="1:20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</row>
    <row r="1296" ht="20.25" spans="1:20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</row>
    <row r="1297" ht="20.25" spans="1:20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</row>
    <row r="1298" ht="20.25" spans="1:20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</row>
    <row r="1299" ht="20.25" spans="1:20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</row>
    <row r="1300" ht="20.25" spans="1:20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</row>
    <row r="1301" ht="20.25" spans="1:20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</row>
    <row r="1302" ht="20.25" spans="1:20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</row>
    <row r="1303" ht="20.25" spans="1:20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</row>
    <row r="1304" ht="20.25" spans="1:20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</row>
    <row r="1305" ht="20.25" spans="1:20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</row>
    <row r="1306" ht="20.25" spans="1:20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</row>
    <row r="1307" ht="20.25" spans="1:20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</row>
    <row r="1308" ht="20.25" spans="1:20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</row>
    <row r="1309" ht="20.25" spans="1:20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</row>
    <row r="1310" ht="20.25" spans="1:20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</row>
    <row r="1311" ht="20.25" spans="1:20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</row>
    <row r="1312" ht="20.25" spans="1:20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</row>
    <row r="1313" ht="20.25" spans="1:20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</row>
    <row r="1314" ht="20.25" spans="1:20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</row>
    <row r="1315" ht="20.25" spans="1:20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</row>
    <row r="1316" ht="20.25" spans="1:20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</row>
    <row r="1317" ht="20.25" spans="1:20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</row>
    <row r="1318" ht="20.25" spans="1:20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</row>
    <row r="1319" ht="20.25" spans="1:20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</row>
    <row r="1320" ht="20.25" spans="1:20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</row>
    <row r="1321" ht="20.25" spans="1:20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</row>
    <row r="1322" ht="20.25" spans="1:20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</row>
    <row r="1323" ht="20.25" spans="1:20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</row>
    <row r="1324" ht="20.25" spans="1:20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</row>
    <row r="1325" ht="20.25" spans="1:20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</row>
    <row r="1326" ht="20.25" spans="1:20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</row>
    <row r="1327" ht="20.25" spans="1:20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</row>
    <row r="1328" ht="20.25" spans="1:20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</row>
    <row r="1329" ht="20.25" spans="1:20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</row>
    <row r="1330" ht="20.25" spans="1:20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</row>
    <row r="1331" ht="20.25" spans="1:20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</row>
    <row r="1332" ht="20.25" spans="1:20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</row>
    <row r="1333" ht="20.25" spans="1:20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</row>
    <row r="1334" ht="20.25" spans="1:20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</row>
    <row r="1335" ht="20.25" spans="1:20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</row>
    <row r="1336" ht="20.25" spans="1:20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</row>
    <row r="1337" ht="20.25" spans="1:20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10" t="s">
        <v>530</v>
      </c>
      <c r="L1" s="11"/>
      <c r="M1" s="11"/>
      <c r="N1" s="11"/>
      <c r="O1" s="11"/>
      <c r="P1" s="11"/>
      <c r="Q1" s="11"/>
      <c r="R1" s="14"/>
    </row>
    <row r="2" ht="45" spans="1:18">
      <c r="A2" s="3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  <c r="I2" s="4" t="s">
        <v>93</v>
      </c>
      <c r="J2" s="4" t="s">
        <v>94</v>
      </c>
      <c r="K2" s="12" t="s">
        <v>95</v>
      </c>
      <c r="L2" s="12" t="s">
        <v>96</v>
      </c>
      <c r="M2" s="12" t="s">
        <v>97</v>
      </c>
      <c r="N2" s="12" t="s">
        <v>98</v>
      </c>
      <c r="O2" s="12" t="s">
        <v>99</v>
      </c>
      <c r="P2" s="12" t="s">
        <v>100</v>
      </c>
      <c r="Q2" s="12" t="s">
        <v>101</v>
      </c>
      <c r="R2" s="12" t="s">
        <v>102</v>
      </c>
    </row>
    <row r="3" ht="20.25" spans="1:18">
      <c r="A3" s="5" t="s">
        <v>531</v>
      </c>
      <c r="B3" s="5" t="s">
        <v>532</v>
      </c>
      <c r="C3" s="5">
        <v>2484.934</v>
      </c>
      <c r="D3" s="5">
        <v>2691.44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0.443</v>
      </c>
      <c r="K3" s="13">
        <v>0</v>
      </c>
      <c r="L3" s="13">
        <v>2</v>
      </c>
      <c r="M3" s="13">
        <v>0</v>
      </c>
      <c r="N3" s="13">
        <v>0</v>
      </c>
      <c r="O3" s="13">
        <v>0</v>
      </c>
      <c r="P3" s="13">
        <v>4.165</v>
      </c>
      <c r="Q3" s="13">
        <v>0</v>
      </c>
      <c r="R3" s="13">
        <v>0</v>
      </c>
    </row>
    <row r="4" ht="20.25" spans="1:18">
      <c r="A4" s="5" t="s">
        <v>533</v>
      </c>
      <c r="B4" s="5" t="s">
        <v>534</v>
      </c>
      <c r="C4" s="5">
        <v>6893.07</v>
      </c>
      <c r="D4" s="5">
        <v>7322.195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0.332</v>
      </c>
      <c r="K4" s="13">
        <v>0</v>
      </c>
      <c r="L4" s="13">
        <v>2</v>
      </c>
      <c r="M4" s="13">
        <v>0</v>
      </c>
      <c r="N4" s="13">
        <v>0</v>
      </c>
      <c r="O4" s="13">
        <v>0</v>
      </c>
      <c r="P4" s="13">
        <v>5.245</v>
      </c>
      <c r="Q4" s="13">
        <v>0</v>
      </c>
      <c r="R4" s="13">
        <v>0</v>
      </c>
    </row>
    <row r="5" ht="20.25" spans="1:18">
      <c r="A5" s="7" t="s">
        <v>535</v>
      </c>
      <c r="B5" s="7" t="s">
        <v>536</v>
      </c>
      <c r="C5" s="7">
        <v>8423.371</v>
      </c>
      <c r="D5" s="7">
        <v>9767.844</v>
      </c>
      <c r="E5" s="7">
        <v>0</v>
      </c>
      <c r="F5" s="7">
        <v>0</v>
      </c>
      <c r="G5" s="7">
        <v>0</v>
      </c>
      <c r="H5" s="7">
        <v>1</v>
      </c>
      <c r="I5" s="6">
        <v>10.065</v>
      </c>
      <c r="J5" s="6">
        <v>22.444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10.376</v>
      </c>
      <c r="Q5" s="13">
        <v>0</v>
      </c>
      <c r="R5" s="13">
        <v>0</v>
      </c>
    </row>
    <row r="6" ht="20.25" spans="1:18">
      <c r="A6" s="7" t="s">
        <v>537</v>
      </c>
      <c r="B6" s="7" t="s">
        <v>538</v>
      </c>
      <c r="C6" s="7">
        <v>757.366</v>
      </c>
      <c r="D6" s="7">
        <v>820.86</v>
      </c>
      <c r="E6" s="7">
        <v>0</v>
      </c>
      <c r="F6" s="7">
        <v>0</v>
      </c>
      <c r="G6" s="7">
        <v>0</v>
      </c>
      <c r="H6" s="7">
        <v>1</v>
      </c>
      <c r="I6" s="6">
        <v>4.733</v>
      </c>
      <c r="J6" s="6">
        <v>12.102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0.349</v>
      </c>
      <c r="Q6" s="13">
        <v>0</v>
      </c>
      <c r="R6" s="13">
        <v>0</v>
      </c>
    </row>
    <row r="7" ht="20.25" spans="1:18">
      <c r="A7" s="7" t="s">
        <v>539</v>
      </c>
      <c r="B7" s="7" t="s">
        <v>540</v>
      </c>
      <c r="C7" s="7">
        <v>77382.406</v>
      </c>
      <c r="D7" s="7">
        <v>81176.563</v>
      </c>
      <c r="E7" s="7">
        <v>0</v>
      </c>
      <c r="F7" s="7">
        <v>0</v>
      </c>
      <c r="G7" s="7">
        <v>0</v>
      </c>
      <c r="H7" s="7">
        <v>1</v>
      </c>
      <c r="I7" s="6">
        <v>0.847</v>
      </c>
      <c r="J7" s="6">
        <v>5.481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-6.287</v>
      </c>
      <c r="Q7" s="13">
        <v>0</v>
      </c>
      <c r="R7" s="13">
        <v>0</v>
      </c>
    </row>
    <row r="8" ht="20.25" spans="1:18">
      <c r="A8" s="7" t="s">
        <v>541</v>
      </c>
      <c r="B8" s="7" t="s">
        <v>542</v>
      </c>
      <c r="C8" s="7">
        <v>9190.222</v>
      </c>
      <c r="D8" s="7">
        <v>10129.779</v>
      </c>
      <c r="E8" s="7">
        <v>0</v>
      </c>
      <c r="F8" s="7">
        <v>0</v>
      </c>
      <c r="G8" s="7">
        <v>0</v>
      </c>
      <c r="H8" s="7">
        <v>1</v>
      </c>
      <c r="I8" s="6">
        <v>0.199</v>
      </c>
      <c r="J8" s="6">
        <v>9.456</v>
      </c>
      <c r="K8" s="13">
        <v>4</v>
      </c>
      <c r="L8" s="13">
        <v>0</v>
      </c>
      <c r="M8" s="13">
        <v>0</v>
      </c>
      <c r="N8" s="13">
        <v>1</v>
      </c>
      <c r="O8" s="13">
        <v>0</v>
      </c>
      <c r="P8" s="13">
        <v>-2.91</v>
      </c>
      <c r="Q8" s="13">
        <v>0</v>
      </c>
      <c r="R8" s="13">
        <v>0</v>
      </c>
    </row>
    <row r="9" ht="20.25" spans="1:18">
      <c r="A9" s="7" t="s">
        <v>543</v>
      </c>
      <c r="B9" s="7" t="s">
        <v>544</v>
      </c>
      <c r="C9" s="7">
        <v>5343.859</v>
      </c>
      <c r="D9" s="7">
        <v>6524.614</v>
      </c>
      <c r="E9" s="7">
        <v>0</v>
      </c>
      <c r="F9" s="7">
        <v>0</v>
      </c>
      <c r="G9" s="7">
        <v>0</v>
      </c>
      <c r="H9" s="7">
        <v>1</v>
      </c>
      <c r="I9" s="6">
        <v>7.844</v>
      </c>
      <c r="J9" s="6">
        <v>24.522</v>
      </c>
      <c r="K9" s="13">
        <v>4</v>
      </c>
      <c r="L9" s="13">
        <v>0</v>
      </c>
      <c r="M9" s="13">
        <v>0</v>
      </c>
      <c r="N9" s="13">
        <v>1</v>
      </c>
      <c r="O9" s="13">
        <v>0</v>
      </c>
      <c r="P9" s="13">
        <v>-3.168</v>
      </c>
      <c r="Q9" s="13">
        <v>0</v>
      </c>
      <c r="R9" s="13">
        <v>0</v>
      </c>
    </row>
    <row r="10" ht="20.25" spans="1:18">
      <c r="A10" s="7" t="s">
        <v>545</v>
      </c>
      <c r="B10" s="7" t="s">
        <v>546</v>
      </c>
      <c r="C10" s="7">
        <v>3733.883</v>
      </c>
      <c r="D10" s="7">
        <v>4303.311</v>
      </c>
      <c r="E10" s="7">
        <v>0</v>
      </c>
      <c r="F10" s="7">
        <v>0</v>
      </c>
      <c r="G10" s="7">
        <v>0</v>
      </c>
      <c r="H10" s="7">
        <v>1</v>
      </c>
      <c r="I10" s="6">
        <v>4.899</v>
      </c>
      <c r="J10" s="6">
        <v>17.483</v>
      </c>
      <c r="K10" s="13">
        <v>4</v>
      </c>
      <c r="L10" s="13">
        <v>1</v>
      </c>
      <c r="M10" s="13">
        <v>0</v>
      </c>
      <c r="N10" s="13">
        <v>1</v>
      </c>
      <c r="O10" s="13">
        <v>0</v>
      </c>
      <c r="P10" s="13">
        <v>1.582</v>
      </c>
      <c r="Q10" s="13">
        <v>0</v>
      </c>
      <c r="R10" s="13">
        <v>0</v>
      </c>
    </row>
    <row r="11" ht="20.25" spans="1:18">
      <c r="A11" s="7" t="s">
        <v>547</v>
      </c>
      <c r="B11" s="7" t="s">
        <v>548</v>
      </c>
      <c r="C11" s="7">
        <v>2625.937</v>
      </c>
      <c r="D11" s="7">
        <v>2916.511</v>
      </c>
      <c r="E11" s="7">
        <v>0</v>
      </c>
      <c r="F11" s="7">
        <v>0</v>
      </c>
      <c r="G11" s="7">
        <v>0</v>
      </c>
      <c r="H11" s="7">
        <v>1</v>
      </c>
      <c r="I11" s="6">
        <v>0.947</v>
      </c>
      <c r="J11" s="6">
        <v>10.816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3.377</v>
      </c>
      <c r="Q11" s="13">
        <v>0</v>
      </c>
      <c r="R11" s="13">
        <v>1</v>
      </c>
    </row>
    <row r="12" ht="20.25" spans="1:18">
      <c r="A12" s="7" t="s">
        <v>549</v>
      </c>
      <c r="B12" s="7" t="s">
        <v>550</v>
      </c>
      <c r="C12" s="7">
        <v>5589.643</v>
      </c>
      <c r="D12" s="7">
        <v>6896.363</v>
      </c>
      <c r="E12" s="7">
        <v>0</v>
      </c>
      <c r="F12" s="7">
        <v>0</v>
      </c>
      <c r="G12" s="7">
        <v>0</v>
      </c>
      <c r="H12" s="7">
        <v>1</v>
      </c>
      <c r="I12" s="6">
        <v>4.073</v>
      </c>
      <c r="J12" s="6">
        <v>22.249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-5.91</v>
      </c>
      <c r="Q12" s="13">
        <v>0</v>
      </c>
      <c r="R12" s="13">
        <v>0</v>
      </c>
    </row>
    <row r="13" ht="20.25" spans="1:18">
      <c r="A13" s="7" t="s">
        <v>551</v>
      </c>
      <c r="B13" s="7" t="s">
        <v>552</v>
      </c>
      <c r="C13" s="7">
        <v>67889.992</v>
      </c>
      <c r="D13" s="7">
        <v>71848.492</v>
      </c>
      <c r="E13" s="7">
        <v>0</v>
      </c>
      <c r="F13" s="7">
        <v>0</v>
      </c>
      <c r="G13" s="7">
        <v>0</v>
      </c>
      <c r="H13" s="7">
        <v>1</v>
      </c>
      <c r="I13" s="9">
        <v>1.321</v>
      </c>
      <c r="J13" s="9">
        <v>6.757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10.903</v>
      </c>
      <c r="Q13" s="13">
        <v>0</v>
      </c>
      <c r="R13" s="13">
        <v>0</v>
      </c>
    </row>
    <row r="14" ht="20.25" spans="1:18">
      <c r="A14" s="8" t="s">
        <v>553</v>
      </c>
      <c r="B14" s="8" t="s">
        <v>554</v>
      </c>
      <c r="C14" s="8">
        <v>4981.016</v>
      </c>
      <c r="D14" s="8">
        <v>5581.823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-14.978</v>
      </c>
      <c r="Q14" s="13">
        <v>0</v>
      </c>
      <c r="R14" s="13">
        <v>-1</v>
      </c>
    </row>
    <row r="15" ht="20.25" spans="1:18">
      <c r="A15" s="8" t="s">
        <v>555</v>
      </c>
      <c r="B15" s="8" t="s">
        <v>556</v>
      </c>
      <c r="C15" s="8">
        <v>3219.382</v>
      </c>
      <c r="D15" s="8">
        <v>3685.6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-0.313</v>
      </c>
      <c r="Q15" s="13">
        <v>-1</v>
      </c>
      <c r="R15" s="13">
        <v>0</v>
      </c>
    </row>
    <row r="16" ht="20.25" spans="1:18">
      <c r="A16" s="8" t="s">
        <v>557</v>
      </c>
      <c r="B16" s="8" t="s">
        <v>558</v>
      </c>
      <c r="C16" s="8">
        <v>3970.508</v>
      </c>
      <c r="D16" s="8">
        <v>4254.872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1.767</v>
      </c>
      <c r="Q16" s="13">
        <v>0</v>
      </c>
      <c r="R16" s="13">
        <v>0</v>
      </c>
    </row>
    <row r="17" ht="20.25" spans="1:18">
      <c r="A17" s="8" t="s">
        <v>559</v>
      </c>
      <c r="B17" s="8" t="s">
        <v>560</v>
      </c>
      <c r="C17" s="8">
        <v>4245.447</v>
      </c>
      <c r="D17" s="8">
        <v>4627.595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1</v>
      </c>
      <c r="N17" s="13">
        <v>-1</v>
      </c>
      <c r="O17" s="13">
        <v>0</v>
      </c>
      <c r="P17" s="13">
        <v>3.232</v>
      </c>
      <c r="Q17" s="13">
        <v>0</v>
      </c>
      <c r="R17" s="13">
        <v>0</v>
      </c>
    </row>
    <row r="18" ht="20.25" spans="1:18">
      <c r="A18" s="8" t="s">
        <v>561</v>
      </c>
      <c r="B18" s="8" t="s">
        <v>562</v>
      </c>
      <c r="C18" s="8">
        <v>3125.44</v>
      </c>
      <c r="D18" s="8">
        <v>3716.742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1</v>
      </c>
      <c r="L18" s="13">
        <v>0</v>
      </c>
      <c r="M18" s="13">
        <v>0</v>
      </c>
      <c r="N18" s="13">
        <v>0</v>
      </c>
      <c r="O18" s="13">
        <v>0</v>
      </c>
      <c r="P18" s="13">
        <v>-4.937</v>
      </c>
      <c r="Q18" s="13">
        <v>0</v>
      </c>
      <c r="R18" s="13">
        <v>0</v>
      </c>
    </row>
    <row r="19" ht="20.25" spans="1:18">
      <c r="A19" s="8" t="s">
        <v>563</v>
      </c>
      <c r="B19" s="8" t="s">
        <v>564</v>
      </c>
      <c r="C19" s="8">
        <v>13253.567</v>
      </c>
      <c r="D19" s="8">
        <v>15058.031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0</v>
      </c>
      <c r="M19" s="13">
        <v>1</v>
      </c>
      <c r="N19" s="13">
        <v>-1</v>
      </c>
      <c r="O19" s="13">
        <v>0</v>
      </c>
      <c r="P19" s="13">
        <v>-2.496</v>
      </c>
      <c r="Q19" s="13">
        <v>0</v>
      </c>
      <c r="R19" s="13">
        <v>0</v>
      </c>
    </row>
    <row r="20" ht="20.25" spans="1:18">
      <c r="A20" s="8" t="s">
        <v>565</v>
      </c>
      <c r="B20" s="8" t="s">
        <v>566</v>
      </c>
      <c r="C20" s="8">
        <v>2944.631</v>
      </c>
      <c r="D20" s="8">
        <v>3179.247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1</v>
      </c>
      <c r="N20" s="13">
        <v>-1</v>
      </c>
      <c r="O20" s="13">
        <v>0</v>
      </c>
      <c r="P20" s="13">
        <v>-0.44</v>
      </c>
      <c r="Q20" s="13">
        <v>0</v>
      </c>
      <c r="R20" s="13">
        <v>0</v>
      </c>
    </row>
    <row r="21" ht="20.25" spans="1:18">
      <c r="A21" s="8" t="s">
        <v>567</v>
      </c>
      <c r="B21" s="8" t="s">
        <v>568</v>
      </c>
      <c r="C21" s="8">
        <v>13416.852</v>
      </c>
      <c r="D21" s="8">
        <v>14568.65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1</v>
      </c>
      <c r="N21" s="13">
        <v>-1</v>
      </c>
      <c r="O21" s="13">
        <v>0</v>
      </c>
      <c r="P21" s="13">
        <v>-0.546</v>
      </c>
      <c r="Q21" s="13">
        <v>0</v>
      </c>
      <c r="R21" s="13">
        <v>0</v>
      </c>
    </row>
    <row r="22" ht="20.25" spans="1:18">
      <c r="A22" s="8" t="s">
        <v>569</v>
      </c>
      <c r="B22" s="8" t="s">
        <v>570</v>
      </c>
      <c r="C22" s="8">
        <v>2627.982</v>
      </c>
      <c r="D22" s="8">
        <v>3237.309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2</v>
      </c>
      <c r="L22" s="13">
        <v>0</v>
      </c>
      <c r="M22" s="13">
        <v>1</v>
      </c>
      <c r="N22" s="13">
        <v>-1</v>
      </c>
      <c r="O22" s="13">
        <v>0</v>
      </c>
      <c r="P22" s="13">
        <v>7.748</v>
      </c>
      <c r="Q22" s="13">
        <v>0</v>
      </c>
      <c r="R22" s="13">
        <v>0</v>
      </c>
    </row>
    <row r="23" ht="20.25" spans="1:18">
      <c r="A23" s="8" t="s">
        <v>571</v>
      </c>
      <c r="B23" s="8" t="s">
        <v>572</v>
      </c>
      <c r="C23" s="8">
        <v>7805.765</v>
      </c>
      <c r="D23" s="8">
        <v>8295.437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1</v>
      </c>
      <c r="L23" s="13">
        <v>0</v>
      </c>
      <c r="M23" s="13">
        <v>0</v>
      </c>
      <c r="N23" s="13">
        <v>0</v>
      </c>
      <c r="O23" s="13">
        <v>0</v>
      </c>
      <c r="P23" s="13">
        <v>0.184</v>
      </c>
      <c r="Q23" s="13">
        <v>0</v>
      </c>
      <c r="R23" s="13">
        <v>0</v>
      </c>
    </row>
    <row r="24" ht="20.25" spans="1:18">
      <c r="A24" s="8" t="s">
        <v>573</v>
      </c>
      <c r="B24" s="8" t="s">
        <v>574</v>
      </c>
      <c r="C24" s="8">
        <v>2544.073</v>
      </c>
      <c r="D24" s="8">
        <v>3003.527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4</v>
      </c>
      <c r="L24" s="13">
        <v>0</v>
      </c>
      <c r="M24" s="13">
        <v>0</v>
      </c>
      <c r="N24" s="13">
        <v>1</v>
      </c>
      <c r="O24" s="13">
        <v>0</v>
      </c>
      <c r="P24" s="13">
        <v>3.728</v>
      </c>
      <c r="Q24" s="13">
        <v>0</v>
      </c>
      <c r="R24" s="13">
        <v>0</v>
      </c>
    </row>
    <row r="25" ht="20.25" spans="1:18">
      <c r="A25" s="8" t="s">
        <v>575</v>
      </c>
      <c r="B25" s="8" t="s">
        <v>576</v>
      </c>
      <c r="C25" s="8">
        <v>2421.226</v>
      </c>
      <c r="D25" s="8">
        <v>2721.809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0</v>
      </c>
      <c r="M25" s="13">
        <v>1</v>
      </c>
      <c r="N25" s="13">
        <v>-1</v>
      </c>
      <c r="O25" s="13">
        <v>0</v>
      </c>
      <c r="P25" s="13">
        <v>-1.778</v>
      </c>
      <c r="Q25" s="13">
        <v>0</v>
      </c>
      <c r="R25" s="13">
        <v>0</v>
      </c>
    </row>
    <row r="26" ht="20.25" spans="1:18">
      <c r="A26" s="8" t="s">
        <v>577</v>
      </c>
      <c r="B26" s="8" t="s">
        <v>578</v>
      </c>
      <c r="C26" s="8">
        <v>5511.809</v>
      </c>
      <c r="D26" s="8">
        <v>5819.359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3.955</v>
      </c>
      <c r="Q26" s="13">
        <v>0</v>
      </c>
      <c r="R26" s="13">
        <v>0</v>
      </c>
    </row>
    <row r="27" ht="20.25" spans="1:18">
      <c r="A27" s="8" t="s">
        <v>579</v>
      </c>
      <c r="B27" s="8" t="s">
        <v>580</v>
      </c>
      <c r="C27" s="8">
        <v>967.581</v>
      </c>
      <c r="D27" s="8">
        <v>1188.864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3.163</v>
      </c>
      <c r="Q27" s="13">
        <v>0</v>
      </c>
      <c r="R27" s="13">
        <v>1</v>
      </c>
    </row>
    <row r="28" ht="20.25" spans="1:18">
      <c r="A28" s="8" t="s">
        <v>581</v>
      </c>
      <c r="B28" s="8" t="s">
        <v>582</v>
      </c>
      <c r="C28" s="8">
        <v>107.776</v>
      </c>
      <c r="D28" s="8">
        <v>109.096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0</v>
      </c>
      <c r="L28" s="13">
        <v>2</v>
      </c>
      <c r="M28" s="13">
        <v>0</v>
      </c>
      <c r="N28" s="13">
        <v>0</v>
      </c>
      <c r="O28" s="13">
        <v>0</v>
      </c>
      <c r="P28" s="13">
        <v>-0.015</v>
      </c>
      <c r="Q28" s="13">
        <v>0</v>
      </c>
      <c r="R28" s="13">
        <v>-1</v>
      </c>
    </row>
    <row r="29" ht="20.25" spans="1:18">
      <c r="A29" s="8" t="s">
        <v>583</v>
      </c>
      <c r="B29" s="8" t="s">
        <v>584</v>
      </c>
      <c r="C29" s="8">
        <v>116.033</v>
      </c>
      <c r="D29" s="8">
        <v>120.923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-0.009</v>
      </c>
      <c r="Q29" s="13">
        <v>0</v>
      </c>
      <c r="R29" s="13">
        <v>0</v>
      </c>
    </row>
    <row r="30" ht="20.25" spans="1:18">
      <c r="A30" s="8" t="s">
        <v>585</v>
      </c>
      <c r="B30" s="8" t="s">
        <v>586</v>
      </c>
      <c r="C30" s="8">
        <v>1181.153</v>
      </c>
      <c r="D30" s="8">
        <v>1746.924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3">
        <v>0</v>
      </c>
      <c r="L30" s="13">
        <v>2</v>
      </c>
      <c r="M30" s="13">
        <v>0</v>
      </c>
      <c r="N30" s="13">
        <v>0</v>
      </c>
      <c r="O30" s="13">
        <v>0</v>
      </c>
      <c r="P30" s="13">
        <v>1.63</v>
      </c>
      <c r="Q30" s="13">
        <v>0</v>
      </c>
      <c r="R30" s="13">
        <v>0</v>
      </c>
    </row>
    <row r="31" ht="20.25" spans="1:18">
      <c r="A31" s="6" t="s">
        <v>587</v>
      </c>
      <c r="B31" s="6" t="s">
        <v>588</v>
      </c>
      <c r="C31" s="6">
        <v>2972.018</v>
      </c>
      <c r="D31" s="6">
        <v>3698.927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2.557</v>
      </c>
      <c r="K31" s="13">
        <v>4</v>
      </c>
      <c r="L31" s="13">
        <v>1</v>
      </c>
      <c r="M31" s="13">
        <v>0</v>
      </c>
      <c r="N31" s="13">
        <v>0</v>
      </c>
      <c r="O31" s="13">
        <v>0</v>
      </c>
      <c r="P31" s="13">
        <v>-0.703</v>
      </c>
      <c r="Q31" s="13">
        <v>0</v>
      </c>
      <c r="R31" s="13">
        <v>-1</v>
      </c>
    </row>
    <row r="32" ht="20.25" spans="1:18">
      <c r="A32" s="6" t="s">
        <v>589</v>
      </c>
      <c r="B32" s="6" t="s">
        <v>590</v>
      </c>
      <c r="C32" s="6">
        <v>19324.287</v>
      </c>
      <c r="D32" s="6">
        <v>20465.135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4.571</v>
      </c>
      <c r="K32" s="13">
        <v>1</v>
      </c>
      <c r="L32" s="13">
        <v>0</v>
      </c>
      <c r="M32" s="13">
        <v>0</v>
      </c>
      <c r="N32" s="13">
        <v>0</v>
      </c>
      <c r="O32" s="13">
        <v>0</v>
      </c>
      <c r="P32" s="13">
        <v>-5.857</v>
      </c>
      <c r="Q32" s="13">
        <v>0</v>
      </c>
      <c r="R32" s="13">
        <v>0</v>
      </c>
    </row>
    <row r="33" ht="20.25" spans="1:18">
      <c r="A33" s="6" t="s">
        <v>591</v>
      </c>
      <c r="B33" s="6" t="s">
        <v>592</v>
      </c>
      <c r="C33" s="6">
        <v>19855.424</v>
      </c>
      <c r="D33" s="6">
        <v>21018.09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3.918</v>
      </c>
      <c r="K33" s="13">
        <v>3</v>
      </c>
      <c r="L33" s="13">
        <v>1</v>
      </c>
      <c r="M33" s="13">
        <v>1</v>
      </c>
      <c r="N33" s="13">
        <v>-1</v>
      </c>
      <c r="O33" s="13">
        <v>0</v>
      </c>
      <c r="P33" s="13">
        <v>-8.039</v>
      </c>
      <c r="Q33" s="13">
        <v>-1</v>
      </c>
      <c r="R33" s="13">
        <v>0</v>
      </c>
    </row>
    <row r="34" ht="20.25" spans="1:18">
      <c r="A34" s="6" t="s">
        <v>593</v>
      </c>
      <c r="B34" s="6" t="s">
        <v>594</v>
      </c>
      <c r="C34" s="6">
        <v>2848.29</v>
      </c>
      <c r="D34" s="6">
        <v>3602.42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0.722</v>
      </c>
      <c r="K34" s="13">
        <v>0</v>
      </c>
      <c r="L34" s="13">
        <v>0</v>
      </c>
      <c r="M34" s="13">
        <v>1</v>
      </c>
      <c r="N34" s="13">
        <v>-1</v>
      </c>
      <c r="O34" s="13">
        <v>0</v>
      </c>
      <c r="P34" s="13">
        <v>-2.989</v>
      </c>
      <c r="Q34" s="13">
        <v>0</v>
      </c>
      <c r="R34" s="13">
        <v>0</v>
      </c>
    </row>
    <row r="35" ht="20.25" spans="1:18">
      <c r="A35" s="6" t="s">
        <v>595</v>
      </c>
      <c r="B35" s="6" t="s">
        <v>596</v>
      </c>
      <c r="C35" s="6">
        <v>10744.935</v>
      </c>
      <c r="D35" s="6">
        <v>12472.556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4.191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3">
        <v>-12.99</v>
      </c>
      <c r="Q35" s="13">
        <v>0</v>
      </c>
      <c r="R35" s="13">
        <v>0</v>
      </c>
    </row>
    <row r="36" ht="20.25" spans="1:18">
      <c r="A36" s="6" t="s">
        <v>597</v>
      </c>
      <c r="B36" s="6" t="s">
        <v>598</v>
      </c>
      <c r="C36" s="6">
        <v>3349.58</v>
      </c>
      <c r="D36" s="6">
        <v>3716.504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3.275</v>
      </c>
      <c r="K36" s="13">
        <v>1</v>
      </c>
      <c r="L36" s="13">
        <v>2</v>
      </c>
      <c r="M36" s="13">
        <v>0</v>
      </c>
      <c r="N36" s="13">
        <v>0</v>
      </c>
      <c r="O36" s="13">
        <v>1</v>
      </c>
      <c r="P36" s="13">
        <v>5.815</v>
      </c>
      <c r="Q36" s="13">
        <v>0</v>
      </c>
      <c r="R36" s="13">
        <v>1</v>
      </c>
    </row>
    <row r="37" ht="20.25" spans="1:18">
      <c r="A37" s="6" t="s">
        <v>599</v>
      </c>
      <c r="B37" s="6" t="s">
        <v>600</v>
      </c>
      <c r="C37" s="6">
        <v>2728.05</v>
      </c>
      <c r="D37" s="6">
        <v>3333.764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8.208</v>
      </c>
      <c r="K37" s="13">
        <v>3</v>
      </c>
      <c r="L37" s="13">
        <v>2</v>
      </c>
      <c r="M37" s="13">
        <v>0</v>
      </c>
      <c r="N37" s="13">
        <v>1</v>
      </c>
      <c r="O37" s="13">
        <v>0</v>
      </c>
      <c r="P37" s="13">
        <v>8.139</v>
      </c>
      <c r="Q37" s="13">
        <v>0</v>
      </c>
      <c r="R37" s="13">
        <v>0</v>
      </c>
    </row>
    <row r="38" ht="20.25" spans="1:18">
      <c r="A38" s="6" t="s">
        <v>601</v>
      </c>
      <c r="B38" s="6" t="s">
        <v>602</v>
      </c>
      <c r="C38" s="6">
        <v>3060.927</v>
      </c>
      <c r="D38" s="6">
        <v>3510.285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7.273</v>
      </c>
      <c r="K38" s="13">
        <v>1</v>
      </c>
      <c r="L38" s="13">
        <v>2</v>
      </c>
      <c r="M38" s="13">
        <v>1</v>
      </c>
      <c r="N38" s="13">
        <v>-1</v>
      </c>
      <c r="O38" s="13">
        <v>0</v>
      </c>
      <c r="P38" s="13">
        <v>-2.741</v>
      </c>
      <c r="Q38" s="13">
        <v>0</v>
      </c>
      <c r="R38" s="13">
        <v>0</v>
      </c>
    </row>
    <row r="39" ht="20.25" spans="1:18">
      <c r="A39" s="6" t="s">
        <v>603</v>
      </c>
      <c r="B39" s="6" t="s">
        <v>604</v>
      </c>
      <c r="C39" s="6">
        <v>117754.516</v>
      </c>
      <c r="D39" s="6">
        <v>126113.539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2.553</v>
      </c>
      <c r="K39" s="13">
        <v>3</v>
      </c>
      <c r="L39" s="13">
        <v>2</v>
      </c>
      <c r="M39" s="13">
        <v>0</v>
      </c>
      <c r="N39" s="13">
        <v>-1</v>
      </c>
      <c r="O39" s="13">
        <v>0</v>
      </c>
      <c r="P39" s="13">
        <v>-121.2</v>
      </c>
      <c r="Q39" s="13">
        <v>0</v>
      </c>
      <c r="R39" s="13">
        <v>-1</v>
      </c>
    </row>
    <row r="40" ht="20.25" spans="1:18">
      <c r="A40" s="6" t="s">
        <v>605</v>
      </c>
      <c r="B40" s="6" t="s">
        <v>606</v>
      </c>
      <c r="C40" s="6">
        <v>16656.607</v>
      </c>
      <c r="D40" s="6">
        <v>17398.455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2.45</v>
      </c>
      <c r="K40" s="13">
        <v>3</v>
      </c>
      <c r="L40" s="13">
        <v>2</v>
      </c>
      <c r="M40" s="13">
        <v>0</v>
      </c>
      <c r="N40" s="13">
        <v>0</v>
      </c>
      <c r="O40" s="13">
        <v>0</v>
      </c>
      <c r="P40" s="13">
        <v>-2.931</v>
      </c>
      <c r="Q40" s="13">
        <v>0</v>
      </c>
      <c r="R40" s="13">
        <v>-1</v>
      </c>
    </row>
    <row r="41" ht="20.25" spans="1:18">
      <c r="A41" s="6" t="s">
        <v>607</v>
      </c>
      <c r="B41" s="6" t="s">
        <v>608</v>
      </c>
      <c r="C41" s="6">
        <v>3009.52</v>
      </c>
      <c r="D41" s="6">
        <v>3437.678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2.887</v>
      </c>
      <c r="K41" s="13">
        <v>0</v>
      </c>
      <c r="L41" s="13">
        <v>2</v>
      </c>
      <c r="M41" s="13">
        <v>0</v>
      </c>
      <c r="N41" s="13">
        <v>-1</v>
      </c>
      <c r="O41" s="13">
        <v>0</v>
      </c>
      <c r="P41" s="13">
        <v>-5.564</v>
      </c>
      <c r="Q41" s="13">
        <v>0</v>
      </c>
      <c r="R41" s="13">
        <v>-1</v>
      </c>
    </row>
    <row r="42" ht="20.25" spans="1:18">
      <c r="A42" s="6" t="s">
        <v>609</v>
      </c>
      <c r="B42" s="6" t="s">
        <v>610</v>
      </c>
      <c r="C42" s="6">
        <v>14392.164</v>
      </c>
      <c r="D42" s="6">
        <v>16597.988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5.532</v>
      </c>
      <c r="K42" s="13">
        <v>0</v>
      </c>
      <c r="L42" s="13">
        <v>2</v>
      </c>
      <c r="M42" s="13">
        <v>1</v>
      </c>
      <c r="N42" s="13">
        <v>0</v>
      </c>
      <c r="O42" s="13">
        <v>0</v>
      </c>
      <c r="P42" s="13">
        <v>-14.876</v>
      </c>
      <c r="Q42" s="13">
        <v>0</v>
      </c>
      <c r="R42" s="13">
        <v>0</v>
      </c>
    </row>
    <row r="43" ht="20.25" spans="1:18">
      <c r="A43" s="6" t="s">
        <v>611</v>
      </c>
      <c r="B43" s="6" t="s">
        <v>612</v>
      </c>
      <c r="C43" s="6">
        <v>255718.594</v>
      </c>
      <c r="D43" s="6">
        <v>277475.344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6.399</v>
      </c>
      <c r="K43" s="13">
        <v>4</v>
      </c>
      <c r="L43" s="13">
        <v>2</v>
      </c>
      <c r="M43" s="13">
        <v>0</v>
      </c>
      <c r="N43" s="13">
        <v>1</v>
      </c>
      <c r="O43" s="13">
        <v>0</v>
      </c>
      <c r="P43" s="13">
        <v>-42.047</v>
      </c>
      <c r="Q43" s="13">
        <v>0</v>
      </c>
      <c r="R43" s="13">
        <v>0</v>
      </c>
    </row>
    <row r="44" ht="20.25" spans="1:18">
      <c r="A44" s="6" t="s">
        <v>613</v>
      </c>
      <c r="B44" s="6" t="s">
        <v>614</v>
      </c>
      <c r="C44" s="6">
        <v>12488.13</v>
      </c>
      <c r="D44" s="6">
        <v>13320.542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2.207</v>
      </c>
      <c r="K44" s="13">
        <v>0</v>
      </c>
      <c r="L44" s="13">
        <v>2</v>
      </c>
      <c r="M44" s="13">
        <v>1</v>
      </c>
      <c r="N44" s="13">
        <v>-1</v>
      </c>
      <c r="O44" s="13">
        <v>0</v>
      </c>
      <c r="P44" s="13">
        <v>-11.246</v>
      </c>
      <c r="Q44" s="13">
        <v>0</v>
      </c>
      <c r="R44" s="13">
        <v>0</v>
      </c>
    </row>
    <row r="45" ht="20.25" spans="1:18">
      <c r="A45" s="6" t="s">
        <v>615</v>
      </c>
      <c r="B45" s="6" t="s">
        <v>616</v>
      </c>
      <c r="C45" s="6">
        <v>21589.818</v>
      </c>
      <c r="D45" s="6">
        <v>23043.555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0.576</v>
      </c>
      <c r="K45" s="13">
        <v>2</v>
      </c>
      <c r="L45" s="13">
        <v>2</v>
      </c>
      <c r="M45" s="13">
        <v>1</v>
      </c>
      <c r="N45" s="13">
        <v>-1</v>
      </c>
      <c r="O45" s="13">
        <v>0</v>
      </c>
      <c r="P45" s="13">
        <v>-22.354</v>
      </c>
      <c r="Q45" s="13">
        <v>0</v>
      </c>
      <c r="R45" s="13">
        <v>0</v>
      </c>
    </row>
    <row r="46" ht="20.25" spans="1:18">
      <c r="A46" s="9" t="s">
        <v>617</v>
      </c>
      <c r="B46" s="9" t="s">
        <v>618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3">
        <v>0</v>
      </c>
      <c r="L46" s="13">
        <v>0</v>
      </c>
      <c r="M46" s="13">
        <v>1</v>
      </c>
      <c r="N46" s="13">
        <v>-1</v>
      </c>
      <c r="O46" s="13">
        <v>0</v>
      </c>
      <c r="P46" s="13">
        <v>-1.346</v>
      </c>
      <c r="Q46" s="13">
        <v>0</v>
      </c>
      <c r="R46" s="13">
        <v>0</v>
      </c>
    </row>
    <row r="47" ht="20.25" spans="1:18">
      <c r="A47" s="6" t="s">
        <v>619</v>
      </c>
      <c r="B47" s="6" t="s">
        <v>620</v>
      </c>
      <c r="C47" s="6">
        <v>3599.997</v>
      </c>
      <c r="D47" s="6">
        <v>3913.309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0.139</v>
      </c>
      <c r="K47" s="13">
        <v>0</v>
      </c>
      <c r="L47" s="13">
        <v>0</v>
      </c>
      <c r="M47" s="13">
        <v>0</v>
      </c>
      <c r="N47" s="13">
        <v>-1</v>
      </c>
      <c r="O47" s="13">
        <v>0</v>
      </c>
      <c r="P47" s="13">
        <v>-0.749</v>
      </c>
      <c r="Q47" s="13">
        <v>0</v>
      </c>
      <c r="R47" s="13">
        <v>0</v>
      </c>
    </row>
    <row r="48" ht="20.25" spans="1:18">
      <c r="A48" s="6" t="s">
        <v>621</v>
      </c>
      <c r="B48" s="6" t="s">
        <v>622</v>
      </c>
      <c r="C48" s="6">
        <v>143.651</v>
      </c>
      <c r="D48" s="6">
        <v>258.42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2.311</v>
      </c>
      <c r="K48" s="13">
        <v>0</v>
      </c>
      <c r="L48" s="13">
        <v>2</v>
      </c>
      <c r="M48" s="13">
        <v>0</v>
      </c>
      <c r="N48" s="13">
        <v>0</v>
      </c>
      <c r="O48" s="13">
        <v>0</v>
      </c>
      <c r="P48" s="13">
        <v>0.032</v>
      </c>
      <c r="Q48" s="13">
        <v>0</v>
      </c>
      <c r="R48" s="13">
        <v>0</v>
      </c>
    </row>
    <row r="49" ht="20.25" spans="1:18">
      <c r="A49" s="6" t="s">
        <v>623</v>
      </c>
      <c r="B49" s="6" t="s">
        <v>624</v>
      </c>
      <c r="C49" s="6">
        <v>5866.818</v>
      </c>
      <c r="D49" s="6">
        <v>6427.909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0.915</v>
      </c>
      <c r="K49" s="13">
        <v>0</v>
      </c>
      <c r="L49" s="13">
        <v>0</v>
      </c>
      <c r="M49" s="13">
        <v>0</v>
      </c>
      <c r="N49" s="13">
        <v>-1</v>
      </c>
      <c r="O49" s="13">
        <v>0</v>
      </c>
      <c r="P49" s="13">
        <v>3.08</v>
      </c>
      <c r="Q49" s="13">
        <v>0</v>
      </c>
      <c r="R49" s="13">
        <v>0</v>
      </c>
    </row>
    <row r="50" ht="20.25" spans="1:18">
      <c r="A50" s="6" t="s">
        <v>625</v>
      </c>
      <c r="B50" s="6" t="s">
        <v>626</v>
      </c>
      <c r="C50" s="6">
        <v>2163.78</v>
      </c>
      <c r="D50" s="6">
        <v>2321.881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0.926</v>
      </c>
      <c r="K50" s="13">
        <v>0</v>
      </c>
      <c r="L50" s="13">
        <v>2</v>
      </c>
      <c r="M50" s="13">
        <v>0</v>
      </c>
      <c r="N50" s="13">
        <v>0</v>
      </c>
      <c r="O50" s="13">
        <v>1</v>
      </c>
      <c r="P50" s="13">
        <v>3.964</v>
      </c>
      <c r="Q50" s="13">
        <v>0</v>
      </c>
      <c r="R50" s="13">
        <v>1</v>
      </c>
    </row>
    <row r="51" ht="20.25" spans="1:18">
      <c r="A51" s="6" t="s">
        <v>627</v>
      </c>
      <c r="B51" s="6" t="s">
        <v>628</v>
      </c>
      <c r="C51" s="6">
        <v>6861.508</v>
      </c>
      <c r="D51" s="6">
        <v>7664.674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1.542</v>
      </c>
      <c r="K51" s="13">
        <v>0</v>
      </c>
      <c r="L51" s="13">
        <v>2</v>
      </c>
      <c r="M51" s="13">
        <v>0</v>
      </c>
      <c r="N51" s="13">
        <v>0</v>
      </c>
      <c r="O51" s="13">
        <v>0</v>
      </c>
      <c r="P51" s="13">
        <v>6.555</v>
      </c>
      <c r="Q51" s="13">
        <v>0</v>
      </c>
      <c r="R51" s="13">
        <v>0</v>
      </c>
    </row>
    <row r="52" ht="20.25" spans="1:18">
      <c r="A52" s="6" t="s">
        <v>629</v>
      </c>
      <c r="B52" s="6" t="s">
        <v>630</v>
      </c>
      <c r="C52" s="6">
        <v>1238.748</v>
      </c>
      <c r="D52" s="6">
        <v>1375.524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1.098</v>
      </c>
      <c r="K52" s="13">
        <v>0</v>
      </c>
      <c r="L52" s="13">
        <v>1</v>
      </c>
      <c r="M52" s="13">
        <v>0</v>
      </c>
      <c r="N52" s="13">
        <v>0</v>
      </c>
      <c r="O52" s="13">
        <v>0</v>
      </c>
      <c r="P52" s="13">
        <v>-0.239</v>
      </c>
      <c r="Q52" s="13">
        <v>0</v>
      </c>
      <c r="R52" s="13">
        <v>0</v>
      </c>
    </row>
    <row r="53" ht="20.25" spans="1:18">
      <c r="A53" s="6" t="s">
        <v>631</v>
      </c>
      <c r="B53" s="6" t="s">
        <v>632</v>
      </c>
      <c r="C53" s="6">
        <v>692.967</v>
      </c>
      <c r="D53" s="6">
        <v>823.661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12.004</v>
      </c>
      <c r="K53" s="13">
        <v>1</v>
      </c>
      <c r="L53" s="13">
        <v>2</v>
      </c>
      <c r="M53" s="13">
        <v>1</v>
      </c>
      <c r="N53" s="13">
        <v>-1</v>
      </c>
      <c r="O53" s="13">
        <v>0</v>
      </c>
      <c r="P53" s="13">
        <v>-1.253</v>
      </c>
      <c r="Q53" s="13">
        <v>0</v>
      </c>
      <c r="R53" s="13">
        <v>0</v>
      </c>
    </row>
    <row r="54" ht="20.25" spans="1:18">
      <c r="A54" s="6" t="s">
        <v>633</v>
      </c>
      <c r="B54" s="6" t="s">
        <v>634</v>
      </c>
      <c r="C54" s="6">
        <v>1391.94</v>
      </c>
      <c r="D54" s="6">
        <v>1881.64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16.725</v>
      </c>
      <c r="K54" s="13">
        <v>3</v>
      </c>
      <c r="L54" s="13">
        <v>2</v>
      </c>
      <c r="M54" s="13">
        <v>0</v>
      </c>
      <c r="N54" s="13">
        <v>0</v>
      </c>
      <c r="O54" s="13">
        <v>0</v>
      </c>
      <c r="P54" s="13">
        <v>-8.291</v>
      </c>
      <c r="Q54" s="13">
        <v>0</v>
      </c>
      <c r="R54" s="13">
        <v>-1</v>
      </c>
    </row>
    <row r="55" ht="20.25" spans="1:18">
      <c r="A55" s="6" t="s">
        <v>635</v>
      </c>
      <c r="B55" s="6" t="s">
        <v>636</v>
      </c>
      <c r="C55" s="6">
        <v>822.563</v>
      </c>
      <c r="D55" s="6">
        <v>1357.756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29.485</v>
      </c>
      <c r="K55" s="13">
        <v>3</v>
      </c>
      <c r="L55" s="13">
        <v>1</v>
      </c>
      <c r="M55" s="13">
        <v>0</v>
      </c>
      <c r="N55" s="13">
        <v>0</v>
      </c>
      <c r="O55" s="13">
        <v>0</v>
      </c>
      <c r="P55" s="13">
        <v>-4.737</v>
      </c>
      <c r="Q55" s="13">
        <v>0</v>
      </c>
      <c r="R55" s="13">
        <v>-1</v>
      </c>
    </row>
    <row r="56" ht="20.25" spans="1:18">
      <c r="A56" s="6" t="s">
        <v>637</v>
      </c>
      <c r="B56" s="6" t="s">
        <v>638</v>
      </c>
      <c r="C56" s="6">
        <v>7074.269</v>
      </c>
      <c r="D56" s="6">
        <v>7548.293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1.705</v>
      </c>
      <c r="K56" s="13">
        <v>0</v>
      </c>
      <c r="L56" s="13">
        <v>2</v>
      </c>
      <c r="M56" s="13">
        <v>0</v>
      </c>
      <c r="N56" s="13">
        <v>-1</v>
      </c>
      <c r="O56" s="13">
        <v>0</v>
      </c>
      <c r="P56" s="13">
        <v>6.244</v>
      </c>
      <c r="Q56" s="13">
        <v>0</v>
      </c>
      <c r="R56" s="13">
        <v>0</v>
      </c>
    </row>
    <row r="57" ht="20.25" spans="1:18">
      <c r="A57" s="6" t="s">
        <v>639</v>
      </c>
      <c r="B57" s="6" t="s">
        <v>640</v>
      </c>
      <c r="C57" s="6">
        <v>756.283</v>
      </c>
      <c r="D57" s="6">
        <v>870.257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6.459</v>
      </c>
      <c r="K57" s="13">
        <v>2</v>
      </c>
      <c r="L57" s="13">
        <v>0</v>
      </c>
      <c r="M57" s="13">
        <v>0</v>
      </c>
      <c r="N57" s="13">
        <v>0</v>
      </c>
      <c r="O57" s="13">
        <v>0</v>
      </c>
      <c r="P57" s="13">
        <v>0.329</v>
      </c>
      <c r="Q57" s="13">
        <v>0</v>
      </c>
      <c r="R57" s="13">
        <v>1</v>
      </c>
    </row>
    <row r="58" ht="20.25" spans="1:18">
      <c r="A58" s="6" t="s">
        <v>641</v>
      </c>
      <c r="B58" s="6" t="s">
        <v>642</v>
      </c>
      <c r="C58" s="6">
        <v>8150.466</v>
      </c>
      <c r="D58" s="6">
        <v>9494.847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12.153</v>
      </c>
      <c r="K58" s="13">
        <v>2</v>
      </c>
      <c r="L58" s="13">
        <v>0</v>
      </c>
      <c r="M58" s="13">
        <v>0</v>
      </c>
      <c r="N58" s="13">
        <v>0</v>
      </c>
      <c r="O58" s="13">
        <v>0</v>
      </c>
      <c r="P58" s="13">
        <v>13.091</v>
      </c>
      <c r="Q58" s="13">
        <v>0</v>
      </c>
      <c r="R58" s="13">
        <v>0</v>
      </c>
    </row>
    <row r="59" ht="20.25" spans="1:18">
      <c r="A59" s="6" t="s">
        <v>643</v>
      </c>
      <c r="B59" s="6" t="s">
        <v>644</v>
      </c>
      <c r="C59" s="6">
        <v>4185.296</v>
      </c>
      <c r="D59" s="6">
        <v>4891.398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3.051</v>
      </c>
      <c r="K59" s="13">
        <v>0</v>
      </c>
      <c r="L59" s="13">
        <v>2</v>
      </c>
      <c r="M59" s="13">
        <v>0</v>
      </c>
      <c r="N59" s="13">
        <v>0</v>
      </c>
      <c r="O59" s="13">
        <v>0</v>
      </c>
      <c r="P59" s="13">
        <v>5.208</v>
      </c>
      <c r="Q59" s="13">
        <v>0</v>
      </c>
      <c r="R59" s="13">
        <v>0</v>
      </c>
    </row>
    <row r="60" ht="20.25" spans="1:18">
      <c r="A60" s="6" t="s">
        <v>645</v>
      </c>
      <c r="B60" s="6" t="s">
        <v>646</v>
      </c>
      <c r="C60" s="6">
        <v>3602.86</v>
      </c>
      <c r="D60" s="6">
        <v>3746.876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0.281</v>
      </c>
      <c r="K60" s="13">
        <v>3</v>
      </c>
      <c r="L60" s="13">
        <v>0</v>
      </c>
      <c r="M60" s="13">
        <v>-1</v>
      </c>
      <c r="N60" s="13">
        <v>1</v>
      </c>
      <c r="O60" s="13">
        <v>0</v>
      </c>
      <c r="P60" s="13">
        <v>-0.408</v>
      </c>
      <c r="Q60" s="13">
        <v>0</v>
      </c>
      <c r="R60" s="13">
        <v>0</v>
      </c>
    </row>
    <row r="61" ht="20.25" spans="1:18">
      <c r="A61" s="6" t="s">
        <v>647</v>
      </c>
      <c r="B61" s="6" t="s">
        <v>648</v>
      </c>
      <c r="C61" s="6">
        <v>4843.08</v>
      </c>
      <c r="D61" s="6">
        <v>5511.67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0.919</v>
      </c>
      <c r="K61" s="13">
        <v>0</v>
      </c>
      <c r="L61" s="13">
        <v>1</v>
      </c>
      <c r="M61" s="13">
        <v>0</v>
      </c>
      <c r="N61" s="13">
        <v>0</v>
      </c>
      <c r="O61" s="13">
        <v>0</v>
      </c>
      <c r="P61" s="13">
        <v>-1.369</v>
      </c>
      <c r="Q61" s="13">
        <v>0</v>
      </c>
      <c r="R61" s="13">
        <v>0</v>
      </c>
    </row>
    <row r="62" ht="20.25" spans="1:18">
      <c r="A62" s="6" t="s">
        <v>649</v>
      </c>
      <c r="B62" s="6" t="s">
        <v>650</v>
      </c>
      <c r="C62" s="6">
        <v>7700.193</v>
      </c>
      <c r="D62" s="6">
        <v>8519.537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5.843</v>
      </c>
      <c r="K62" s="13">
        <v>0</v>
      </c>
      <c r="L62" s="13">
        <v>0</v>
      </c>
      <c r="M62" s="13">
        <v>1</v>
      </c>
      <c r="N62" s="13">
        <v>-1</v>
      </c>
      <c r="O62" s="13">
        <v>0</v>
      </c>
      <c r="P62" s="13">
        <v>5.537</v>
      </c>
      <c r="Q62" s="13">
        <v>0</v>
      </c>
      <c r="R62" s="13">
        <v>0</v>
      </c>
    </row>
    <row r="63" ht="20.25" spans="1:18">
      <c r="A63" s="6" t="s">
        <v>651</v>
      </c>
      <c r="B63" s="6" t="s">
        <v>652</v>
      </c>
      <c r="C63" s="6">
        <v>7548.87</v>
      </c>
      <c r="D63" s="6">
        <v>8402.21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10.143</v>
      </c>
      <c r="K63" s="13">
        <v>4</v>
      </c>
      <c r="L63" s="13">
        <v>0</v>
      </c>
      <c r="M63" s="13">
        <v>0</v>
      </c>
      <c r="N63" s="13">
        <v>1</v>
      </c>
      <c r="O63" s="13">
        <v>0</v>
      </c>
      <c r="P63" s="13">
        <v>6.228</v>
      </c>
      <c r="Q63" s="13">
        <v>0</v>
      </c>
      <c r="R63" s="13">
        <v>0</v>
      </c>
    </row>
    <row r="64" ht="20.25" spans="1:18">
      <c r="A64" s="6" t="s">
        <v>653</v>
      </c>
      <c r="B64" s="6" t="s">
        <v>654</v>
      </c>
      <c r="C64" s="6">
        <v>9967.363</v>
      </c>
      <c r="D64" s="6">
        <v>11628.577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11.676</v>
      </c>
      <c r="K64" s="13">
        <v>0</v>
      </c>
      <c r="L64" s="13">
        <v>2</v>
      </c>
      <c r="M64" s="13">
        <v>0</v>
      </c>
      <c r="N64" s="13">
        <v>0</v>
      </c>
      <c r="O64" s="13">
        <v>0</v>
      </c>
      <c r="P64" s="13">
        <v>66.198</v>
      </c>
      <c r="Q64" s="13">
        <v>0</v>
      </c>
      <c r="R64" s="13">
        <v>0</v>
      </c>
    </row>
    <row r="65" ht="20.25" spans="1:18">
      <c r="A65" s="6" t="s">
        <v>655</v>
      </c>
      <c r="B65" s="6" t="s">
        <v>656</v>
      </c>
      <c r="C65" s="6">
        <v>19321.445</v>
      </c>
      <c r="D65" s="6">
        <v>20517.236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1.396</v>
      </c>
      <c r="K65" s="13">
        <v>1</v>
      </c>
      <c r="L65" s="13">
        <v>2</v>
      </c>
      <c r="M65" s="13">
        <v>1</v>
      </c>
      <c r="N65" s="13">
        <v>-1</v>
      </c>
      <c r="O65" s="13">
        <v>0</v>
      </c>
      <c r="P65" s="13">
        <v>-11.633</v>
      </c>
      <c r="Q65" s="13">
        <v>0</v>
      </c>
      <c r="R65" s="13">
        <v>0</v>
      </c>
    </row>
    <row r="66" ht="20.25" spans="1:18">
      <c r="A66" s="6" t="s">
        <v>657</v>
      </c>
      <c r="B66" s="6" t="s">
        <v>658</v>
      </c>
      <c r="C66" s="6">
        <v>1109.586</v>
      </c>
      <c r="D66" s="6">
        <v>1554.355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8.826</v>
      </c>
      <c r="K66" s="13">
        <v>2</v>
      </c>
      <c r="L66" s="13">
        <v>1</v>
      </c>
      <c r="M66" s="13">
        <v>0</v>
      </c>
      <c r="N66" s="13">
        <v>0</v>
      </c>
      <c r="O66" s="13">
        <v>0</v>
      </c>
      <c r="P66" s="13">
        <v>-4.113</v>
      </c>
      <c r="Q66" s="13">
        <v>0</v>
      </c>
      <c r="R66" s="13">
        <v>0</v>
      </c>
    </row>
    <row r="67" ht="20.25" spans="1:18">
      <c r="A67" s="6" t="s">
        <v>659</v>
      </c>
      <c r="B67" s="6" t="s">
        <v>660</v>
      </c>
      <c r="C67" s="6">
        <v>2395.6</v>
      </c>
      <c r="D67" s="6">
        <v>3103.491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13.14</v>
      </c>
      <c r="K67" s="13">
        <v>2</v>
      </c>
      <c r="L67" s="13">
        <v>0</v>
      </c>
      <c r="M67" s="13">
        <v>1</v>
      </c>
      <c r="N67" s="13">
        <v>-1</v>
      </c>
      <c r="O67" s="13">
        <v>0</v>
      </c>
      <c r="P67" s="13">
        <v>1.476</v>
      </c>
      <c r="Q67" s="13">
        <v>0</v>
      </c>
      <c r="R67" s="13">
        <v>0</v>
      </c>
    </row>
    <row r="68" ht="20.25" spans="1:18">
      <c r="A68" s="6" t="s">
        <v>661</v>
      </c>
      <c r="B68" s="6" t="s">
        <v>662</v>
      </c>
      <c r="C68" s="6">
        <v>2304.08</v>
      </c>
      <c r="D68" s="6">
        <v>2673.997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2.535</v>
      </c>
      <c r="K68" s="13">
        <v>0</v>
      </c>
      <c r="L68" s="13">
        <v>2</v>
      </c>
      <c r="M68" s="13">
        <v>0</v>
      </c>
      <c r="N68" s="13">
        <v>0</v>
      </c>
      <c r="O68" s="13">
        <v>1</v>
      </c>
      <c r="P68" s="13">
        <v>1.861</v>
      </c>
      <c r="Q68" s="13">
        <v>0</v>
      </c>
      <c r="R68" s="13">
        <v>0</v>
      </c>
    </row>
    <row r="69" ht="20.25" spans="1:18">
      <c r="A69" s="6" t="s">
        <v>663</v>
      </c>
      <c r="B69" s="6" t="s">
        <v>664</v>
      </c>
      <c r="C69" s="6">
        <v>6169.061</v>
      </c>
      <c r="D69" s="6">
        <v>6766.375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2.849</v>
      </c>
      <c r="K69" s="13">
        <v>0</v>
      </c>
      <c r="L69" s="13">
        <v>2</v>
      </c>
      <c r="M69" s="13">
        <v>0</v>
      </c>
      <c r="N69" s="13">
        <v>0</v>
      </c>
      <c r="O69" s="13">
        <v>0</v>
      </c>
      <c r="P69" s="13">
        <v>7.326</v>
      </c>
      <c r="Q69" s="13">
        <v>0</v>
      </c>
      <c r="R69" s="13">
        <v>-1</v>
      </c>
    </row>
    <row r="70" ht="20.25" spans="1:18">
      <c r="A70" s="6" t="s">
        <v>665</v>
      </c>
      <c r="B70" s="6" t="s">
        <v>666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13">
        <v>0</v>
      </c>
      <c r="L70" s="13">
        <v>1</v>
      </c>
      <c r="M70" s="13">
        <v>0</v>
      </c>
      <c r="N70" s="13">
        <v>0</v>
      </c>
      <c r="O70" s="13">
        <v>0</v>
      </c>
      <c r="P70" s="13">
        <v>2.95</v>
      </c>
      <c r="Q70" s="13">
        <v>0</v>
      </c>
      <c r="R70" s="13">
        <v>0</v>
      </c>
    </row>
    <row r="71" ht="20.25" spans="1:18">
      <c r="A71" s="6" t="s">
        <v>667</v>
      </c>
      <c r="B71" s="6" t="s">
        <v>668</v>
      </c>
      <c r="C71" s="6">
        <v>2242.509</v>
      </c>
      <c r="D71" s="6">
        <v>2821.127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19.91</v>
      </c>
      <c r="K71" s="13">
        <v>4</v>
      </c>
      <c r="L71" s="13">
        <v>0</v>
      </c>
      <c r="M71" s="13">
        <v>0</v>
      </c>
      <c r="N71" s="13">
        <v>0</v>
      </c>
      <c r="O71" s="13">
        <v>0</v>
      </c>
      <c r="P71" s="13">
        <v>-32.71</v>
      </c>
      <c r="Q71" s="13">
        <v>0</v>
      </c>
      <c r="R71" s="13">
        <v>0</v>
      </c>
    </row>
    <row r="72" ht="20.25" spans="1:18">
      <c r="A72" s="6" t="s">
        <v>669</v>
      </c>
      <c r="B72" s="6" t="s">
        <v>670</v>
      </c>
      <c r="C72" s="6">
        <v>5745.658</v>
      </c>
      <c r="D72" s="6">
        <v>6261.156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1.277</v>
      </c>
      <c r="K72" s="13">
        <v>0</v>
      </c>
      <c r="L72" s="13">
        <v>2</v>
      </c>
      <c r="M72" s="13">
        <v>0</v>
      </c>
      <c r="N72" s="13">
        <v>0</v>
      </c>
      <c r="O72" s="13">
        <v>0</v>
      </c>
      <c r="P72" s="13">
        <v>4.003</v>
      </c>
      <c r="Q72" s="13">
        <v>0</v>
      </c>
      <c r="R72" s="13">
        <v>-1</v>
      </c>
    </row>
    <row r="73" ht="20.25" spans="1:18">
      <c r="A73" s="6" t="s">
        <v>671</v>
      </c>
      <c r="B73" s="6" t="s">
        <v>672</v>
      </c>
      <c r="C73" s="6">
        <v>6396.746</v>
      </c>
      <c r="D73" s="6">
        <v>7161.453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4.383</v>
      </c>
      <c r="K73" s="13">
        <v>0</v>
      </c>
      <c r="L73" s="13">
        <v>2</v>
      </c>
      <c r="M73" s="13">
        <v>0</v>
      </c>
      <c r="N73" s="13">
        <v>0</v>
      </c>
      <c r="O73" s="13">
        <v>0</v>
      </c>
      <c r="P73" s="13">
        <v>10.193</v>
      </c>
      <c r="Q73" s="13">
        <v>0</v>
      </c>
      <c r="R73" s="13">
        <v>0</v>
      </c>
    </row>
    <row r="74" ht="20.25" spans="1:18">
      <c r="A74" s="6" t="s">
        <v>673</v>
      </c>
      <c r="B74" s="6" t="s">
        <v>674</v>
      </c>
      <c r="C74" s="6">
        <v>4861.545</v>
      </c>
      <c r="D74" s="6">
        <v>5578.7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10.715</v>
      </c>
      <c r="K74" s="13">
        <v>2</v>
      </c>
      <c r="L74" s="13">
        <v>0</v>
      </c>
      <c r="M74" s="13">
        <v>-1</v>
      </c>
      <c r="N74" s="13">
        <v>0</v>
      </c>
      <c r="O74" s="13">
        <v>0</v>
      </c>
      <c r="P74" s="13">
        <v>16.893</v>
      </c>
      <c r="Q74" s="13">
        <v>0</v>
      </c>
      <c r="R74" s="13">
        <v>0</v>
      </c>
    </row>
    <row r="75" ht="20.25" spans="1:18">
      <c r="A75" s="6" t="s">
        <v>675</v>
      </c>
      <c r="B75" s="6" t="s">
        <v>676</v>
      </c>
      <c r="C75" s="6">
        <v>1238.555</v>
      </c>
      <c r="D75" s="6">
        <v>1558.45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3.313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-1.522</v>
      </c>
      <c r="Q75" s="13">
        <v>0</v>
      </c>
      <c r="R75" s="13">
        <v>0</v>
      </c>
    </row>
    <row r="76" ht="20.25" spans="1:18">
      <c r="A76" s="6" t="s">
        <v>677</v>
      </c>
      <c r="B76" s="6" t="s">
        <v>678</v>
      </c>
      <c r="C76" s="6">
        <v>5281.267</v>
      </c>
      <c r="D76" s="6">
        <v>6394.805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6.691</v>
      </c>
      <c r="K76" s="13">
        <v>2</v>
      </c>
      <c r="L76" s="13">
        <v>0</v>
      </c>
      <c r="M76" s="13">
        <v>0</v>
      </c>
      <c r="N76" s="13">
        <v>0</v>
      </c>
      <c r="O76" s="13">
        <v>0</v>
      </c>
      <c r="P76" s="13">
        <v>-9.325</v>
      </c>
      <c r="Q76" s="13">
        <v>1</v>
      </c>
      <c r="R76" s="13">
        <v>1</v>
      </c>
    </row>
    <row r="77" ht="20.25" spans="1:18">
      <c r="A77" s="6" t="s">
        <v>679</v>
      </c>
      <c r="B77" s="6" t="s">
        <v>680</v>
      </c>
      <c r="C77" s="6">
        <v>2329.181</v>
      </c>
      <c r="D77" s="6">
        <v>2815.774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6.459</v>
      </c>
      <c r="K77" s="13">
        <v>0</v>
      </c>
      <c r="L77" s="13">
        <v>0</v>
      </c>
      <c r="M77" s="13">
        <v>1</v>
      </c>
      <c r="N77" s="13">
        <v>-1</v>
      </c>
      <c r="O77" s="13">
        <v>0</v>
      </c>
      <c r="P77" s="13">
        <v>-3.429</v>
      </c>
      <c r="Q77" s="13">
        <v>0</v>
      </c>
      <c r="R77" s="13">
        <v>0</v>
      </c>
    </row>
    <row r="78" ht="20.25" spans="1:18">
      <c r="A78" s="6" t="s">
        <v>681</v>
      </c>
      <c r="B78" s="6" t="s">
        <v>682</v>
      </c>
      <c r="C78" s="6">
        <v>5484.174</v>
      </c>
      <c r="D78" s="6">
        <v>6433.488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6.221</v>
      </c>
      <c r="K78" s="13">
        <v>3</v>
      </c>
      <c r="L78" s="13">
        <v>0</v>
      </c>
      <c r="M78" s="13">
        <v>0</v>
      </c>
      <c r="N78" s="13">
        <v>0</v>
      </c>
      <c r="O78" s="13">
        <v>0</v>
      </c>
      <c r="P78" s="13">
        <v>-8.248</v>
      </c>
      <c r="Q78" s="13">
        <v>0</v>
      </c>
      <c r="R78" s="13">
        <v>1</v>
      </c>
    </row>
    <row r="79" ht="20.25" spans="1:18">
      <c r="A79" s="6" t="s">
        <v>683</v>
      </c>
      <c r="B79" s="6" t="s">
        <v>684</v>
      </c>
      <c r="C79" s="6">
        <v>4565.646</v>
      </c>
      <c r="D79" s="6">
        <v>5067.291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2.235</v>
      </c>
      <c r="K79" s="13">
        <v>0</v>
      </c>
      <c r="L79" s="13">
        <v>1</v>
      </c>
      <c r="M79" s="13">
        <v>0</v>
      </c>
      <c r="N79" s="13">
        <v>0</v>
      </c>
      <c r="O79" s="13">
        <v>0</v>
      </c>
      <c r="P79" s="13">
        <v>6.093</v>
      </c>
      <c r="Q79" s="13">
        <v>0</v>
      </c>
      <c r="R79" s="13">
        <v>-1</v>
      </c>
    </row>
    <row r="80" ht="20.25" spans="1:18">
      <c r="A80" s="6" t="s">
        <v>685</v>
      </c>
      <c r="B80" s="6" t="s">
        <v>686</v>
      </c>
      <c r="C80" s="6">
        <v>1667.018</v>
      </c>
      <c r="D80" s="6">
        <v>1879.447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0.119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0.645</v>
      </c>
      <c r="Q80" s="13">
        <v>0</v>
      </c>
      <c r="R80" s="13">
        <v>0</v>
      </c>
    </row>
    <row r="81" ht="20.25" spans="1:18">
      <c r="A81" s="9" t="s">
        <v>687</v>
      </c>
      <c r="B81" s="9" t="s">
        <v>688</v>
      </c>
      <c r="C81" s="9">
        <v>105.426</v>
      </c>
      <c r="D81" s="9">
        <v>106.283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0.108</v>
      </c>
      <c r="K81" s="13">
        <v>2</v>
      </c>
      <c r="L81" s="13">
        <v>2</v>
      </c>
      <c r="M81" s="13">
        <v>0</v>
      </c>
      <c r="N81" s="13">
        <v>0</v>
      </c>
      <c r="O81" s="13">
        <v>0</v>
      </c>
      <c r="P81" s="13">
        <v>-0.015</v>
      </c>
      <c r="Q81" s="13">
        <v>0</v>
      </c>
      <c r="R81" s="13">
        <v>-1</v>
      </c>
    </row>
    <row r="82" ht="20.25" spans="1:18">
      <c r="A82" s="9" t="s">
        <v>689</v>
      </c>
      <c r="B82" s="9" t="s">
        <v>690</v>
      </c>
      <c r="C82" s="9">
        <v>102.281</v>
      </c>
      <c r="D82" s="9">
        <v>102.572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0.06</v>
      </c>
      <c r="K82" s="13">
        <v>0</v>
      </c>
      <c r="L82" s="13">
        <v>2</v>
      </c>
      <c r="M82" s="13">
        <v>0</v>
      </c>
      <c r="N82" s="13">
        <v>0</v>
      </c>
      <c r="O82" s="13">
        <v>0</v>
      </c>
      <c r="P82" s="13">
        <v>0.002</v>
      </c>
      <c r="Q82" s="13">
        <v>0</v>
      </c>
      <c r="R82" s="13">
        <v>0</v>
      </c>
    </row>
    <row r="83" ht="20.25" spans="1:18">
      <c r="A83" s="9" t="s">
        <v>691</v>
      </c>
      <c r="B83" s="9" t="s">
        <v>692</v>
      </c>
      <c r="C83" s="9">
        <v>3308.27</v>
      </c>
      <c r="D83" s="9">
        <v>3910.382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6.148</v>
      </c>
      <c r="K83" s="13">
        <v>1</v>
      </c>
      <c r="L83" s="13">
        <v>2</v>
      </c>
      <c r="M83" s="13">
        <v>0</v>
      </c>
      <c r="N83" s="13">
        <v>0</v>
      </c>
      <c r="O83" s="13">
        <v>0</v>
      </c>
      <c r="P83" s="13">
        <v>7.717</v>
      </c>
      <c r="Q83" s="13">
        <v>0</v>
      </c>
      <c r="R83" s="13">
        <v>0</v>
      </c>
    </row>
    <row r="84" ht="20.25" spans="1:18">
      <c r="A84" s="9" t="s">
        <v>693</v>
      </c>
      <c r="B84" s="9" t="s">
        <v>694</v>
      </c>
      <c r="C84" s="9">
        <v>11847.456</v>
      </c>
      <c r="D84" s="9">
        <v>13473.873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3.247</v>
      </c>
      <c r="K84" s="13">
        <v>0</v>
      </c>
      <c r="L84" s="13">
        <v>2</v>
      </c>
      <c r="M84" s="13">
        <v>0</v>
      </c>
      <c r="N84" s="13">
        <v>0</v>
      </c>
      <c r="O84" s="13">
        <v>0</v>
      </c>
      <c r="P84" s="13">
        <v>3.012</v>
      </c>
      <c r="Q84" s="13">
        <v>0</v>
      </c>
      <c r="R84" s="13">
        <v>0</v>
      </c>
    </row>
    <row r="85" ht="20.25" spans="1:18">
      <c r="A85" s="9" t="s">
        <v>695</v>
      </c>
      <c r="B85" s="9" t="s">
        <v>696</v>
      </c>
      <c r="C85" s="9">
        <v>451.186</v>
      </c>
      <c r="D85" s="9">
        <v>563.433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8.778</v>
      </c>
      <c r="K85" s="13">
        <v>1</v>
      </c>
      <c r="L85" s="13">
        <v>2</v>
      </c>
      <c r="M85" s="13">
        <v>0</v>
      </c>
      <c r="N85" s="13">
        <v>0</v>
      </c>
      <c r="O85" s="13">
        <v>0</v>
      </c>
      <c r="P85" s="13">
        <v>1.191</v>
      </c>
      <c r="Q85" s="13">
        <v>0</v>
      </c>
      <c r="R85" s="13">
        <v>0</v>
      </c>
    </row>
    <row r="86" ht="20.25" spans="1:18">
      <c r="A86" s="9" t="s">
        <v>697</v>
      </c>
      <c r="B86" s="9" t="s">
        <v>698</v>
      </c>
      <c r="C86" s="9">
        <v>59494.008</v>
      </c>
      <c r="D86" s="9">
        <v>84969.508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18.367</v>
      </c>
      <c r="K86" s="13">
        <v>2</v>
      </c>
      <c r="L86" s="13">
        <v>0</v>
      </c>
      <c r="M86" s="13">
        <v>0</v>
      </c>
      <c r="N86" s="13">
        <v>1</v>
      </c>
      <c r="O86" s="13">
        <v>0</v>
      </c>
      <c r="P86" s="13">
        <v>-138.075</v>
      </c>
      <c r="Q86" s="13">
        <v>0</v>
      </c>
      <c r="R86" s="13">
        <v>0</v>
      </c>
    </row>
    <row r="87" ht="20.25" spans="1:18">
      <c r="A87" s="9" t="s">
        <v>699</v>
      </c>
      <c r="B87" s="9" t="s">
        <v>700</v>
      </c>
      <c r="C87" s="9">
        <v>31450.805</v>
      </c>
      <c r="D87" s="9">
        <v>54734.09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38.889</v>
      </c>
      <c r="K87" s="13">
        <v>2</v>
      </c>
      <c r="L87" s="13">
        <v>0</v>
      </c>
      <c r="M87" s="13">
        <v>0</v>
      </c>
      <c r="N87" s="13">
        <v>0</v>
      </c>
      <c r="O87" s="13">
        <v>0</v>
      </c>
      <c r="P87" s="13">
        <v>132.981</v>
      </c>
      <c r="Q87" s="13">
        <v>0</v>
      </c>
      <c r="R87" s="13">
        <v>0</v>
      </c>
    </row>
    <row r="88" ht="20.25" spans="1:18">
      <c r="A88" s="9" t="s">
        <v>701</v>
      </c>
      <c r="B88" s="9" t="s">
        <v>702</v>
      </c>
      <c r="C88" s="9">
        <v>7274.613</v>
      </c>
      <c r="D88" s="9">
        <v>9984.318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18.81</v>
      </c>
      <c r="K88" s="13">
        <v>3</v>
      </c>
      <c r="L88" s="13">
        <v>0</v>
      </c>
      <c r="M88" s="13">
        <v>0</v>
      </c>
      <c r="N88" s="13">
        <v>0</v>
      </c>
      <c r="O88" s="13">
        <v>0</v>
      </c>
      <c r="P88" s="13">
        <v>-16.873</v>
      </c>
      <c r="Q88" s="13">
        <v>0</v>
      </c>
      <c r="R88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2025-09-26T17:37:07Z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5A2D298255E543DCB5FA7908291FF9BC_13</vt:lpwstr>
  </property>
  <property fmtid="{D5CDD505-2E9C-101B-9397-08002B2CF9AE}" pid="3" name="KSOProductBuildVer">
    <vt:lpwstr>2052-12.1.0.15712</vt:lpwstr>
  </property>
</Properties>
</file>