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<sst xmlns="http://schemas.openxmlformats.org/spreadsheetml/2006/main" count="761" uniqueCount="721">
  <si>
    <t>京沪深强转弱</t>
  </si>
  <si>
    <t>京沪深弱转强</t>
  </si>
  <si>
    <t>代码</t>
  </si>
  <si>
    <t>简称</t>
  </si>
  <si>
    <t>总市值</t>
  </si>
  <si>
    <t>红利指数</t>
  </si>
  <si>
    <t>101837.54亿</t>
  </si>
  <si>
    <t>全指金融</t>
  </si>
  <si>
    <t>174662.09亿</t>
  </si>
  <si>
    <t>私募新进</t>
  </si>
  <si>
    <t>40002.20亿</t>
  </si>
  <si>
    <t>拟增持</t>
  </si>
  <si>
    <t>27921.00亿</t>
  </si>
  <si>
    <t>全指能源</t>
  </si>
  <si>
    <t>37130.99亿</t>
  </si>
  <si>
    <t>户数增加</t>
  </si>
  <si>
    <t>18370.81亿</t>
  </si>
  <si>
    <t>酿酒</t>
  </si>
  <si>
    <t>33283.21亿</t>
  </si>
  <si>
    <t>IP经济</t>
  </si>
  <si>
    <t>18058.56亿</t>
  </si>
  <si>
    <t>交通设施</t>
  </si>
  <si>
    <t>9652.44亿</t>
  </si>
  <si>
    <t>食品饮料</t>
  </si>
  <si>
    <t>17143.00亿</t>
  </si>
  <si>
    <t>电信运营</t>
  </si>
  <si>
    <t>8778.78亿</t>
  </si>
  <si>
    <t>中小银行</t>
  </si>
  <si>
    <t>15434.48亿</t>
  </si>
  <si>
    <t>已高送转</t>
  </si>
  <si>
    <t>5859.83亿</t>
  </si>
  <si>
    <t>次新股</t>
  </si>
  <si>
    <t>14928.26亿</t>
  </si>
  <si>
    <t>Ｂ股指数</t>
  </si>
  <si>
    <t>672.84亿</t>
  </si>
  <si>
    <t>煤炭</t>
  </si>
  <si>
    <t>14690.47亿</t>
  </si>
  <si>
    <t>--</t>
  </si>
  <si>
    <t>运输服务</t>
  </si>
  <si>
    <t>13669.99亿</t>
  </si>
  <si>
    <t>国证基建</t>
  </si>
  <si>
    <t>含B股</t>
  </si>
  <si>
    <t>11366.15亿</t>
  </si>
  <si>
    <t>商业连锁</t>
  </si>
  <si>
    <t>9615.07亿</t>
  </si>
  <si>
    <t>船舶</t>
  </si>
  <si>
    <t>4517.37亿</t>
  </si>
  <si>
    <t>粮食概念</t>
  </si>
  <si>
    <t>2798.83亿</t>
  </si>
  <si>
    <t>国开持股</t>
  </si>
  <si>
    <t>2766.48亿</t>
  </si>
  <si>
    <t>知识付费</t>
  </si>
  <si>
    <t>2739.65亿</t>
  </si>
  <si>
    <t>水务</t>
  </si>
  <si>
    <t>1403.72亿</t>
  </si>
  <si>
    <t>种业</t>
  </si>
  <si>
    <t>792.73亿</t>
  </si>
  <si>
    <t>配股预案</t>
  </si>
  <si>
    <t>28.66亿</t>
  </si>
  <si>
    <t>国证价值</t>
  </si>
  <si>
    <t>国证粮食</t>
  </si>
  <si>
    <t>深证红利</t>
  </si>
  <si>
    <t>农业主题</t>
  </si>
  <si>
    <t>基金指数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</si>
  <si>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</si>
  <si>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</si>
  <si>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</si>
  <si>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</si>
  <si>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</si>
  <si>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</si>
  <si>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</si>
  <si>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</si>
  <si>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</si>
  <si>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</si>
  <si>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</si>
  <si>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</si>
  <si>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</si>
  <si>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</si>
  <si>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</si>
  <si>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</si>
  <si>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</si>
  <si>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</si>
  <si>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</si>
  <si>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</si>
  <si>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</si>
  <si>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</si>
  <si>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上证医药</t>
  </si>
  <si>
    <t>上证沪企</t>
  </si>
  <si>
    <t>工业等权</t>
  </si>
  <si>
    <t>电信等权</t>
  </si>
  <si>
    <t>上证下游</t>
  </si>
  <si>
    <t>沪消费品</t>
  </si>
  <si>
    <t>380价值</t>
  </si>
  <si>
    <t>消费50</t>
  </si>
  <si>
    <t>380波动</t>
  </si>
  <si>
    <t>180高贝</t>
  </si>
  <si>
    <t>上民红利</t>
  </si>
  <si>
    <t>沪新丝路</t>
  </si>
  <si>
    <t>消费服务</t>
  </si>
  <si>
    <t>细分医药</t>
  </si>
  <si>
    <t>800医药</t>
  </si>
  <si>
    <t>结构调整</t>
  </si>
  <si>
    <t>CS精准医</t>
  </si>
  <si>
    <t>300医药</t>
  </si>
  <si>
    <t>中证医药</t>
  </si>
  <si>
    <t>中证农业</t>
  </si>
  <si>
    <t>ESG 40</t>
  </si>
  <si>
    <t>全指医药</t>
  </si>
  <si>
    <t>农林指数</t>
  </si>
  <si>
    <t>IT指数</t>
  </si>
  <si>
    <t>地产指数</t>
  </si>
  <si>
    <t>区块链50</t>
  </si>
  <si>
    <t>深转交债</t>
  </si>
  <si>
    <t>新浪100</t>
  </si>
  <si>
    <t>深证转债</t>
  </si>
  <si>
    <t>国证Ｂ指</t>
  </si>
  <si>
    <t>深证价值</t>
  </si>
  <si>
    <t>长三角</t>
  </si>
  <si>
    <t>1000地产</t>
  </si>
  <si>
    <t>1000医药</t>
  </si>
  <si>
    <t>国证地产</t>
  </si>
  <si>
    <t>国证医药</t>
  </si>
  <si>
    <t>生物医药</t>
  </si>
  <si>
    <t>央视50</t>
  </si>
  <si>
    <t>中小价值</t>
  </si>
  <si>
    <t>深证能源</t>
  </si>
  <si>
    <t>深证可选</t>
  </si>
  <si>
    <t>700价值</t>
  </si>
  <si>
    <t>1000价值</t>
  </si>
  <si>
    <t>深消费50</t>
  </si>
  <si>
    <t>深证绩效</t>
  </si>
  <si>
    <t>中小低波</t>
  </si>
  <si>
    <t>深互联网</t>
  </si>
  <si>
    <t>深证下游</t>
  </si>
  <si>
    <t>300 医药</t>
  </si>
  <si>
    <t>中证医疗</t>
  </si>
  <si>
    <t>信息安全</t>
  </si>
  <si>
    <t>医疗健康</t>
  </si>
  <si>
    <t>化肥农药</t>
  </si>
  <si>
    <t>运输指数</t>
  </si>
  <si>
    <t>国证服务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</si>
  <si>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</si>
  <si>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</si>
  <si>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</si>
  <si>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</si>
  <si>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</si>
  <si>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</si>
  <si>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</si>
  <si>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</si>
  <si>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</si>
  <si>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</si>
  <si>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</si>
  <si>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</si>
  <si>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</si>
  <si>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</si>
  <si>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</si>
  <si>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</si>
  <si>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</si>
  <si>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</si>
  <si>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</si>
  <si>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</si>
  <si>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</si>
  <si>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</si>
  <si>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</si>
  <si>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</si>
  <si>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</si>
  <si>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全指成长</t>
  </si>
  <si>
    <t>全R成长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</si>
  <si>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</si>
  <si>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</si>
  <si>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</si>
  <si>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</si>
  <si>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</si>
  <si>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</si>
  <si>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</si>
  <si>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可选等权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</si>
  <si>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</si>
  <si>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</si>
  <si>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</si>
  <si>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</si>
  <si>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</si>
  <si>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</si>
  <si>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</si>
  <si>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</si>
  <si>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</si>
  <si>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</si>
  <si>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</si>
  <si>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</si>
  <si>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</si>
  <si>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380可选</t>
  </si>
  <si>
    <t>380信息</t>
  </si>
  <si>
    <t>380电信</t>
  </si>
  <si>
    <t>380公用</t>
  </si>
  <si>
    <t>380等权</t>
  </si>
  <si>
    <t>380成长</t>
  </si>
  <si>
    <t>380R成长</t>
  </si>
  <si>
    <t>380R价值</t>
  </si>
  <si>
    <t>180动态</t>
  </si>
  <si>
    <t>380基本</t>
  </si>
  <si>
    <t>上证高新</t>
  </si>
  <si>
    <t>上证100</t>
  </si>
  <si>
    <t>上证150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</si>
  <si>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</si>
  <si>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</si>
  <si>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</si>
  <si>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</si>
  <si>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</si>
  <si>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</si>
  <si>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</si>
  <si>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消费领先</t>
  </si>
  <si>
    <t>市值百强</t>
  </si>
  <si>
    <t>上证环保</t>
  </si>
  <si>
    <t>沪股通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</si>
  <si>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</si>
  <si>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</si>
  <si>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</si>
  <si>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</si>
  <si>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</si>
  <si>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</si>
  <si>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</si>
  <si>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</si>
  <si>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</si>
  <si>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</si>
  <si>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</si>
  <si>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</si>
  <si>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</si>
  <si>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</si>
  <si>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</si>
  <si>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</si>
  <si>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</si>
  <si>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</si>
  <si>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</si>
  <si>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</si>
  <si>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</si>
  <si>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</si>
  <si>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</si>
  <si>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细分有色</t>
  </si>
  <si>
    <t>细分机械</t>
  </si>
  <si>
    <t>细分化工</t>
  </si>
  <si>
    <t>有色金属</t>
  </si>
  <si>
    <t>800有色</t>
  </si>
  <si>
    <t>中证环保</t>
  </si>
  <si>
    <t>300高贝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</si>
  <si>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</si>
  <si>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</si>
  <si>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</si>
  <si>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</si>
  <si>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</si>
  <si>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</si>
  <si>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</si>
  <si>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</si>
  <si>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</si>
  <si>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</si>
  <si>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</si>
  <si>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</si>
  <si>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</si>
  <si>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</si>
  <si>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</si>
  <si>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</si>
  <si>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</si>
  <si>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</si>
  <si>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</si>
  <si>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</si>
  <si>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</si>
  <si>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</si>
  <si>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</si>
  <si>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</si>
  <si>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</si>
  <si>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</si>
  <si>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</si>
  <si>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</si>
  <si>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中证信息</t>
  </si>
  <si>
    <t>800通信</t>
  </si>
  <si>
    <t>新能源</t>
  </si>
  <si>
    <t>内地资源</t>
  </si>
  <si>
    <t>内地地产</t>
  </si>
  <si>
    <t>中证上游</t>
  </si>
  <si>
    <t>中证新兴</t>
  </si>
  <si>
    <t>基本400</t>
  </si>
  <si>
    <t>300非周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</si>
  <si>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</si>
  <si>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</si>
  <si>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</si>
  <si>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</si>
  <si>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</si>
  <si>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</si>
  <si>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</si>
  <si>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</si>
  <si>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</si>
  <si>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</si>
  <si>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</si>
  <si>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</si>
  <si>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</si>
  <si>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</si>
  <si>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</si>
  <si>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</si>
  <si>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</si>
  <si>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</si>
  <si>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</si>
  <si>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</si>
  <si>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</si>
  <si>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</si>
  <si>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</si>
  <si>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</si>
  <si>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</si>
  <si>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</si>
  <si>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</si>
  <si>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</si>
  <si>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</si>
  <si>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</si>
  <si>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</si>
  <si>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</si>
  <si>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</si>
  <si>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</si>
  <si>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</si>
  <si>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</si>
  <si>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</si>
  <si>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</si>
  <si>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</si>
  <si>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</si>
  <si>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</si>
  <si>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</si>
  <si>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</si>
  <si>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</si>
  <si>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</si>
  <si>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</si>
  <si>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</si>
  <si>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商务指数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</si>
  <si>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</si>
  <si>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</si>
  <si>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</si>
  <si>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</si>
  <si>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</si>
  <si>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</si>
  <si>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</si>
  <si>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</si>
  <si>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</si>
  <si>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</si>
  <si>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</si>
  <si>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</si>
  <si>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</si>
  <si>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</si>
  <si>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</si>
  <si>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</si>
  <si>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</si>
  <si>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</si>
  <si>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</si>
  <si>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</si>
  <si>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</si>
  <si>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</si>
  <si>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</si>
  <si>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</si>
  <si>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</si>
  <si>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深信中高</t>
  </si>
  <si>
    <t>深信中低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</si>
  <si>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</si>
  <si>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</si>
  <si>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</si>
  <si>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</si>
  <si>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</si>
  <si>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</si>
  <si>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</si>
  <si>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</si>
  <si>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</si>
  <si>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</si>
  <si>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</si>
  <si>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</si>
  <si>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</si>
  <si>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</si>
  <si>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</si>
  <si>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</si>
  <si>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</si>
  <si>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</si>
  <si>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</si>
  <si>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</si>
  <si>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</si>
  <si>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</si>
  <si>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</si>
  <si>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</si>
  <si>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</si>
  <si>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</si>
  <si>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</si>
  <si>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</si>
  <si>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</si>
  <si>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</si>
  <si>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</si>
  <si>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</si>
  <si>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</si>
  <si>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</si>
  <si>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</si>
  <si>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</si>
  <si>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</si>
  <si>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</si>
  <si>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</si>
  <si>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</si>
  <si>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</si>
  <si>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</si>
  <si>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</si>
  <si>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</si>
  <si>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</si>
  <si>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</si>
  <si>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</si>
  <si>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</si>
  <si>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1000信息</t>
  </si>
  <si>
    <t>国证通信</t>
  </si>
  <si>
    <t>国证新兴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</si>
  <si>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</si>
  <si>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</si>
  <si>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</si>
  <si>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</si>
  <si>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</si>
  <si>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</si>
  <si>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</si>
  <si>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</si>
  <si>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</si>
  <si>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</si>
  <si>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中盘高贝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</si>
  <si>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</si>
  <si>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</si>
  <si>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</si>
  <si>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</si>
  <si>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</si>
  <si>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</si>
  <si>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</si>
  <si>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</si>
  <si>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</si>
  <si>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</si>
  <si>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</si>
  <si>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</si>
  <si>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</si>
  <si>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</si>
  <si>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</si>
  <si>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央视创新</t>
  </si>
  <si>
    <t>央视回报</t>
  </si>
  <si>
    <t>央视生态</t>
  </si>
  <si>
    <t>央视文化</t>
  </si>
  <si>
    <t>中小成长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</si>
  <si>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</si>
  <si>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</si>
  <si>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</si>
  <si>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</si>
  <si>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</si>
  <si>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</si>
  <si>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</si>
  <si>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</si>
  <si>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</si>
  <si>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</si>
  <si>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</si>
  <si>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</si>
  <si>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</si>
  <si>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</si>
  <si>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</si>
  <si>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1000成长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</si>
  <si>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</si>
  <si>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</si>
  <si>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</si>
  <si>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</si>
  <si>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</si>
  <si>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</si>
  <si>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</si>
  <si>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</si>
  <si>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</si>
  <si>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</si>
  <si>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</si>
  <si>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</si>
  <si>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</si>
  <si>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</si>
  <si>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</si>
  <si>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</si>
  <si>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</si>
  <si>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</si>
  <si>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</si>
  <si>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</si>
  <si>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</si>
  <si>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</si>
  <si>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</si>
  <si>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</si>
  <si>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</si>
  <si>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</si>
  <si>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</si>
  <si>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</si>
  <si>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</si>
  <si>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</si>
  <si>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</si>
  <si>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</si>
  <si>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深红利50</t>
  </si>
  <si>
    <t>创业板50</t>
  </si>
  <si>
    <t>深次新股</t>
  </si>
  <si>
    <t>深证200R</t>
  </si>
  <si>
    <t>深成能源</t>
  </si>
  <si>
    <t>深成材料</t>
  </si>
  <si>
    <t>深成工业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</si>
  <si>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</si>
  <si>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</si>
  <si>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</si>
  <si>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</si>
  <si>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</si>
  <si>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</si>
  <si>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</si>
  <si>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</si>
  <si>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</si>
  <si>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</si>
  <si>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</si>
  <si>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</si>
  <si>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</si>
  <si>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</si>
  <si>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</si>
  <si>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</si>
  <si>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</si>
  <si>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</si>
  <si>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</si>
  <si>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</si>
  <si>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深证50</t>
  </si>
  <si>
    <t>中证100</t>
  </si>
  <si>
    <t>中证 500</t>
  </si>
  <si>
    <t>800地产</t>
  </si>
  <si>
    <t>移动互联</t>
  </si>
  <si>
    <t>中证传媒</t>
  </si>
  <si>
    <t>300深市</t>
  </si>
  <si>
    <t>国企改革</t>
  </si>
  <si>
    <t>CS新能车</t>
  </si>
  <si>
    <t>一带一路</t>
  </si>
  <si>
    <t>CSWD并购</t>
  </si>
  <si>
    <t>智能家居</t>
  </si>
  <si>
    <t>湾创100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</si>
  <si>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</si>
  <si>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</si>
  <si>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</si>
  <si>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</si>
  <si>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</si>
  <si>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</si>
  <si>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</si>
  <si>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</si>
  <si>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</si>
  <si>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</si>
  <si>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</si>
  <si>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</si>
  <si>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</si>
  <si>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</si>
  <si>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国债指数</t>
  </si>
  <si>
    <t>180基建</t>
  </si>
  <si>
    <t>180价值</t>
  </si>
  <si>
    <t>上证银行</t>
  </si>
  <si>
    <t>180红利</t>
  </si>
  <si>
    <t>300公用</t>
  </si>
  <si>
    <t>大盘价值</t>
  </si>
  <si>
    <t>国证银行</t>
  </si>
  <si>
    <t>中证银行</t>
  </si>
  <si>
    <t>【数据引擎：奇衡DK阿赖耶识系统】情绪值</t>
  </si>
  <si>
    <t>CU00</t>
  </si>
  <si>
    <t>沪铜连续</t>
  </si>
  <si>
    <t>BC00</t>
  </si>
  <si>
    <t>国际铜连续</t>
  </si>
  <si>
    <t>B00</t>
  </si>
  <si>
    <t>豆二连续</t>
  </si>
  <si>
    <t>EG00</t>
  </si>
  <si>
    <t>乙二醇连续</t>
  </si>
  <si>
    <t>M00</t>
  </si>
  <si>
    <t>豆粕连续</t>
  </si>
  <si>
    <t>SRX00</t>
  </si>
  <si>
    <t>白糖连续</t>
  </si>
  <si>
    <t>UR00</t>
  </si>
  <si>
    <t>尿素连续</t>
  </si>
  <si>
    <t>AG00</t>
  </si>
  <si>
    <t>白银连续</t>
  </si>
  <si>
    <t>AU00</t>
  </si>
  <si>
    <t>黄金连续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</si>
  <si>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</si>
  <si>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</si>
  <si>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</si>
  <si>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</si>
  <si>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</si>
  <si>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</si>
  <si>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</si>
  <si>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</si>
  <si>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AX00</t>
  </si>
  <si>
    <t>豆一连续</t>
  </si>
  <si>
    <t>C00</t>
  </si>
  <si>
    <t>玉米连续</t>
  </si>
  <si>
    <t>CS00</t>
  </si>
  <si>
    <t>淀粉连续</t>
  </si>
  <si>
    <t>JD00</t>
  </si>
  <si>
    <t>鸡蛋连续</t>
  </si>
  <si>
    <t>LH00</t>
  </si>
  <si>
    <t>生猪连续</t>
  </si>
  <si>
    <t>PP00</t>
  </si>
  <si>
    <t>聚丙烯连续</t>
  </si>
  <si>
    <t>LR00</t>
  </si>
  <si>
    <t>晚籼稻连续</t>
  </si>
  <si>
    <t>PK00</t>
  </si>
  <si>
    <t>花生连续</t>
  </si>
  <si>
    <t>RI00</t>
  </si>
  <si>
    <t>早籼稻连续</t>
  </si>
  <si>
    <t>RM00</t>
  </si>
  <si>
    <t>菜粕连续</t>
  </si>
  <si>
    <t>ZC00</t>
  </si>
  <si>
    <t>动力煤连续</t>
  </si>
  <si>
    <t>T00</t>
  </si>
  <si>
    <t>10年国债连续</t>
  </si>
  <si>
    <t>TL00</t>
  </si>
  <si>
    <t>30年国债连续</t>
  </si>
  <si>
    <t>EC00</t>
  </si>
  <si>
    <t>欧线连续</t>
  </si>
  <si>
    <t>WH00</t>
  </si>
  <si>
    <t>强麦连续</t>
  </si>
  <si>
    <t>AD00</t>
  </si>
  <si>
    <t>铝合金连续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</si>
  <si>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</si>
  <si>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</si>
  <si>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</si>
  <si>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</si>
  <si>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</si>
  <si>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</si>
  <si>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</si>
  <si>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</si>
  <si>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</si>
  <si>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</si>
  <si>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</si>
  <si>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</si>
  <si>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</si>
  <si>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</si>
  <si>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</si>
  <si>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</si>
  <si>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</si>
  <si>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</si>
  <si>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</si>
  <si>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</si>
  <si>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</si>
  <si>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</si>
  <si>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</si>
  <si>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</si>
  <si>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</si>
  <si>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</si>
  <si>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</si>
  <si>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</si>
  <si>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</si>
  <si>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</si>
  <si>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</si>
  <si>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</si>
  <si>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BB00</t>
  </si>
  <si>
    <t>胶合板连续</t>
  </si>
  <si>
    <t>BZ00</t>
  </si>
  <si>
    <t>纯苯连续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</si>
  <si>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</si>
  <si>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</si>
  <si>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</si>
  <si>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</si>
  <si>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</si>
  <si>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</si>
  <si>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</si>
  <si>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</si>
  <si>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</si>
  <si>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</si>
  <si>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</si>
  <si>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</si>
  <si>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</si>
  <si>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</si>
  <si>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</si>
  <si>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</si>
  <si>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</si>
  <si>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</si>
  <si>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</si>
  <si>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</si>
  <si>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</si>
  <si>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</si>
  <si>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</si>
  <si>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</si>
  <si>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</si>
  <si>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</si>
  <si>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</si>
  <si>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</si>
  <si>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</si>
  <si>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</si>
  <si>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</si>
  <si>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</si>
  <si>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</si>
  <si>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</si>
  <si>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</si>
  <si>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</si>
  <si>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</si>
  <si>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</si>
  <si>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</si>
  <si>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</si>
  <si>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</si>
  <si>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</si>
  <si>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</si>
  <si>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</si>
  <si>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</si>
  <si>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</si>
  <si>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</si>
  <si>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</si>
  <si>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</si>
  <si>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</si>
  <si>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</si>
  <si>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</si>
  <si>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</si>
  <si>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</si>
  <si>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</si>
  <si>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</si>
  <si>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</si>
  <si>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</si>
  <si>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</si>
  <si>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</si>
  <si>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</si>
  <si>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</si>
  <si>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TF00</t>
  </si>
  <si>
    <t>5年国债连续</t>
  </si>
  <si>
    <t>TS00</t>
  </si>
  <si>
    <t>2年国债连续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</si>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</sst>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27" sqref="I27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"000015"</f>
        <v>000015</v>
      </c>
      <c r="B3" s="36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3.5" spans="1:6">
      <c r="A4" s="36" t="str">
        <f>"880648"</f>
        <v>880648</v>
      </c>
      <c r="B4" s="36" t="s">
        <v>9</v>
      </c>
      <c r="C4" s="36" t="s">
        <v>10</v>
      </c>
      <c r="D4" s="36" t="str">
        <f>"880814"</f>
        <v>880814</v>
      </c>
      <c r="E4" s="36" t="s">
        <v>11</v>
      </c>
      <c r="F4" s="36" t="s">
        <v>12</v>
      </c>
    </row>
    <row r="5" ht="13.5" spans="1:6">
      <c r="A5" s="36" t="str">
        <f>"000986"</f>
        <v>000986</v>
      </c>
      <c r="B5" s="36" t="s">
        <v>13</v>
      </c>
      <c r="C5" s="36" t="s">
        <v>14</v>
      </c>
      <c r="D5" s="36" t="str">
        <f>"880876"</f>
        <v>880876</v>
      </c>
      <c r="E5" s="36" t="s">
        <v>15</v>
      </c>
      <c r="F5" s="36" t="s">
        <v>16</v>
      </c>
    </row>
    <row r="6" ht="13.5" spans="1:6">
      <c r="A6" s="36" t="str">
        <f>"880380"</f>
        <v>880380</v>
      </c>
      <c r="B6" s="36" t="s">
        <v>17</v>
      </c>
      <c r="C6" s="36" t="s">
        <v>18</v>
      </c>
      <c r="D6" s="36" t="str">
        <f>"880617"</f>
        <v>880617</v>
      </c>
      <c r="E6" s="36" t="s">
        <v>19</v>
      </c>
      <c r="F6" s="36" t="s">
        <v>20</v>
      </c>
    </row>
    <row r="7" ht="13.5" spans="1:6">
      <c r="A7" s="36" t="str">
        <f>"880465"</f>
        <v>880465</v>
      </c>
      <c r="B7" s="36" t="s">
        <v>21</v>
      </c>
      <c r="C7" s="36" t="s">
        <v>22</v>
      </c>
      <c r="D7" s="36" t="str">
        <f>"880372"</f>
        <v>880372</v>
      </c>
      <c r="E7" s="36" t="s">
        <v>23</v>
      </c>
      <c r="F7" s="36" t="s">
        <v>24</v>
      </c>
    </row>
    <row r="8" ht="13.5" spans="1:6">
      <c r="A8" s="36" t="str">
        <f>"880452"</f>
        <v>880452</v>
      </c>
      <c r="B8" s="36" t="s">
        <v>25</v>
      </c>
      <c r="C8" s="36" t="s">
        <v>26</v>
      </c>
      <c r="D8" s="36" t="str">
        <f>"880875"</f>
        <v>880875</v>
      </c>
      <c r="E8" s="36" t="s">
        <v>27</v>
      </c>
      <c r="F8" s="36" t="s">
        <v>28</v>
      </c>
    </row>
    <row r="9" ht="13.5" spans="1:6">
      <c r="A9" s="36" t="str">
        <f>"880851"</f>
        <v>880851</v>
      </c>
      <c r="B9" s="36" t="s">
        <v>29</v>
      </c>
      <c r="C9" s="36" t="s">
        <v>30</v>
      </c>
      <c r="D9" s="36" t="str">
        <f>"880529"</f>
        <v>880529</v>
      </c>
      <c r="E9" s="36" t="s">
        <v>31</v>
      </c>
      <c r="F9" s="36" t="s">
        <v>32</v>
      </c>
    </row>
    <row r="10" ht="13.5" spans="1:6">
      <c r="A10" s="36" t="str">
        <f>"000003"</f>
        <v>000003</v>
      </c>
      <c r="B10" s="36" t="s">
        <v>33</v>
      </c>
      <c r="C10" s="36" t="s">
        <v>34</v>
      </c>
      <c r="D10" s="36" t="str">
        <f>"880301"</f>
        <v>880301</v>
      </c>
      <c r="E10" s="36" t="s">
        <v>35</v>
      </c>
      <c r="F10" s="36" t="s">
        <v>36</v>
      </c>
    </row>
    <row r="11" ht="13.5" spans="1:6">
      <c r="A11" s="36" t="str">
        <f>"999997"</f>
        <v>999997</v>
      </c>
      <c r="B11" s="36" t="s">
        <v>33</v>
      </c>
      <c r="C11" s="36" t="s">
        <v>37</v>
      </c>
      <c r="D11" s="36" t="str">
        <f>"880459"</f>
        <v>880459</v>
      </c>
      <c r="E11" s="36" t="s">
        <v>38</v>
      </c>
      <c r="F11" s="36" t="s">
        <v>39</v>
      </c>
    </row>
    <row r="12" ht="13.5" spans="1:6">
      <c r="A12" s="36" t="str">
        <f>"399359"</f>
        <v>399359</v>
      </c>
      <c r="B12" s="36" t="s">
        <v>40</v>
      </c>
      <c r="C12" s="36" t="s">
        <v>37</v>
      </c>
      <c r="D12" s="36" t="str">
        <f>"880502"</f>
        <v>880502</v>
      </c>
      <c r="E12" s="36" t="s">
        <v>41</v>
      </c>
      <c r="F12" s="36" t="s">
        <v>42</v>
      </c>
    </row>
    <row r="13" ht="16.5" spans="1:6">
      <c r="A13" s="25"/>
      <c r="B13" s="25"/>
      <c r="C13" s="25"/>
      <c r="D13" s="36" t="str">
        <f>"880406"</f>
        <v>880406</v>
      </c>
      <c r="E13" s="36" t="s">
        <v>43</v>
      </c>
      <c r="F13" s="36" t="s">
        <v>44</v>
      </c>
    </row>
    <row r="14" ht="16.5" spans="1:6">
      <c r="A14" s="25"/>
      <c r="B14" s="25"/>
      <c r="C14" s="25"/>
      <c r="D14" s="36" t="str">
        <f>"880431"</f>
        <v>880431</v>
      </c>
      <c r="E14" s="36" t="s">
        <v>45</v>
      </c>
      <c r="F14" s="36" t="s">
        <v>46</v>
      </c>
    </row>
    <row r="15" ht="16.5" spans="1:6">
      <c r="A15" s="25"/>
      <c r="B15" s="25"/>
      <c r="C15" s="25"/>
      <c r="D15" s="36" t="str">
        <f>"880626"</f>
        <v>880626</v>
      </c>
      <c r="E15" s="36" t="s">
        <v>47</v>
      </c>
      <c r="F15" s="36" t="s">
        <v>48</v>
      </c>
    </row>
    <row r="16" ht="16.5" spans="1:6">
      <c r="A16" s="25"/>
      <c r="B16" s="25"/>
      <c r="C16" s="25"/>
      <c r="D16" s="36" t="str">
        <f>"880858"</f>
        <v>880858</v>
      </c>
      <c r="E16" s="36" t="s">
        <v>49</v>
      </c>
      <c r="F16" s="36" t="s">
        <v>50</v>
      </c>
    </row>
    <row r="17" ht="16.5" spans="1:6">
      <c r="A17" s="25"/>
      <c r="B17" s="25"/>
      <c r="C17" s="25"/>
      <c r="D17" s="36" t="str">
        <f>"880668"</f>
        <v>880668</v>
      </c>
      <c r="E17" s="36" t="s">
        <v>51</v>
      </c>
      <c r="F17" s="36" t="s">
        <v>52</v>
      </c>
    </row>
    <row r="18" ht="16.5" spans="1:6">
      <c r="A18" s="25"/>
      <c r="B18" s="25"/>
      <c r="C18" s="25"/>
      <c r="D18" s="36" t="str">
        <f>"880454"</f>
        <v>880454</v>
      </c>
      <c r="E18" s="36" t="s">
        <v>53</v>
      </c>
      <c r="F18" s="36" t="s">
        <v>54</v>
      </c>
    </row>
    <row r="19" ht="16.5" spans="1:6">
      <c r="A19" s="25"/>
      <c r="B19" s="25"/>
      <c r="C19" s="25"/>
      <c r="D19" s="36" t="str">
        <f>"880710"</f>
        <v>880710</v>
      </c>
      <c r="E19" s="36" t="s">
        <v>55</v>
      </c>
      <c r="F19" s="36" t="s">
        <v>56</v>
      </c>
    </row>
    <row r="20" ht="16.5" spans="1:6">
      <c r="A20" s="25"/>
      <c r="B20" s="25"/>
      <c r="C20" s="25"/>
      <c r="D20" s="36" t="str">
        <f>"880890"</f>
        <v>880890</v>
      </c>
      <c r="E20" s="36" t="s">
        <v>57</v>
      </c>
      <c r="F20" s="36" t="s">
        <v>58</v>
      </c>
    </row>
    <row r="21" ht="16.5" spans="1:6">
      <c r="A21" s="25"/>
      <c r="B21" s="25"/>
      <c r="C21" s="25"/>
      <c r="D21" s="36" t="str">
        <f>"399371"</f>
        <v>399371</v>
      </c>
      <c r="E21" s="36" t="s">
        <v>59</v>
      </c>
      <c r="F21" s="36" t="s">
        <v>37</v>
      </c>
    </row>
    <row r="22" ht="16.5" spans="1:6">
      <c r="A22" s="25"/>
      <c r="B22" s="25"/>
      <c r="C22" s="25"/>
      <c r="D22" s="36" t="str">
        <f>"399365"</f>
        <v>399365</v>
      </c>
      <c r="E22" s="36" t="s">
        <v>60</v>
      </c>
      <c r="F22" s="36" t="s">
        <v>37</v>
      </c>
    </row>
    <row r="23" ht="16.5" spans="1:6">
      <c r="A23" s="25"/>
      <c r="B23" s="25"/>
      <c r="C23" s="25"/>
      <c r="D23" s="36" t="str">
        <f>"399324"</f>
        <v>399324</v>
      </c>
      <c r="E23" s="36" t="s">
        <v>61</v>
      </c>
      <c r="F23" s="36" t="s">
        <v>37</v>
      </c>
    </row>
    <row r="24" ht="16.5" spans="1:6">
      <c r="A24" s="25"/>
      <c r="B24" s="25"/>
      <c r="C24" s="25"/>
      <c r="D24" s="36" t="str">
        <f>"000122"</f>
        <v>000122</v>
      </c>
      <c r="E24" s="36" t="s">
        <v>62</v>
      </c>
      <c r="F24" s="36" t="s">
        <v>37</v>
      </c>
    </row>
    <row r="25" ht="16.5" spans="1:6">
      <c r="A25" s="25"/>
      <c r="B25" s="25"/>
      <c r="C25" s="25"/>
      <c r="D25" s="36" t="str">
        <f>"000011"</f>
        <v>000011</v>
      </c>
      <c r="E25" s="36" t="s">
        <v>63</v>
      </c>
      <c r="F25" s="36" t="s">
        <v>37</v>
      </c>
    </row>
    <row r="26" ht="16.5" spans="1:6">
      <c r="A26" s="25"/>
      <c r="B26" s="25"/>
      <c r="C26" s="25"/>
      <c r="D26" s="36" t="str">
        <f>"399438"</f>
        <v>399438</v>
      </c>
      <c r="E26" s="36" t="s">
        <v>64</v>
      </c>
      <c r="F26" s="36" t="s">
        <v>37</v>
      </c>
    </row>
    <row r="27" ht="16.5" spans="1:6">
      <c r="A27" s="25"/>
      <c r="B27" s="25"/>
      <c r="C27" s="25"/>
      <c r="D27" s="36" t="str">
        <f>"399391"</f>
        <v>399391</v>
      </c>
      <c r="E27" s="36" t="s">
        <v>65</v>
      </c>
      <c r="F27" s="36" t="s">
        <v>37</v>
      </c>
    </row>
    <row r="28" ht="16.5" spans="1:6">
      <c r="A28" s="25"/>
      <c r="B28" s="25"/>
      <c r="C28" s="25"/>
      <c r="D28" s="25"/>
      <c r="E28" s="25"/>
      <c r="F28" s="25"/>
    </row>
    <row r="29" ht="16.5" spans="1:6">
      <c r="A29" s="25"/>
      <c r="B29" s="25"/>
      <c r="C29" s="25"/>
      <c r="D29" s="25"/>
      <c r="E29" s="25"/>
      <c r="F29" s="25"/>
    </row>
    <row r="30" ht="16.5" spans="1:6">
      <c r="A30" s="25"/>
      <c r="B30" s="25"/>
      <c r="C30" s="25"/>
      <c r="D30" s="25"/>
      <c r="E30" s="25"/>
      <c r="F30" s="25"/>
    </row>
    <row r="31" ht="16.5" spans="1:6">
      <c r="A31" s="25"/>
      <c r="B31" s="25"/>
      <c r="C31" s="25"/>
      <c r="D31" s="37"/>
      <c r="E31" s="37"/>
      <c r="F31" s="37"/>
    </row>
    <row r="32" ht="16.5" spans="1:6">
      <c r="A32" s="25"/>
      <c r="B32" s="25"/>
      <c r="C32" s="25"/>
      <c r="D32" s="37"/>
      <c r="E32" s="37"/>
      <c r="F32" s="37"/>
    </row>
    <row r="33" ht="16.5" spans="1:6">
      <c r="A33" s="25"/>
      <c r="B33" s="25"/>
      <c r="C33" s="25"/>
      <c r="D33" s="37"/>
      <c r="E33" s="37"/>
      <c r="F33" s="37"/>
    </row>
    <row r="34" ht="16.5" spans="1:6">
      <c r="A34" s="25"/>
      <c r="B34" s="25"/>
      <c r="C34" s="25"/>
      <c r="D34" s="37"/>
      <c r="E34" s="37"/>
      <c r="F34" s="37"/>
    </row>
    <row r="35" ht="16.5" spans="1:6">
      <c r="A35" s="25"/>
      <c r="B35" s="25"/>
      <c r="C35" s="25"/>
      <c r="D35" s="37"/>
      <c r="E35" s="37"/>
      <c r="F35" s="37"/>
    </row>
    <row r="36" ht="16.5" spans="1:6">
      <c r="A36" s="25"/>
      <c r="B36" s="25"/>
      <c r="C36" s="25"/>
      <c r="D36" s="37"/>
      <c r="E36" s="37"/>
      <c r="F36" s="37"/>
    </row>
    <row r="37" ht="16.5" spans="1:6">
      <c r="A37" s="25"/>
      <c r="B37" s="25"/>
      <c r="C37" s="25"/>
      <c r="D37" s="37"/>
      <c r="E37" s="37"/>
      <c r="F37" s="37"/>
    </row>
    <row r="38" ht="16.5" spans="1:6">
      <c r="A38" s="25"/>
      <c r="B38" s="25"/>
      <c r="C38" s="25"/>
      <c r="D38" s="37"/>
      <c r="E38" s="37"/>
      <c r="F38" s="37"/>
    </row>
    <row r="39" ht="16.5" spans="1:6">
      <c r="A39" s="25"/>
      <c r="B39" s="25"/>
      <c r="C39" s="25"/>
      <c r="D39" s="37"/>
      <c r="E39" s="37"/>
      <c r="F39" s="37"/>
    </row>
    <row r="40" ht="16.5" spans="1:6">
      <c r="A40" s="25"/>
      <c r="B40" s="25"/>
      <c r="C40" s="25"/>
      <c r="D40" s="37"/>
      <c r="E40" s="37"/>
      <c r="F40" s="37"/>
    </row>
    <row r="41" ht="16.5" spans="1:6">
      <c r="A41" s="25"/>
      <c r="B41" s="25"/>
      <c r="C41" s="25"/>
      <c r="D41" s="37"/>
      <c r="E41" s="37"/>
      <c r="F41" s="37"/>
    </row>
    <row r="42" ht="16.5" spans="1:6">
      <c r="A42" s="25"/>
      <c r="B42" s="25"/>
      <c r="C42" s="25"/>
      <c r="D42" s="37"/>
      <c r="E42" s="37"/>
      <c r="F42" s="37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37"/>
      <c r="E48" s="37"/>
      <c r="F48" s="37"/>
    </row>
    <row r="49" ht="16.5" spans="1:6">
      <c r="A49" s="25"/>
      <c r="B49" s="25"/>
      <c r="C49" s="25"/>
      <c r="D49" s="37"/>
      <c r="E49" s="37"/>
      <c r="F49" s="37"/>
    </row>
    <row r="50" ht="16.5" spans="1:6">
      <c r="A50" s="25"/>
      <c r="B50" s="25"/>
      <c r="C50" s="25"/>
      <c r="D50" s="37"/>
      <c r="E50" s="37"/>
      <c r="F50" s="37"/>
    </row>
    <row r="51" ht="16.5" spans="1:6">
      <c r="A51" s="25"/>
      <c r="B51" s="25"/>
      <c r="C51" s="25"/>
      <c r="D51" s="37"/>
      <c r="E51" s="37"/>
      <c r="F51" s="37"/>
    </row>
    <row r="52" ht="16.5" spans="1:6">
      <c r="A52" s="25"/>
      <c r="B52" s="25"/>
      <c r="C52" s="25"/>
      <c r="D52" s="37"/>
      <c r="E52" s="37"/>
      <c r="F52" s="37"/>
    </row>
    <row r="53" ht="16.5" spans="1:6">
      <c r="A53" s="25"/>
      <c r="B53" s="25"/>
      <c r="C53" s="25"/>
      <c r="D53" s="37"/>
      <c r="E53" s="37"/>
      <c r="F53" s="37"/>
    </row>
    <row r="54" ht="16.5" spans="1:6">
      <c r="A54" s="25"/>
      <c r="B54" s="25"/>
      <c r="C54" s="25"/>
      <c r="D54" s="37"/>
      <c r="E54" s="37"/>
      <c r="F54" s="37"/>
    </row>
    <row r="55" ht="16.5" spans="1:6">
      <c r="A55" s="25"/>
      <c r="B55" s="25"/>
      <c r="C55" s="25"/>
      <c r="D55" s="37"/>
      <c r="E55" s="37"/>
      <c r="F55" s="37"/>
    </row>
    <row r="56" ht="16.5" spans="1:6">
      <c r="A56" s="25"/>
      <c r="B56" s="25"/>
      <c r="C56" s="25"/>
      <c r="D56" s="37"/>
      <c r="E56" s="37"/>
      <c r="F56" s="37"/>
    </row>
    <row r="57" ht="16.5" spans="1:6">
      <c r="A57" s="25"/>
      <c r="B57" s="25"/>
      <c r="C57" s="25"/>
      <c r="D57" s="37"/>
      <c r="E57" s="37"/>
      <c r="F57" s="37"/>
    </row>
    <row r="58" ht="16.5" spans="1:6">
      <c r="A58" s="25"/>
      <c r="B58" s="25"/>
      <c r="C58" s="25"/>
      <c r="D58" s="37"/>
      <c r="E58" s="37"/>
      <c r="F58" s="37"/>
    </row>
    <row r="59" ht="16.5" spans="1:6">
      <c r="A59" s="25"/>
      <c r="B59" s="25"/>
      <c r="C59" s="25"/>
      <c r="D59" s="37"/>
      <c r="E59" s="37"/>
      <c r="F59" s="37"/>
    </row>
    <row r="60" ht="16.5" spans="1:6">
      <c r="A60" s="25"/>
      <c r="B60" s="25"/>
      <c r="C60" s="25"/>
      <c r="D60" s="37"/>
      <c r="E60" s="37"/>
      <c r="F60" s="37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7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1" t="s">
        <v>67</v>
      </c>
      <c r="L1" s="1"/>
      <c r="M1" s="1"/>
      <c r="N1" s="1"/>
      <c r="O1" s="1"/>
      <c r="P1" s="1"/>
      <c r="Q1" s="1"/>
      <c r="R1" s="1"/>
    </row>
    <row r="2" ht="22.5" spans="1:18">
      <c r="A2" s="3" t="s">
        <v>68</v>
      </c>
      <c r="B2" s="4" t="s">
        <v>69</v>
      </c>
      <c r="C2" s="4" t="s">
        <v>70</v>
      </c>
      <c r="D2" s="4" t="s">
        <v>71</v>
      </c>
      <c r="E2" s="4" t="s">
        <v>72</v>
      </c>
      <c r="F2" s="4" t="s">
        <v>73</v>
      </c>
      <c r="G2" s="4" t="s">
        <v>74</v>
      </c>
      <c r="H2" s="4" t="s">
        <v>75</v>
      </c>
      <c r="I2" s="4" t="s">
        <v>76</v>
      </c>
      <c r="J2" s="4" t="s">
        <v>77</v>
      </c>
      <c r="K2" s="13" t="s">
        <v>78</v>
      </c>
      <c r="L2" s="13" t="s">
        <v>79</v>
      </c>
      <c r="M2" s="13" t="s">
        <v>80</v>
      </c>
      <c r="N2" s="13" t="s">
        <v>81</v>
      </c>
      <c r="O2" s="13" t="s">
        <v>82</v>
      </c>
      <c r="P2" s="13" t="s">
        <v>83</v>
      </c>
      <c r="Q2" s="13" t="s">
        <v>84</v>
      </c>
      <c r="R2" s="13" t="s">
        <v>85</v>
      </c>
    </row>
    <row r="3" ht="16.5" spans="1:23">
      <c r="A3" s="17">
        <v>37</v>
      </c>
      <c r="B3" s="17" t="s">
        <v>86</v>
      </c>
      <c r="C3" s="17">
        <v>5899.29</v>
      </c>
      <c r="D3" s="17">
        <v>7197.04</v>
      </c>
      <c r="E3" s="17">
        <v>1</v>
      </c>
      <c r="F3" s="18">
        <v>0</v>
      </c>
      <c r="G3" s="18">
        <v>0</v>
      </c>
      <c r="H3" s="18">
        <v>1</v>
      </c>
      <c r="I3" s="18">
        <v>0.754</v>
      </c>
      <c r="J3" s="18">
        <v>18.65</v>
      </c>
      <c r="K3" s="22">
        <v>3</v>
      </c>
      <c r="L3" s="22">
        <v>2</v>
      </c>
      <c r="M3" s="22">
        <v>0</v>
      </c>
      <c r="N3" s="22">
        <v>0</v>
      </c>
      <c r="O3" s="22">
        <v>0</v>
      </c>
      <c r="P3" s="22">
        <v>5.242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62</v>
      </c>
      <c r="B4" s="17" t="s">
        <v>87</v>
      </c>
      <c r="C4" s="17">
        <v>1874.698</v>
      </c>
      <c r="D4" s="17">
        <v>2084.299</v>
      </c>
      <c r="E4" s="17">
        <v>1</v>
      </c>
      <c r="F4" s="18">
        <v>0</v>
      </c>
      <c r="G4" s="18">
        <v>0</v>
      </c>
      <c r="H4" s="18">
        <v>1</v>
      </c>
      <c r="I4" s="18">
        <v>1.711</v>
      </c>
      <c r="J4" s="18">
        <v>11.595</v>
      </c>
      <c r="K4" s="22">
        <v>3</v>
      </c>
      <c r="L4" s="22">
        <v>2</v>
      </c>
      <c r="M4" s="22">
        <v>0</v>
      </c>
      <c r="N4" s="22">
        <v>0</v>
      </c>
      <c r="O4" s="22">
        <v>0</v>
      </c>
      <c r="P4" s="22">
        <v>5.501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7">
        <v>72</v>
      </c>
      <c r="B5" s="17" t="s">
        <v>88</v>
      </c>
      <c r="C5" s="17">
        <v>2620.47</v>
      </c>
      <c r="D5" s="17">
        <v>2904.269</v>
      </c>
      <c r="E5" s="17">
        <v>1</v>
      </c>
      <c r="F5" s="18">
        <v>0</v>
      </c>
      <c r="G5" s="18">
        <v>0</v>
      </c>
      <c r="H5" s="18">
        <v>1</v>
      </c>
      <c r="I5" s="18">
        <v>0.178</v>
      </c>
      <c r="J5" s="18">
        <v>9.933</v>
      </c>
      <c r="K5" s="22">
        <v>2</v>
      </c>
      <c r="L5" s="22">
        <v>1</v>
      </c>
      <c r="M5" s="22">
        <v>0</v>
      </c>
      <c r="N5" s="22">
        <v>0</v>
      </c>
      <c r="O5" s="22">
        <v>0</v>
      </c>
      <c r="P5" s="22">
        <v>0.008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78</v>
      </c>
      <c r="B6" s="17" t="s">
        <v>89</v>
      </c>
      <c r="C6" s="17">
        <v>3011.16</v>
      </c>
      <c r="D6" s="17">
        <v>3290.639</v>
      </c>
      <c r="E6" s="17">
        <v>1</v>
      </c>
      <c r="F6" s="18">
        <v>0</v>
      </c>
      <c r="G6" s="18">
        <v>0</v>
      </c>
      <c r="H6" s="18">
        <v>1</v>
      </c>
      <c r="I6" s="18">
        <v>0.504</v>
      </c>
      <c r="J6" s="18">
        <v>8.954</v>
      </c>
      <c r="K6" s="22">
        <v>4</v>
      </c>
      <c r="L6" s="22">
        <v>1</v>
      </c>
      <c r="M6" s="22">
        <v>0</v>
      </c>
      <c r="N6" s="22">
        <v>0</v>
      </c>
      <c r="O6" s="22">
        <v>0</v>
      </c>
      <c r="P6" s="22">
        <v>4.88</v>
      </c>
      <c r="Q6" s="22">
        <v>0</v>
      </c>
      <c r="R6" s="22">
        <v>-1</v>
      </c>
      <c r="S6" s="23"/>
      <c r="T6" s="23"/>
      <c r="U6" s="23"/>
      <c r="V6" s="23"/>
      <c r="W6" s="23"/>
    </row>
    <row r="7" ht="16.5" spans="1:23">
      <c r="A7" s="17">
        <v>96</v>
      </c>
      <c r="B7" s="17" t="s">
        <v>90</v>
      </c>
      <c r="C7" s="17">
        <v>4079.075</v>
      </c>
      <c r="D7" s="17">
        <v>4493.558</v>
      </c>
      <c r="E7" s="17">
        <v>1</v>
      </c>
      <c r="F7" s="18">
        <v>0</v>
      </c>
      <c r="G7" s="18">
        <v>0</v>
      </c>
      <c r="H7" s="18">
        <v>1</v>
      </c>
      <c r="I7" s="18">
        <v>0.001</v>
      </c>
      <c r="J7" s="18">
        <v>9.224</v>
      </c>
      <c r="K7" s="22">
        <v>3</v>
      </c>
      <c r="L7" s="22">
        <v>2</v>
      </c>
      <c r="M7" s="22">
        <v>0</v>
      </c>
      <c r="N7" s="22">
        <v>0</v>
      </c>
      <c r="O7" s="22">
        <v>0</v>
      </c>
      <c r="P7" s="22">
        <v>2.925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7">
        <v>103</v>
      </c>
      <c r="B8" s="17" t="s">
        <v>91</v>
      </c>
      <c r="C8" s="17">
        <v>7644.361</v>
      </c>
      <c r="D8" s="17">
        <v>8702.915</v>
      </c>
      <c r="E8" s="17">
        <v>1</v>
      </c>
      <c r="F8" s="18">
        <v>0</v>
      </c>
      <c r="G8" s="18">
        <v>0</v>
      </c>
      <c r="H8" s="18">
        <v>1</v>
      </c>
      <c r="I8" s="18">
        <v>0.544</v>
      </c>
      <c r="J8" s="18">
        <v>12.641</v>
      </c>
      <c r="K8" s="22">
        <v>4</v>
      </c>
      <c r="L8" s="22">
        <v>1</v>
      </c>
      <c r="M8" s="22">
        <v>0</v>
      </c>
      <c r="N8" s="22">
        <v>0</v>
      </c>
      <c r="O8" s="22">
        <v>0</v>
      </c>
      <c r="P8" s="22">
        <v>-2.717</v>
      </c>
      <c r="Q8" s="22">
        <v>0</v>
      </c>
      <c r="R8" s="22">
        <v>-1</v>
      </c>
      <c r="S8" s="23"/>
      <c r="T8" s="23"/>
      <c r="U8" s="23"/>
      <c r="V8" s="23"/>
      <c r="W8" s="23"/>
    </row>
    <row r="9" ht="16.5" spans="1:23">
      <c r="A9" s="17">
        <v>118</v>
      </c>
      <c r="B9" s="17" t="s">
        <v>92</v>
      </c>
      <c r="C9" s="17">
        <v>8772.18</v>
      </c>
      <c r="D9" s="17">
        <v>9657.374</v>
      </c>
      <c r="E9" s="17">
        <v>1</v>
      </c>
      <c r="F9" s="18">
        <v>0</v>
      </c>
      <c r="G9" s="18">
        <v>0</v>
      </c>
      <c r="H9" s="18">
        <v>1</v>
      </c>
      <c r="I9" s="18">
        <v>0.546</v>
      </c>
      <c r="J9" s="18">
        <v>9.662</v>
      </c>
      <c r="K9" s="22">
        <v>1</v>
      </c>
      <c r="L9" s="22">
        <v>2</v>
      </c>
      <c r="M9" s="22">
        <v>0</v>
      </c>
      <c r="N9" s="22">
        <v>0</v>
      </c>
      <c r="O9" s="22">
        <v>0</v>
      </c>
      <c r="P9" s="22">
        <v>2.288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7">
        <v>126</v>
      </c>
      <c r="B10" s="17" t="s">
        <v>93</v>
      </c>
      <c r="C10" s="17">
        <v>7750.894</v>
      </c>
      <c r="D10" s="17">
        <v>8608.232</v>
      </c>
      <c r="E10" s="17">
        <v>1</v>
      </c>
      <c r="F10" s="18">
        <v>0</v>
      </c>
      <c r="G10" s="18">
        <v>0</v>
      </c>
      <c r="H10" s="18">
        <v>1</v>
      </c>
      <c r="I10" s="18">
        <v>0.689</v>
      </c>
      <c r="J10" s="18">
        <v>10.58</v>
      </c>
      <c r="K10" s="22">
        <v>2</v>
      </c>
      <c r="L10" s="22">
        <v>2</v>
      </c>
      <c r="M10" s="22">
        <v>0</v>
      </c>
      <c r="N10" s="22">
        <v>0</v>
      </c>
      <c r="O10" s="22">
        <v>0</v>
      </c>
      <c r="P10" s="22">
        <v>5.626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7">
        <v>130</v>
      </c>
      <c r="B11" s="17" t="s">
        <v>94</v>
      </c>
      <c r="C11" s="17">
        <v>12046.498</v>
      </c>
      <c r="D11" s="17">
        <v>13145.903</v>
      </c>
      <c r="E11" s="17">
        <v>1</v>
      </c>
      <c r="F11" s="18">
        <v>0</v>
      </c>
      <c r="G11" s="18">
        <v>0</v>
      </c>
      <c r="H11" s="18">
        <v>1</v>
      </c>
      <c r="I11" s="18">
        <v>0.328</v>
      </c>
      <c r="J11" s="18">
        <v>8.663</v>
      </c>
      <c r="K11" s="22">
        <v>4</v>
      </c>
      <c r="L11" s="22">
        <v>2</v>
      </c>
      <c r="M11" s="22">
        <v>0</v>
      </c>
      <c r="N11" s="22">
        <v>0</v>
      </c>
      <c r="O11" s="22">
        <v>0</v>
      </c>
      <c r="P11" s="22">
        <v>15.848</v>
      </c>
      <c r="Q11" s="22">
        <v>0</v>
      </c>
      <c r="R11" s="22">
        <v>-1</v>
      </c>
      <c r="S11" s="23"/>
      <c r="T11" s="23"/>
      <c r="U11" s="23"/>
      <c r="V11" s="23"/>
      <c r="W11" s="23"/>
    </row>
    <row r="12" ht="16.5" spans="1:23">
      <c r="A12" s="17">
        <v>135</v>
      </c>
      <c r="B12" s="17" t="s">
        <v>95</v>
      </c>
      <c r="C12" s="17">
        <v>5048.462</v>
      </c>
      <c r="D12" s="17">
        <v>5994.847</v>
      </c>
      <c r="E12" s="17">
        <v>1</v>
      </c>
      <c r="F12" s="18">
        <v>0</v>
      </c>
      <c r="G12" s="18">
        <v>0</v>
      </c>
      <c r="H12" s="18">
        <v>1</v>
      </c>
      <c r="I12" s="18">
        <v>1.163</v>
      </c>
      <c r="J12" s="18">
        <v>16.766</v>
      </c>
      <c r="K12" s="22">
        <v>3</v>
      </c>
      <c r="L12" s="22">
        <v>2</v>
      </c>
      <c r="M12" s="22">
        <v>0</v>
      </c>
      <c r="N12" s="22">
        <v>0</v>
      </c>
      <c r="O12" s="22">
        <v>0</v>
      </c>
      <c r="P12" s="22">
        <v>11.842</v>
      </c>
      <c r="Q12" s="22">
        <v>0</v>
      </c>
      <c r="R12" s="22">
        <v>-1</v>
      </c>
      <c r="S12" s="23"/>
      <c r="T12" s="23"/>
      <c r="U12" s="23"/>
      <c r="V12" s="23"/>
      <c r="W12" s="23"/>
    </row>
    <row r="13" ht="16.5" spans="1:23">
      <c r="A13" s="17">
        <v>153</v>
      </c>
      <c r="B13" s="17" t="s">
        <v>96</v>
      </c>
      <c r="C13" s="17">
        <v>2897.964</v>
      </c>
      <c r="D13" s="17">
        <v>3136.362</v>
      </c>
      <c r="E13" s="17">
        <v>1</v>
      </c>
      <c r="F13" s="18">
        <v>0</v>
      </c>
      <c r="G13" s="18">
        <v>0</v>
      </c>
      <c r="H13" s="18">
        <v>1</v>
      </c>
      <c r="I13" s="18">
        <v>0.223</v>
      </c>
      <c r="J13" s="18">
        <v>7.807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2.14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7">
        <v>160</v>
      </c>
      <c r="B14" s="17" t="s">
        <v>97</v>
      </c>
      <c r="C14" s="17">
        <v>1732.831</v>
      </c>
      <c r="D14" s="17">
        <v>1943.881</v>
      </c>
      <c r="E14" s="17">
        <v>1</v>
      </c>
      <c r="F14" s="18">
        <v>0</v>
      </c>
      <c r="G14" s="18">
        <v>0</v>
      </c>
      <c r="H14" s="18">
        <v>1</v>
      </c>
      <c r="I14" s="18">
        <v>0.639</v>
      </c>
      <c r="J14" s="18">
        <v>11.427</v>
      </c>
      <c r="K14" s="22">
        <v>0</v>
      </c>
      <c r="L14" s="22">
        <v>0</v>
      </c>
      <c r="M14" s="22">
        <v>1</v>
      </c>
      <c r="N14" s="22">
        <v>-1</v>
      </c>
      <c r="O14" s="22">
        <v>0</v>
      </c>
      <c r="P14" s="22">
        <v>-0.045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7">
        <v>806</v>
      </c>
      <c r="B15" s="17" t="s">
        <v>98</v>
      </c>
      <c r="C15" s="17">
        <v>7907.596</v>
      </c>
      <c r="D15" s="17">
        <v>8832.651</v>
      </c>
      <c r="E15" s="17">
        <v>1</v>
      </c>
      <c r="F15" s="18">
        <v>0</v>
      </c>
      <c r="G15" s="18">
        <v>0</v>
      </c>
      <c r="H15" s="18">
        <v>1</v>
      </c>
      <c r="I15" s="18">
        <v>0.379</v>
      </c>
      <c r="J15" s="18">
        <v>10.813</v>
      </c>
      <c r="K15" s="22">
        <v>1</v>
      </c>
      <c r="L15" s="22">
        <v>0</v>
      </c>
      <c r="M15" s="22">
        <v>1</v>
      </c>
      <c r="N15" s="22">
        <v>-1</v>
      </c>
      <c r="O15" s="22">
        <v>0</v>
      </c>
      <c r="P15" s="22">
        <v>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7">
        <v>814</v>
      </c>
      <c r="B16" s="17" t="s">
        <v>99</v>
      </c>
      <c r="C16" s="17">
        <v>7741.99</v>
      </c>
      <c r="D16" s="17">
        <v>9378.56</v>
      </c>
      <c r="E16" s="17">
        <v>1</v>
      </c>
      <c r="F16" s="18">
        <v>0</v>
      </c>
      <c r="G16" s="18">
        <v>0</v>
      </c>
      <c r="H16" s="18">
        <v>1</v>
      </c>
      <c r="I16" s="18">
        <v>0.999</v>
      </c>
      <c r="J16" s="18">
        <v>18.275</v>
      </c>
      <c r="K16" s="22">
        <v>1</v>
      </c>
      <c r="L16" s="22">
        <v>2</v>
      </c>
      <c r="M16" s="22">
        <v>0</v>
      </c>
      <c r="N16" s="22">
        <v>0</v>
      </c>
      <c r="O16" s="22">
        <v>0</v>
      </c>
      <c r="P16" s="22">
        <v>4.279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7">
        <v>841</v>
      </c>
      <c r="B17" s="17" t="s">
        <v>100</v>
      </c>
      <c r="C17" s="17">
        <v>7697.434</v>
      </c>
      <c r="D17" s="17">
        <v>9400.07</v>
      </c>
      <c r="E17" s="17">
        <v>1</v>
      </c>
      <c r="F17" s="18">
        <v>0</v>
      </c>
      <c r="G17" s="18">
        <v>0</v>
      </c>
      <c r="H17" s="18">
        <v>1</v>
      </c>
      <c r="I17" s="18">
        <v>0.871</v>
      </c>
      <c r="J17" s="18">
        <v>18.826</v>
      </c>
      <c r="K17" s="22">
        <v>3</v>
      </c>
      <c r="L17" s="22">
        <v>2</v>
      </c>
      <c r="M17" s="22">
        <v>0</v>
      </c>
      <c r="N17" s="22">
        <v>0</v>
      </c>
      <c r="O17" s="22">
        <v>0</v>
      </c>
      <c r="P17" s="22">
        <v>4.646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7">
        <v>860</v>
      </c>
      <c r="B18" s="17" t="s">
        <v>101</v>
      </c>
      <c r="C18" s="17">
        <v>1108.028</v>
      </c>
      <c r="D18" s="17">
        <v>1197.332</v>
      </c>
      <c r="E18" s="17">
        <v>1</v>
      </c>
      <c r="F18" s="18">
        <v>0</v>
      </c>
      <c r="G18" s="18">
        <v>0</v>
      </c>
      <c r="H18" s="18">
        <v>1</v>
      </c>
      <c r="I18" s="18">
        <v>0.962</v>
      </c>
      <c r="J18" s="18">
        <v>8.348</v>
      </c>
      <c r="K18" s="22">
        <v>3</v>
      </c>
      <c r="L18" s="22">
        <v>2</v>
      </c>
      <c r="M18" s="22">
        <v>0</v>
      </c>
      <c r="N18" s="22">
        <v>0</v>
      </c>
      <c r="O18" s="22">
        <v>0</v>
      </c>
      <c r="P18" s="22">
        <v>4.436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17">
        <v>863</v>
      </c>
      <c r="B19" s="17" t="s">
        <v>102</v>
      </c>
      <c r="C19" s="17">
        <v>2358.927</v>
      </c>
      <c r="D19" s="17">
        <v>3054.545</v>
      </c>
      <c r="E19" s="17">
        <v>1</v>
      </c>
      <c r="F19" s="18">
        <v>0</v>
      </c>
      <c r="G19" s="18">
        <v>0</v>
      </c>
      <c r="H19" s="18">
        <v>1</v>
      </c>
      <c r="I19" s="18">
        <v>0.12</v>
      </c>
      <c r="J19" s="18">
        <v>22.866</v>
      </c>
      <c r="K19" s="22">
        <v>1</v>
      </c>
      <c r="L19" s="22">
        <v>2</v>
      </c>
      <c r="M19" s="22">
        <v>1</v>
      </c>
      <c r="N19" s="22">
        <v>0</v>
      </c>
      <c r="O19" s="22">
        <v>0</v>
      </c>
      <c r="P19" s="22">
        <v>10.861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17">
        <v>913</v>
      </c>
      <c r="B20" s="17" t="s">
        <v>103</v>
      </c>
      <c r="C20" s="17">
        <v>7812.848</v>
      </c>
      <c r="D20" s="17">
        <v>9370.161</v>
      </c>
      <c r="E20" s="17">
        <v>1</v>
      </c>
      <c r="F20" s="18">
        <v>0</v>
      </c>
      <c r="G20" s="18">
        <v>0</v>
      </c>
      <c r="H20" s="18">
        <v>1</v>
      </c>
      <c r="I20" s="18">
        <v>1.009</v>
      </c>
      <c r="J20" s="18">
        <v>17.461</v>
      </c>
      <c r="K20" s="22">
        <v>2</v>
      </c>
      <c r="L20" s="22">
        <v>2</v>
      </c>
      <c r="M20" s="22">
        <v>0</v>
      </c>
      <c r="N20" s="22">
        <v>0</v>
      </c>
      <c r="O20" s="22">
        <v>0</v>
      </c>
      <c r="P20" s="22">
        <v>1.516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7">
        <v>933</v>
      </c>
      <c r="B21" s="17" t="s">
        <v>104</v>
      </c>
      <c r="C21" s="17">
        <v>7723.364</v>
      </c>
      <c r="D21" s="17">
        <v>9138.492</v>
      </c>
      <c r="E21" s="17">
        <v>1</v>
      </c>
      <c r="F21" s="18">
        <v>0</v>
      </c>
      <c r="G21" s="18">
        <v>0</v>
      </c>
      <c r="H21" s="18">
        <v>1</v>
      </c>
      <c r="I21" s="18">
        <v>0.455</v>
      </c>
      <c r="J21" s="18">
        <v>15.87</v>
      </c>
      <c r="K21" s="22">
        <v>4</v>
      </c>
      <c r="L21" s="22">
        <v>0</v>
      </c>
      <c r="M21" s="22">
        <v>0</v>
      </c>
      <c r="N21" s="22">
        <v>0</v>
      </c>
      <c r="O21" s="22">
        <v>0</v>
      </c>
      <c r="P21" s="22">
        <v>4.463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7">
        <v>949</v>
      </c>
      <c r="B22" s="17" t="s">
        <v>105</v>
      </c>
      <c r="C22" s="17">
        <v>4882.254</v>
      </c>
      <c r="D22" s="17">
        <v>5575.657</v>
      </c>
      <c r="E22" s="17">
        <v>1</v>
      </c>
      <c r="F22" s="18">
        <v>0</v>
      </c>
      <c r="G22" s="18">
        <v>0</v>
      </c>
      <c r="H22" s="18">
        <v>1</v>
      </c>
      <c r="I22" s="18">
        <v>0.681</v>
      </c>
      <c r="J22" s="18">
        <v>13.033</v>
      </c>
      <c r="K22" s="22">
        <v>2</v>
      </c>
      <c r="L22" s="22">
        <v>2</v>
      </c>
      <c r="M22" s="22">
        <v>0</v>
      </c>
      <c r="N22" s="22">
        <v>-1</v>
      </c>
      <c r="O22" s="22">
        <v>0</v>
      </c>
      <c r="P22" s="22">
        <v>1.164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17">
        <v>970</v>
      </c>
      <c r="B23" s="17" t="s">
        <v>106</v>
      </c>
      <c r="C23" s="17">
        <v>1617.568</v>
      </c>
      <c r="D23" s="17">
        <v>1766.434</v>
      </c>
      <c r="E23" s="17">
        <v>1</v>
      </c>
      <c r="F23" s="18">
        <v>0</v>
      </c>
      <c r="G23" s="18">
        <v>0</v>
      </c>
      <c r="H23" s="18">
        <v>1</v>
      </c>
      <c r="I23" s="18">
        <v>0.012</v>
      </c>
      <c r="J23" s="18">
        <v>8.438</v>
      </c>
      <c r="K23" s="22">
        <v>2</v>
      </c>
      <c r="L23" s="22">
        <v>0</v>
      </c>
      <c r="M23" s="22">
        <v>1</v>
      </c>
      <c r="N23" s="22">
        <v>-1</v>
      </c>
      <c r="O23" s="22">
        <v>0</v>
      </c>
      <c r="P23" s="22">
        <v>0.003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7">
        <v>991</v>
      </c>
      <c r="B24" s="17" t="s">
        <v>107</v>
      </c>
      <c r="C24" s="17">
        <v>8351.076</v>
      </c>
      <c r="D24" s="17">
        <v>9896.356</v>
      </c>
      <c r="E24" s="17">
        <v>1</v>
      </c>
      <c r="F24" s="18">
        <v>0</v>
      </c>
      <c r="G24" s="18">
        <v>0</v>
      </c>
      <c r="H24" s="18">
        <v>1</v>
      </c>
      <c r="I24" s="18">
        <v>0.037</v>
      </c>
      <c r="J24" s="18">
        <v>15.645</v>
      </c>
      <c r="K24" s="22">
        <v>0</v>
      </c>
      <c r="L24" s="22">
        <v>2</v>
      </c>
      <c r="M24" s="22">
        <v>0</v>
      </c>
      <c r="N24" s="22">
        <v>0</v>
      </c>
      <c r="O24" s="22">
        <v>0</v>
      </c>
      <c r="P24" s="22">
        <v>1.049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17">
        <v>399231</v>
      </c>
      <c r="B25" s="17" t="s">
        <v>108</v>
      </c>
      <c r="C25" s="17">
        <v>1210.123</v>
      </c>
      <c r="D25" s="17">
        <v>1437.314</v>
      </c>
      <c r="E25" s="17">
        <v>1</v>
      </c>
      <c r="F25" s="18">
        <v>0</v>
      </c>
      <c r="G25" s="18">
        <v>0</v>
      </c>
      <c r="H25" s="18">
        <v>1</v>
      </c>
      <c r="I25" s="18">
        <v>0.669</v>
      </c>
      <c r="J25" s="18">
        <v>16.37</v>
      </c>
      <c r="K25" s="22">
        <v>3</v>
      </c>
      <c r="L25" s="22">
        <v>1</v>
      </c>
      <c r="M25" s="22">
        <v>0</v>
      </c>
      <c r="N25" s="22">
        <v>0</v>
      </c>
      <c r="O25" s="22">
        <v>0</v>
      </c>
      <c r="P25" s="22">
        <v>6.171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17">
        <v>399239</v>
      </c>
      <c r="B26" s="17" t="s">
        <v>109</v>
      </c>
      <c r="C26" s="17">
        <v>1799.707</v>
      </c>
      <c r="D26" s="17">
        <v>2177.883</v>
      </c>
      <c r="E26" s="17">
        <v>1</v>
      </c>
      <c r="F26" s="18">
        <v>0</v>
      </c>
      <c r="G26" s="18">
        <v>0</v>
      </c>
      <c r="H26" s="18">
        <v>1</v>
      </c>
      <c r="I26" s="18">
        <v>1.52</v>
      </c>
      <c r="J26" s="18">
        <v>18.62</v>
      </c>
      <c r="K26" s="22">
        <v>0</v>
      </c>
      <c r="L26" s="22">
        <v>2</v>
      </c>
      <c r="M26" s="22">
        <v>0</v>
      </c>
      <c r="N26" s="22">
        <v>0</v>
      </c>
      <c r="O26" s="22">
        <v>0</v>
      </c>
      <c r="P26" s="22">
        <v>-0.211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17">
        <v>399241</v>
      </c>
      <c r="B27" s="17" t="s">
        <v>110</v>
      </c>
      <c r="C27" s="17">
        <v>1107.767</v>
      </c>
      <c r="D27" s="17">
        <v>1278.22</v>
      </c>
      <c r="E27" s="17">
        <v>1</v>
      </c>
      <c r="F27" s="18">
        <v>0</v>
      </c>
      <c r="G27" s="18">
        <v>0</v>
      </c>
      <c r="H27" s="18">
        <v>1</v>
      </c>
      <c r="I27" s="18">
        <v>1.788</v>
      </c>
      <c r="J27" s="18">
        <v>14.885</v>
      </c>
      <c r="K27" s="22">
        <v>4</v>
      </c>
      <c r="L27" s="22">
        <v>0</v>
      </c>
      <c r="M27" s="22">
        <v>0</v>
      </c>
      <c r="N27" s="22">
        <v>0</v>
      </c>
      <c r="O27" s="22">
        <v>0</v>
      </c>
      <c r="P27" s="22">
        <v>5.242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17">
        <v>399286</v>
      </c>
      <c r="B28" s="17" t="s">
        <v>111</v>
      </c>
      <c r="C28" s="17">
        <v>3587.492</v>
      </c>
      <c r="D28" s="17">
        <v>4196.554</v>
      </c>
      <c r="E28" s="17">
        <v>1</v>
      </c>
      <c r="F28" s="18">
        <v>0</v>
      </c>
      <c r="G28" s="18">
        <v>0</v>
      </c>
      <c r="H28" s="18">
        <v>1</v>
      </c>
      <c r="I28" s="18">
        <v>0.989</v>
      </c>
      <c r="J28" s="18">
        <v>15.358</v>
      </c>
      <c r="K28" s="22">
        <v>1</v>
      </c>
      <c r="L28" s="22">
        <v>2</v>
      </c>
      <c r="M28" s="22">
        <v>1</v>
      </c>
      <c r="N28" s="22">
        <v>0</v>
      </c>
      <c r="O28" s="22">
        <v>0</v>
      </c>
      <c r="P28" s="22">
        <v>6.09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17">
        <v>399290</v>
      </c>
      <c r="B29" s="17" t="s">
        <v>112</v>
      </c>
      <c r="C29" s="17">
        <v>164.298</v>
      </c>
      <c r="D29" s="17">
        <v>183.349</v>
      </c>
      <c r="E29" s="17">
        <v>1</v>
      </c>
      <c r="F29" s="18">
        <v>0</v>
      </c>
      <c r="G29" s="18">
        <v>0</v>
      </c>
      <c r="H29" s="18">
        <v>1</v>
      </c>
      <c r="I29" s="18">
        <v>0.502</v>
      </c>
      <c r="J29" s="18">
        <v>10.84</v>
      </c>
      <c r="K29" s="22">
        <v>4</v>
      </c>
      <c r="L29" s="22">
        <v>2</v>
      </c>
      <c r="M29" s="22">
        <v>0</v>
      </c>
      <c r="N29" s="22">
        <v>0</v>
      </c>
      <c r="O29" s="22">
        <v>0</v>
      </c>
      <c r="P29" s="22">
        <v>3.149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17">
        <v>399297</v>
      </c>
      <c r="B30" s="17" t="s">
        <v>113</v>
      </c>
      <c r="C30" s="17">
        <v>5053.291</v>
      </c>
      <c r="D30" s="17">
        <v>5847.495</v>
      </c>
      <c r="E30" s="17">
        <v>1</v>
      </c>
      <c r="F30" s="18">
        <v>0</v>
      </c>
      <c r="G30" s="18">
        <v>0</v>
      </c>
      <c r="H30" s="18">
        <v>1</v>
      </c>
      <c r="I30" s="18">
        <v>0.862</v>
      </c>
      <c r="J30" s="18">
        <v>14.327</v>
      </c>
      <c r="K30" s="22">
        <v>2</v>
      </c>
      <c r="L30" s="22">
        <v>2</v>
      </c>
      <c r="M30" s="22">
        <v>1</v>
      </c>
      <c r="N30" s="22">
        <v>-1</v>
      </c>
      <c r="O30" s="22">
        <v>0</v>
      </c>
      <c r="P30" s="22">
        <v>4.49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17">
        <v>399307</v>
      </c>
      <c r="B31" s="17" t="s">
        <v>114</v>
      </c>
      <c r="C31" s="17">
        <v>307.951</v>
      </c>
      <c r="D31" s="17">
        <v>345.566</v>
      </c>
      <c r="E31" s="17">
        <v>1</v>
      </c>
      <c r="F31" s="18">
        <v>0</v>
      </c>
      <c r="G31" s="18">
        <v>0</v>
      </c>
      <c r="H31" s="18">
        <v>1</v>
      </c>
      <c r="I31" s="18">
        <v>0.118</v>
      </c>
      <c r="J31" s="18">
        <v>10.99</v>
      </c>
      <c r="K31" s="22">
        <v>4</v>
      </c>
      <c r="L31" s="22">
        <v>0</v>
      </c>
      <c r="M31" s="22">
        <v>0</v>
      </c>
      <c r="N31" s="22">
        <v>0</v>
      </c>
      <c r="O31" s="22">
        <v>0</v>
      </c>
      <c r="P31" s="22">
        <v>1.171</v>
      </c>
      <c r="Q31" s="22">
        <v>0</v>
      </c>
      <c r="R31" s="22">
        <v>1</v>
      </c>
      <c r="S31" s="23"/>
      <c r="T31" s="23"/>
      <c r="U31" s="23"/>
      <c r="V31" s="23"/>
      <c r="W31" s="23"/>
    </row>
    <row r="32" ht="16.5" spans="1:23">
      <c r="A32" s="17">
        <v>399318</v>
      </c>
      <c r="B32" s="17" t="s">
        <v>115</v>
      </c>
      <c r="C32" s="17">
        <v>4894.793</v>
      </c>
      <c r="D32" s="17">
        <v>5362.669</v>
      </c>
      <c r="E32" s="17">
        <v>1</v>
      </c>
      <c r="F32" s="18">
        <v>0</v>
      </c>
      <c r="G32" s="18">
        <v>0</v>
      </c>
      <c r="H32" s="18">
        <v>1</v>
      </c>
      <c r="I32" s="18">
        <v>0.101</v>
      </c>
      <c r="J32" s="18">
        <v>8.817</v>
      </c>
      <c r="K32" s="22">
        <v>3</v>
      </c>
      <c r="L32" s="22">
        <v>1</v>
      </c>
      <c r="M32" s="22">
        <v>0</v>
      </c>
      <c r="N32" s="22">
        <v>0</v>
      </c>
      <c r="O32" s="22">
        <v>0</v>
      </c>
      <c r="P32" s="22">
        <v>3.764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17">
        <v>399348</v>
      </c>
      <c r="B33" s="17" t="s">
        <v>116</v>
      </c>
      <c r="C33" s="17">
        <v>5751.673</v>
      </c>
      <c r="D33" s="17">
        <v>6349.734</v>
      </c>
      <c r="E33" s="17">
        <v>1</v>
      </c>
      <c r="F33" s="18">
        <v>0</v>
      </c>
      <c r="G33" s="18">
        <v>0</v>
      </c>
      <c r="H33" s="18">
        <v>1</v>
      </c>
      <c r="I33" s="18">
        <v>0.052</v>
      </c>
      <c r="J33" s="18">
        <v>9.466</v>
      </c>
      <c r="K33" s="22">
        <v>2</v>
      </c>
      <c r="L33" s="22">
        <v>2</v>
      </c>
      <c r="M33" s="22">
        <v>0</v>
      </c>
      <c r="N33" s="22">
        <v>0</v>
      </c>
      <c r="O33" s="22">
        <v>0</v>
      </c>
      <c r="P33" s="22">
        <v>3.121</v>
      </c>
      <c r="Q33" s="22">
        <v>-1</v>
      </c>
      <c r="R33" s="22">
        <v>0</v>
      </c>
      <c r="S33" s="23"/>
      <c r="T33" s="23"/>
      <c r="U33" s="23"/>
      <c r="V33" s="23"/>
      <c r="W33" s="23"/>
    </row>
    <row r="34" ht="16.5" spans="1:23">
      <c r="A34" s="17">
        <v>399355</v>
      </c>
      <c r="B34" s="17" t="s">
        <v>117</v>
      </c>
      <c r="C34" s="17">
        <v>3202.441</v>
      </c>
      <c r="D34" s="17">
        <v>3653.257</v>
      </c>
      <c r="E34" s="17">
        <v>1</v>
      </c>
      <c r="F34" s="18">
        <v>0</v>
      </c>
      <c r="G34" s="18">
        <v>0</v>
      </c>
      <c r="H34" s="18">
        <v>1</v>
      </c>
      <c r="I34" s="18">
        <v>0.993</v>
      </c>
      <c r="J34" s="18">
        <v>13.211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0.964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17">
        <v>399367</v>
      </c>
      <c r="B35" s="17" t="s">
        <v>118</v>
      </c>
      <c r="C35" s="17">
        <v>2543.174</v>
      </c>
      <c r="D35" s="17">
        <v>2932.064</v>
      </c>
      <c r="E35" s="17">
        <v>1</v>
      </c>
      <c r="F35" s="18">
        <v>0</v>
      </c>
      <c r="G35" s="18">
        <v>0</v>
      </c>
      <c r="H35" s="18">
        <v>1</v>
      </c>
      <c r="I35" s="18">
        <v>2.703</v>
      </c>
      <c r="J35" s="18">
        <v>15.608</v>
      </c>
      <c r="K35" s="22">
        <v>3</v>
      </c>
      <c r="L35" s="22">
        <v>1</v>
      </c>
      <c r="M35" s="22">
        <v>0</v>
      </c>
      <c r="N35" s="22">
        <v>-1</v>
      </c>
      <c r="O35" s="22">
        <v>0</v>
      </c>
      <c r="P35" s="22">
        <v>0.571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17">
        <v>399386</v>
      </c>
      <c r="B36" s="17" t="s">
        <v>119</v>
      </c>
      <c r="C36" s="17">
        <v>5474.265</v>
      </c>
      <c r="D36" s="17">
        <v>6462.452</v>
      </c>
      <c r="E36" s="17">
        <v>1</v>
      </c>
      <c r="F36" s="18">
        <v>0</v>
      </c>
      <c r="G36" s="18">
        <v>0</v>
      </c>
      <c r="H36" s="18">
        <v>1</v>
      </c>
      <c r="I36" s="18">
        <v>0.375</v>
      </c>
      <c r="J36" s="18">
        <v>15.609</v>
      </c>
      <c r="K36" s="22">
        <v>3</v>
      </c>
      <c r="L36" s="22">
        <v>2</v>
      </c>
      <c r="M36" s="22">
        <v>0</v>
      </c>
      <c r="N36" s="22">
        <v>0</v>
      </c>
      <c r="O36" s="22">
        <v>0</v>
      </c>
      <c r="P36" s="22">
        <v>-5.321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17">
        <v>399393</v>
      </c>
      <c r="B37" s="17" t="s">
        <v>120</v>
      </c>
      <c r="C37" s="17">
        <v>2959.779</v>
      </c>
      <c r="D37" s="17">
        <v>3399.4</v>
      </c>
      <c r="E37" s="17">
        <v>1</v>
      </c>
      <c r="F37" s="18">
        <v>0</v>
      </c>
      <c r="G37" s="18">
        <v>0</v>
      </c>
      <c r="H37" s="18">
        <v>1</v>
      </c>
      <c r="I37" s="18">
        <v>2.626</v>
      </c>
      <c r="J37" s="18">
        <v>15.218</v>
      </c>
      <c r="K37" s="22">
        <v>1</v>
      </c>
      <c r="L37" s="22">
        <v>2</v>
      </c>
      <c r="M37" s="22">
        <v>1</v>
      </c>
      <c r="N37" s="22">
        <v>-1</v>
      </c>
      <c r="O37" s="22">
        <v>0</v>
      </c>
      <c r="P37" s="22">
        <v>10.546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17">
        <v>399394</v>
      </c>
      <c r="B38" s="17" t="s">
        <v>121</v>
      </c>
      <c r="C38" s="17">
        <v>8153.082</v>
      </c>
      <c r="D38" s="17">
        <v>9607.315</v>
      </c>
      <c r="E38" s="17">
        <v>1</v>
      </c>
      <c r="F38" s="18">
        <v>0</v>
      </c>
      <c r="G38" s="18">
        <v>0</v>
      </c>
      <c r="H38" s="18">
        <v>1</v>
      </c>
      <c r="I38" s="18">
        <v>0.347</v>
      </c>
      <c r="J38" s="18">
        <v>15.432</v>
      </c>
      <c r="K38" s="22">
        <v>4</v>
      </c>
      <c r="L38" s="22">
        <v>1</v>
      </c>
      <c r="M38" s="22">
        <v>-1</v>
      </c>
      <c r="N38" s="22">
        <v>1</v>
      </c>
      <c r="O38" s="22">
        <v>0</v>
      </c>
      <c r="P38" s="22">
        <v>20.681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17">
        <v>399441</v>
      </c>
      <c r="B39" s="17" t="s">
        <v>122</v>
      </c>
      <c r="C39" s="17">
        <v>1982.776</v>
      </c>
      <c r="D39" s="17">
        <v>2471.832</v>
      </c>
      <c r="E39" s="17">
        <v>1</v>
      </c>
      <c r="F39" s="18">
        <v>0</v>
      </c>
      <c r="G39" s="18">
        <v>0</v>
      </c>
      <c r="H39" s="18">
        <v>1</v>
      </c>
      <c r="I39" s="18">
        <v>0.218</v>
      </c>
      <c r="J39" s="18">
        <v>19.96</v>
      </c>
      <c r="K39" s="22">
        <v>3</v>
      </c>
      <c r="L39" s="22">
        <v>0</v>
      </c>
      <c r="M39" s="22">
        <v>0</v>
      </c>
      <c r="N39" s="22">
        <v>0</v>
      </c>
      <c r="O39" s="22">
        <v>0</v>
      </c>
      <c r="P39" s="22">
        <v>10.738</v>
      </c>
      <c r="Q39" s="22">
        <v>0</v>
      </c>
      <c r="R39" s="22">
        <v>-1</v>
      </c>
      <c r="S39" s="23"/>
      <c r="T39" s="23"/>
      <c r="U39" s="23"/>
      <c r="V39" s="23"/>
      <c r="W39" s="23"/>
    </row>
    <row r="40" ht="16.5" spans="1:23">
      <c r="A40" s="17">
        <v>399550</v>
      </c>
      <c r="B40" s="17" t="s">
        <v>123</v>
      </c>
      <c r="C40" s="17">
        <v>7342.566</v>
      </c>
      <c r="D40" s="17">
        <v>7902.445</v>
      </c>
      <c r="E40" s="17">
        <v>1</v>
      </c>
      <c r="F40" s="18">
        <v>0</v>
      </c>
      <c r="G40" s="18">
        <v>0</v>
      </c>
      <c r="H40" s="18">
        <v>1</v>
      </c>
      <c r="I40" s="18">
        <v>0.7</v>
      </c>
      <c r="J40" s="18">
        <v>7.735</v>
      </c>
      <c r="K40" s="22">
        <v>1</v>
      </c>
      <c r="L40" s="22">
        <v>2</v>
      </c>
      <c r="M40" s="22">
        <v>0</v>
      </c>
      <c r="N40" s="22">
        <v>0</v>
      </c>
      <c r="O40" s="22">
        <v>0</v>
      </c>
      <c r="P40" s="22">
        <v>0.648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17">
        <v>399604</v>
      </c>
      <c r="B41" s="17" t="s">
        <v>124</v>
      </c>
      <c r="C41" s="17">
        <v>1801.351</v>
      </c>
      <c r="D41" s="17">
        <v>2010.228</v>
      </c>
      <c r="E41" s="17">
        <v>1</v>
      </c>
      <c r="F41" s="18">
        <v>0</v>
      </c>
      <c r="G41" s="18">
        <v>0</v>
      </c>
      <c r="H41" s="18">
        <v>1</v>
      </c>
      <c r="I41" s="18">
        <v>0.945</v>
      </c>
      <c r="J41" s="18">
        <v>11.237</v>
      </c>
      <c r="K41" s="22">
        <v>2</v>
      </c>
      <c r="L41" s="22">
        <v>2</v>
      </c>
      <c r="M41" s="22">
        <v>0</v>
      </c>
      <c r="N41" s="22">
        <v>0</v>
      </c>
      <c r="O41" s="22">
        <v>0</v>
      </c>
      <c r="P41" s="22">
        <v>2.711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17">
        <v>399613</v>
      </c>
      <c r="B42" s="17" t="s">
        <v>125</v>
      </c>
      <c r="C42" s="17">
        <v>2771.419</v>
      </c>
      <c r="D42" s="17">
        <v>3151.175</v>
      </c>
      <c r="E42" s="17">
        <v>1</v>
      </c>
      <c r="F42" s="18">
        <v>0</v>
      </c>
      <c r="G42" s="18">
        <v>0</v>
      </c>
      <c r="H42" s="18">
        <v>1</v>
      </c>
      <c r="I42" s="18">
        <v>0.329</v>
      </c>
      <c r="J42" s="18">
        <v>12.341</v>
      </c>
      <c r="K42" s="22">
        <v>4</v>
      </c>
      <c r="L42" s="22">
        <v>2</v>
      </c>
      <c r="M42" s="22">
        <v>0</v>
      </c>
      <c r="N42" s="22">
        <v>0</v>
      </c>
      <c r="O42" s="22">
        <v>0</v>
      </c>
      <c r="P42" s="22">
        <v>3.365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17">
        <v>399616</v>
      </c>
      <c r="B43" s="17" t="s">
        <v>126</v>
      </c>
      <c r="C43" s="17">
        <v>6027</v>
      </c>
      <c r="D43" s="17">
        <v>6718.014</v>
      </c>
      <c r="E43" s="17">
        <v>1</v>
      </c>
      <c r="F43" s="18">
        <v>0</v>
      </c>
      <c r="G43" s="18">
        <v>0</v>
      </c>
      <c r="H43" s="18">
        <v>1</v>
      </c>
      <c r="I43" s="18">
        <v>0.619</v>
      </c>
      <c r="J43" s="18">
        <v>10.842</v>
      </c>
      <c r="K43" s="22">
        <v>3</v>
      </c>
      <c r="L43" s="22">
        <v>2</v>
      </c>
      <c r="M43" s="22">
        <v>0</v>
      </c>
      <c r="N43" s="22">
        <v>0</v>
      </c>
      <c r="O43" s="22">
        <v>0</v>
      </c>
      <c r="P43" s="22">
        <v>4.07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17">
        <v>399629</v>
      </c>
      <c r="B44" s="17" t="s">
        <v>127</v>
      </c>
      <c r="C44" s="17">
        <v>2497.553</v>
      </c>
      <c r="D44" s="17">
        <v>2823.81</v>
      </c>
      <c r="E44" s="17">
        <v>1</v>
      </c>
      <c r="F44" s="18">
        <v>0</v>
      </c>
      <c r="G44" s="18">
        <v>0</v>
      </c>
      <c r="H44" s="18">
        <v>1</v>
      </c>
      <c r="I44" s="18">
        <v>0.841</v>
      </c>
      <c r="J44" s="18">
        <v>12.298</v>
      </c>
      <c r="K44" s="22">
        <v>4</v>
      </c>
      <c r="L44" s="22">
        <v>2</v>
      </c>
      <c r="M44" s="22">
        <v>0</v>
      </c>
      <c r="N44" s="22">
        <v>0</v>
      </c>
      <c r="O44" s="22">
        <v>0</v>
      </c>
      <c r="P44" s="22">
        <v>12.868</v>
      </c>
      <c r="Q44" s="22">
        <v>0</v>
      </c>
      <c r="R44" s="22">
        <v>-1</v>
      </c>
      <c r="S44" s="23"/>
      <c r="T44" s="23"/>
      <c r="U44" s="23"/>
      <c r="V44" s="23"/>
      <c r="W44" s="23"/>
    </row>
    <row r="45" ht="16.5" spans="1:23">
      <c r="A45" s="17">
        <v>399631</v>
      </c>
      <c r="B45" s="17" t="s">
        <v>128</v>
      </c>
      <c r="C45" s="17">
        <v>1978.621</v>
      </c>
      <c r="D45" s="17">
        <v>2201.573</v>
      </c>
      <c r="E45" s="17">
        <v>1</v>
      </c>
      <c r="F45" s="18">
        <v>0</v>
      </c>
      <c r="G45" s="18">
        <v>0</v>
      </c>
      <c r="H45" s="18">
        <v>1</v>
      </c>
      <c r="I45" s="18">
        <v>1.122</v>
      </c>
      <c r="J45" s="18">
        <v>11.135</v>
      </c>
      <c r="K45" s="22">
        <v>3</v>
      </c>
      <c r="L45" s="22">
        <v>2</v>
      </c>
      <c r="M45" s="22">
        <v>0</v>
      </c>
      <c r="N45" s="22">
        <v>0</v>
      </c>
      <c r="O45" s="22">
        <v>0</v>
      </c>
      <c r="P45" s="22">
        <v>7.822</v>
      </c>
      <c r="Q45" s="22">
        <v>0</v>
      </c>
      <c r="R45" s="22">
        <v>-1</v>
      </c>
      <c r="S45" s="23"/>
      <c r="T45" s="23"/>
      <c r="U45" s="23"/>
      <c r="V45" s="23"/>
      <c r="W45" s="23"/>
    </row>
    <row r="46" ht="16.5" spans="1:23">
      <c r="A46" s="17">
        <v>399646</v>
      </c>
      <c r="B46" s="17" t="s">
        <v>129</v>
      </c>
      <c r="C46" s="17">
        <v>7542.76</v>
      </c>
      <c r="D46" s="17">
        <v>8309.525</v>
      </c>
      <c r="E46" s="17">
        <v>1</v>
      </c>
      <c r="F46" s="18">
        <v>0</v>
      </c>
      <c r="G46" s="18">
        <v>0</v>
      </c>
      <c r="H46" s="18">
        <v>1</v>
      </c>
      <c r="I46" s="18">
        <v>0.687</v>
      </c>
      <c r="J46" s="18">
        <v>9.851</v>
      </c>
      <c r="K46" s="22">
        <v>3</v>
      </c>
      <c r="L46" s="22">
        <v>2</v>
      </c>
      <c r="M46" s="22">
        <v>0</v>
      </c>
      <c r="N46" s="22">
        <v>0</v>
      </c>
      <c r="O46" s="22">
        <v>0</v>
      </c>
      <c r="P46" s="22">
        <v>6.025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17">
        <v>399655</v>
      </c>
      <c r="B47" s="17" t="s">
        <v>130</v>
      </c>
      <c r="C47" s="17">
        <v>9458.484</v>
      </c>
      <c r="D47" s="17">
        <v>10587.307</v>
      </c>
      <c r="E47" s="17">
        <v>1</v>
      </c>
      <c r="F47" s="18">
        <v>0</v>
      </c>
      <c r="G47" s="18">
        <v>0</v>
      </c>
      <c r="H47" s="18">
        <v>1</v>
      </c>
      <c r="I47" s="18">
        <v>0.943</v>
      </c>
      <c r="J47" s="18">
        <v>11.505</v>
      </c>
      <c r="K47" s="22">
        <v>1</v>
      </c>
      <c r="L47" s="22">
        <v>2</v>
      </c>
      <c r="M47" s="22">
        <v>0</v>
      </c>
      <c r="N47" s="22">
        <v>-1</v>
      </c>
      <c r="O47" s="22">
        <v>0</v>
      </c>
      <c r="P47" s="22">
        <v>1.611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17">
        <v>399663</v>
      </c>
      <c r="B48" s="17" t="s">
        <v>131</v>
      </c>
      <c r="C48" s="17">
        <v>1725.712</v>
      </c>
      <c r="D48" s="17">
        <v>1912.852</v>
      </c>
      <c r="E48" s="17">
        <v>1</v>
      </c>
      <c r="F48" s="18">
        <v>0</v>
      </c>
      <c r="G48" s="18">
        <v>0</v>
      </c>
      <c r="H48" s="18">
        <v>1</v>
      </c>
      <c r="I48" s="18">
        <v>1.332</v>
      </c>
      <c r="J48" s="18">
        <v>10.985</v>
      </c>
      <c r="K48" s="22">
        <v>3</v>
      </c>
      <c r="L48" s="22">
        <v>2</v>
      </c>
      <c r="M48" s="22">
        <v>0</v>
      </c>
      <c r="N48" s="22">
        <v>0</v>
      </c>
      <c r="O48" s="22">
        <v>0</v>
      </c>
      <c r="P48" s="22">
        <v>3.493</v>
      </c>
      <c r="Q48" s="22">
        <v>0</v>
      </c>
      <c r="R48" s="22">
        <v>-1</v>
      </c>
      <c r="S48" s="23"/>
      <c r="T48" s="23"/>
      <c r="U48" s="23"/>
      <c r="V48" s="23"/>
      <c r="W48" s="23"/>
    </row>
    <row r="49" ht="16.5" spans="1:23">
      <c r="A49" s="17">
        <v>399675</v>
      </c>
      <c r="B49" s="17" t="s">
        <v>132</v>
      </c>
      <c r="C49" s="17">
        <v>2947.531</v>
      </c>
      <c r="D49" s="17">
        <v>3644.576</v>
      </c>
      <c r="E49" s="17">
        <v>1</v>
      </c>
      <c r="F49" s="18">
        <v>0</v>
      </c>
      <c r="G49" s="18">
        <v>0</v>
      </c>
      <c r="H49" s="18">
        <v>1</v>
      </c>
      <c r="I49" s="18">
        <v>2.825</v>
      </c>
      <c r="J49" s="18">
        <v>21.41</v>
      </c>
      <c r="K49" s="22">
        <v>3</v>
      </c>
      <c r="L49" s="22">
        <v>2</v>
      </c>
      <c r="M49" s="22">
        <v>0</v>
      </c>
      <c r="N49" s="22">
        <v>0</v>
      </c>
      <c r="O49" s="22">
        <v>0</v>
      </c>
      <c r="P49" s="22">
        <v>4.406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17">
        <v>399706</v>
      </c>
      <c r="B50" s="17" t="s">
        <v>133</v>
      </c>
      <c r="C50" s="17">
        <v>5355.461</v>
      </c>
      <c r="D50" s="17">
        <v>5950.467</v>
      </c>
      <c r="E50" s="17">
        <v>1</v>
      </c>
      <c r="F50" s="18">
        <v>0</v>
      </c>
      <c r="G50" s="18">
        <v>0</v>
      </c>
      <c r="H50" s="18">
        <v>1</v>
      </c>
      <c r="I50" s="18">
        <v>1.629</v>
      </c>
      <c r="J50" s="18">
        <v>11.466</v>
      </c>
      <c r="K50" s="22">
        <v>3</v>
      </c>
      <c r="L50" s="22">
        <v>2</v>
      </c>
      <c r="M50" s="22">
        <v>0</v>
      </c>
      <c r="N50" s="22">
        <v>0</v>
      </c>
      <c r="O50" s="22">
        <v>0</v>
      </c>
      <c r="P50" s="22">
        <v>12.714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17">
        <v>399913</v>
      </c>
      <c r="B51" s="17" t="s">
        <v>134</v>
      </c>
      <c r="C51" s="17">
        <v>7812.848</v>
      </c>
      <c r="D51" s="17">
        <v>9370.16</v>
      </c>
      <c r="E51" s="17">
        <v>1</v>
      </c>
      <c r="F51" s="18">
        <v>0</v>
      </c>
      <c r="G51" s="18">
        <v>0</v>
      </c>
      <c r="H51" s="18">
        <v>1</v>
      </c>
      <c r="I51" s="18">
        <v>1.009</v>
      </c>
      <c r="J51" s="18">
        <v>17.461</v>
      </c>
      <c r="K51" s="22">
        <v>2</v>
      </c>
      <c r="L51" s="22">
        <v>2</v>
      </c>
      <c r="M51" s="22">
        <v>1</v>
      </c>
      <c r="N51" s="22">
        <v>-1</v>
      </c>
      <c r="O51" s="22">
        <v>0</v>
      </c>
      <c r="P51" s="22">
        <v>3.429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17">
        <v>399933</v>
      </c>
      <c r="B52" s="17" t="s">
        <v>104</v>
      </c>
      <c r="C52" s="17">
        <v>7723.363</v>
      </c>
      <c r="D52" s="17">
        <v>9138.492</v>
      </c>
      <c r="E52" s="17">
        <v>1</v>
      </c>
      <c r="F52" s="18">
        <v>0</v>
      </c>
      <c r="G52" s="18">
        <v>0</v>
      </c>
      <c r="H52" s="18">
        <v>1</v>
      </c>
      <c r="I52" s="18">
        <v>0.455</v>
      </c>
      <c r="J52" s="18">
        <v>15.87</v>
      </c>
      <c r="K52" s="22">
        <v>2</v>
      </c>
      <c r="L52" s="22">
        <v>2</v>
      </c>
      <c r="M52" s="22">
        <v>0</v>
      </c>
      <c r="N52" s="22">
        <v>-1</v>
      </c>
      <c r="O52" s="22">
        <v>0</v>
      </c>
      <c r="P52" s="22">
        <v>11.514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17">
        <v>399989</v>
      </c>
      <c r="B53" s="17" t="s">
        <v>135</v>
      </c>
      <c r="C53" s="17">
        <v>6365.768</v>
      </c>
      <c r="D53" s="17">
        <v>7650.315</v>
      </c>
      <c r="E53" s="17">
        <v>1</v>
      </c>
      <c r="F53" s="18">
        <v>0</v>
      </c>
      <c r="G53" s="18">
        <v>0</v>
      </c>
      <c r="H53" s="18">
        <v>1</v>
      </c>
      <c r="I53" s="18">
        <v>0.653</v>
      </c>
      <c r="J53" s="18">
        <v>17.334</v>
      </c>
      <c r="K53" s="22">
        <v>2</v>
      </c>
      <c r="L53" s="22">
        <v>2</v>
      </c>
      <c r="M53" s="22">
        <v>0</v>
      </c>
      <c r="N53" s="22">
        <v>0</v>
      </c>
      <c r="O53" s="22">
        <v>0</v>
      </c>
      <c r="P53" s="22">
        <v>2.284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17">
        <v>399994</v>
      </c>
      <c r="B54" s="17" t="s">
        <v>136</v>
      </c>
      <c r="C54" s="17">
        <v>1555.204</v>
      </c>
      <c r="D54" s="17">
        <v>1892.474</v>
      </c>
      <c r="E54" s="17">
        <v>1</v>
      </c>
      <c r="F54" s="18">
        <v>0</v>
      </c>
      <c r="G54" s="18">
        <v>0</v>
      </c>
      <c r="H54" s="18">
        <v>1</v>
      </c>
      <c r="I54" s="18">
        <v>3.158</v>
      </c>
      <c r="J54" s="18">
        <v>20.417</v>
      </c>
      <c r="K54" s="22">
        <v>2</v>
      </c>
      <c r="L54" s="22">
        <v>2</v>
      </c>
      <c r="M54" s="22">
        <v>0</v>
      </c>
      <c r="N54" s="22">
        <v>-1</v>
      </c>
      <c r="O54" s="22">
        <v>0</v>
      </c>
      <c r="P54" s="22">
        <v>2.232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17">
        <v>980016</v>
      </c>
      <c r="B55" s="17" t="s">
        <v>137</v>
      </c>
      <c r="C55" s="17">
        <v>5839.426</v>
      </c>
      <c r="D55" s="17">
        <v>6942.295</v>
      </c>
      <c r="E55" s="17">
        <v>1</v>
      </c>
      <c r="F55" s="18">
        <v>0</v>
      </c>
      <c r="G55" s="18">
        <v>0</v>
      </c>
      <c r="H55" s="18">
        <v>1</v>
      </c>
      <c r="I55" s="18">
        <v>0.975</v>
      </c>
      <c r="J55" s="18">
        <v>16.707</v>
      </c>
      <c r="K55" s="22">
        <v>2</v>
      </c>
      <c r="L55" s="22">
        <v>2</v>
      </c>
      <c r="M55" s="22">
        <v>0</v>
      </c>
      <c r="N55" s="22">
        <v>0</v>
      </c>
      <c r="O55" s="22">
        <v>0</v>
      </c>
      <c r="P55" s="22">
        <v>1.757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17">
        <v>980035</v>
      </c>
      <c r="B56" s="17" t="s">
        <v>138</v>
      </c>
      <c r="C56" s="17">
        <v>1637.277</v>
      </c>
      <c r="D56" s="17">
        <v>1919.512</v>
      </c>
      <c r="E56" s="17">
        <v>1</v>
      </c>
      <c r="F56" s="18">
        <v>0</v>
      </c>
      <c r="G56" s="18">
        <v>0</v>
      </c>
      <c r="H56" s="18">
        <v>1</v>
      </c>
      <c r="I56" s="18">
        <v>0.198</v>
      </c>
      <c r="J56" s="18">
        <v>14.872</v>
      </c>
      <c r="K56" s="22">
        <v>4</v>
      </c>
      <c r="L56" s="22">
        <v>1</v>
      </c>
      <c r="M56" s="22">
        <v>0</v>
      </c>
      <c r="N56" s="22">
        <v>0</v>
      </c>
      <c r="O56" s="22">
        <v>0</v>
      </c>
      <c r="P56" s="22">
        <v>6.079</v>
      </c>
      <c r="Q56" s="22">
        <v>0</v>
      </c>
      <c r="R56" s="22">
        <v>-1</v>
      </c>
      <c r="S56" s="23"/>
      <c r="T56" s="23"/>
      <c r="U56" s="23"/>
      <c r="V56" s="23"/>
      <c r="W56" s="23"/>
    </row>
    <row r="57" ht="16.5" spans="1:23">
      <c r="A57" s="19">
        <v>399237</v>
      </c>
      <c r="B57" s="19" t="s">
        <v>139</v>
      </c>
      <c r="C57" s="19">
        <v>1122.747</v>
      </c>
      <c r="D57" s="19">
        <v>1231.504</v>
      </c>
      <c r="E57" s="19">
        <v>0</v>
      </c>
      <c r="F57" s="19">
        <v>1</v>
      </c>
      <c r="G57" s="18">
        <v>0</v>
      </c>
      <c r="H57" s="18">
        <v>0</v>
      </c>
      <c r="I57" s="18">
        <v>0</v>
      </c>
      <c r="J57" s="18">
        <v>0.506</v>
      </c>
      <c r="K57" s="22">
        <v>1</v>
      </c>
      <c r="L57" s="22">
        <v>2</v>
      </c>
      <c r="M57" s="22">
        <v>0</v>
      </c>
      <c r="N57" s="22">
        <v>0</v>
      </c>
      <c r="O57" s="22">
        <v>0</v>
      </c>
      <c r="P57" s="22">
        <v>6.346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19">
        <v>399320</v>
      </c>
      <c r="B58" s="19" t="s">
        <v>140</v>
      </c>
      <c r="C58" s="19">
        <v>2143.182</v>
      </c>
      <c r="D58" s="19">
        <v>2234.648</v>
      </c>
      <c r="E58" s="19">
        <v>0</v>
      </c>
      <c r="F58" s="19">
        <v>1</v>
      </c>
      <c r="G58" s="18">
        <v>0</v>
      </c>
      <c r="H58" s="18">
        <v>0</v>
      </c>
      <c r="I58" s="18">
        <v>0</v>
      </c>
      <c r="J58" s="18">
        <v>0.426</v>
      </c>
      <c r="K58" s="22">
        <v>4</v>
      </c>
      <c r="L58" s="22">
        <v>2</v>
      </c>
      <c r="M58" s="22">
        <v>0</v>
      </c>
      <c r="N58" s="22">
        <v>0</v>
      </c>
      <c r="O58" s="22">
        <v>0</v>
      </c>
      <c r="P58" s="22">
        <v>5.234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0">
        <v>1</v>
      </c>
      <c r="B59" s="21" t="s">
        <v>141</v>
      </c>
      <c r="C59" s="21">
        <v>3353.615</v>
      </c>
      <c r="D59" s="21">
        <v>3745.087</v>
      </c>
      <c r="E59" s="21">
        <v>0</v>
      </c>
      <c r="F59" s="21">
        <v>0</v>
      </c>
      <c r="G59" s="21">
        <v>0</v>
      </c>
      <c r="H59" s="21">
        <v>1</v>
      </c>
      <c r="I59" s="18">
        <v>2.817</v>
      </c>
      <c r="J59" s="18">
        <v>12.975</v>
      </c>
      <c r="K59" s="22">
        <v>2</v>
      </c>
      <c r="L59" s="22">
        <v>2</v>
      </c>
      <c r="M59" s="22">
        <v>0</v>
      </c>
      <c r="N59" s="22">
        <v>0</v>
      </c>
      <c r="O59" s="22">
        <v>0</v>
      </c>
      <c r="P59" s="22">
        <v>6.644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2</v>
      </c>
      <c r="B60" s="21" t="s">
        <v>142</v>
      </c>
      <c r="C60" s="21">
        <v>3514.833</v>
      </c>
      <c r="D60" s="21">
        <v>3925.71</v>
      </c>
      <c r="E60" s="21">
        <v>0</v>
      </c>
      <c r="F60" s="21">
        <v>0</v>
      </c>
      <c r="G60" s="21">
        <v>0</v>
      </c>
      <c r="H60" s="21">
        <v>1</v>
      </c>
      <c r="I60" s="18">
        <v>2.821</v>
      </c>
      <c r="J60" s="18">
        <v>12.992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0.001</v>
      </c>
      <c r="Q60" s="22">
        <v>0</v>
      </c>
      <c r="R60" s="22">
        <v>-1</v>
      </c>
      <c r="S60" s="23"/>
      <c r="T60" s="23"/>
      <c r="U60" s="23"/>
      <c r="V60" s="23"/>
      <c r="W60" s="23"/>
    </row>
    <row r="61" ht="16.5" spans="1:23">
      <c r="A61" s="21">
        <v>4</v>
      </c>
      <c r="B61" s="21" t="s">
        <v>143</v>
      </c>
      <c r="C61" s="21">
        <v>2846.04</v>
      </c>
      <c r="D61" s="21">
        <v>3291.963</v>
      </c>
      <c r="E61" s="21">
        <v>0</v>
      </c>
      <c r="F61" s="21">
        <v>0</v>
      </c>
      <c r="G61" s="21">
        <v>0</v>
      </c>
      <c r="H61" s="21">
        <v>1</v>
      </c>
      <c r="I61" s="18">
        <v>6.946</v>
      </c>
      <c r="J61" s="18">
        <v>19.551</v>
      </c>
      <c r="K61" s="22">
        <v>2</v>
      </c>
      <c r="L61" s="22">
        <v>1</v>
      </c>
      <c r="M61" s="22">
        <v>0</v>
      </c>
      <c r="N61" s="22">
        <v>0</v>
      </c>
      <c r="O61" s="22">
        <v>0</v>
      </c>
      <c r="P61" s="22">
        <v>7.808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9</v>
      </c>
      <c r="B62" s="21" t="s">
        <v>144</v>
      </c>
      <c r="C62" s="21">
        <v>5350.458</v>
      </c>
      <c r="D62" s="21">
        <v>6140.337</v>
      </c>
      <c r="E62" s="21">
        <v>0</v>
      </c>
      <c r="F62" s="21">
        <v>0</v>
      </c>
      <c r="G62" s="21">
        <v>0</v>
      </c>
      <c r="H62" s="21">
        <v>1</v>
      </c>
      <c r="I62" s="18">
        <v>6.071</v>
      </c>
      <c r="J62" s="18">
        <v>18.153</v>
      </c>
      <c r="K62" s="22">
        <v>2</v>
      </c>
      <c r="L62" s="22">
        <v>2</v>
      </c>
      <c r="M62" s="22">
        <v>1</v>
      </c>
      <c r="N62" s="22">
        <v>-1</v>
      </c>
      <c r="O62" s="22">
        <v>0</v>
      </c>
      <c r="P62" s="22">
        <v>5.955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10</v>
      </c>
      <c r="B63" s="21" t="s">
        <v>145</v>
      </c>
      <c r="C63" s="21">
        <v>8508.093</v>
      </c>
      <c r="D63" s="21">
        <v>9512.038</v>
      </c>
      <c r="E63" s="21">
        <v>0</v>
      </c>
      <c r="F63" s="21">
        <v>0</v>
      </c>
      <c r="G63" s="21">
        <v>0</v>
      </c>
      <c r="H63" s="21">
        <v>1</v>
      </c>
      <c r="I63" s="18">
        <v>4.194</v>
      </c>
      <c r="J63" s="18">
        <v>14.305</v>
      </c>
      <c r="K63" s="22">
        <v>4</v>
      </c>
      <c r="L63" s="22">
        <v>2</v>
      </c>
      <c r="M63" s="22">
        <v>0</v>
      </c>
      <c r="N63" s="22">
        <v>0</v>
      </c>
      <c r="O63" s="22">
        <v>0</v>
      </c>
      <c r="P63" s="22">
        <v>3.904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11</v>
      </c>
      <c r="B64" s="21" t="s">
        <v>63</v>
      </c>
      <c r="C64" s="21">
        <v>6877.166</v>
      </c>
      <c r="D64" s="21">
        <v>7063.867</v>
      </c>
      <c r="E64" s="21">
        <v>0</v>
      </c>
      <c r="F64" s="21">
        <v>0</v>
      </c>
      <c r="G64" s="21">
        <v>0</v>
      </c>
      <c r="H64" s="21">
        <v>1</v>
      </c>
      <c r="I64" s="18">
        <v>0.976</v>
      </c>
      <c r="J64" s="18">
        <v>3.593</v>
      </c>
      <c r="K64" s="22">
        <v>3</v>
      </c>
      <c r="L64" s="22">
        <v>2</v>
      </c>
      <c r="M64" s="22">
        <v>0</v>
      </c>
      <c r="N64" s="22">
        <v>0</v>
      </c>
      <c r="O64" s="22">
        <v>0</v>
      </c>
      <c r="P64" s="22">
        <v>3.007</v>
      </c>
      <c r="Q64" s="22">
        <v>0</v>
      </c>
      <c r="R64" s="22">
        <v>-1</v>
      </c>
      <c r="S64" s="23"/>
      <c r="T64" s="23"/>
      <c r="U64" s="23"/>
      <c r="V64" s="23"/>
      <c r="W64" s="23"/>
    </row>
    <row r="65" ht="16.5" spans="1:23">
      <c r="A65" s="21">
        <v>13</v>
      </c>
      <c r="B65" s="21" t="s">
        <v>146</v>
      </c>
      <c r="C65" s="21">
        <v>298.129</v>
      </c>
      <c r="D65" s="21">
        <v>300.345</v>
      </c>
      <c r="E65" s="21">
        <v>0</v>
      </c>
      <c r="F65" s="21">
        <v>0</v>
      </c>
      <c r="G65" s="21">
        <v>0</v>
      </c>
      <c r="H65" s="21">
        <v>1</v>
      </c>
      <c r="I65" s="18">
        <v>0.199</v>
      </c>
      <c r="J65" s="18">
        <v>0.936</v>
      </c>
      <c r="K65" s="22">
        <v>3</v>
      </c>
      <c r="L65" s="22">
        <v>1</v>
      </c>
      <c r="M65" s="22">
        <v>0</v>
      </c>
      <c r="N65" s="22">
        <v>0</v>
      </c>
      <c r="O65" s="22">
        <v>0</v>
      </c>
      <c r="P65" s="22">
        <v>4.311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16</v>
      </c>
      <c r="B66" s="21" t="s">
        <v>147</v>
      </c>
      <c r="C66" s="21">
        <v>2665.247</v>
      </c>
      <c r="D66" s="21">
        <v>2904.838</v>
      </c>
      <c r="E66" s="21">
        <v>0</v>
      </c>
      <c r="F66" s="21">
        <v>0</v>
      </c>
      <c r="G66" s="21">
        <v>0</v>
      </c>
      <c r="H66" s="21">
        <v>1</v>
      </c>
      <c r="I66" s="18">
        <v>1.179</v>
      </c>
      <c r="J66" s="18">
        <v>9.33</v>
      </c>
      <c r="K66" s="22">
        <v>4</v>
      </c>
      <c r="L66" s="22">
        <v>0</v>
      </c>
      <c r="M66" s="22">
        <v>0</v>
      </c>
      <c r="N66" s="22">
        <v>0</v>
      </c>
      <c r="O66" s="22">
        <v>0</v>
      </c>
      <c r="P66" s="22">
        <v>20.472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17</v>
      </c>
      <c r="B67" s="21" t="s">
        <v>148</v>
      </c>
      <c r="C67" s="21">
        <v>2834.109</v>
      </c>
      <c r="D67" s="21">
        <v>3165.244</v>
      </c>
      <c r="E67" s="21">
        <v>0</v>
      </c>
      <c r="F67" s="21">
        <v>0</v>
      </c>
      <c r="G67" s="21">
        <v>0</v>
      </c>
      <c r="H67" s="21">
        <v>1</v>
      </c>
      <c r="I67" s="18">
        <v>2.823</v>
      </c>
      <c r="J67" s="18">
        <v>12.989</v>
      </c>
      <c r="K67" s="22">
        <v>3</v>
      </c>
      <c r="L67" s="22">
        <v>1</v>
      </c>
      <c r="M67" s="22">
        <v>0</v>
      </c>
      <c r="N67" s="22">
        <v>0</v>
      </c>
      <c r="O67" s="22">
        <v>0</v>
      </c>
      <c r="P67" s="22">
        <v>5.037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20</v>
      </c>
      <c r="B68" s="21" t="s">
        <v>149</v>
      </c>
      <c r="C68" s="21">
        <v>1248.311</v>
      </c>
      <c r="D68" s="21">
        <v>1549.051</v>
      </c>
      <c r="E68" s="21">
        <v>0</v>
      </c>
      <c r="F68" s="21">
        <v>0</v>
      </c>
      <c r="G68" s="21">
        <v>0</v>
      </c>
      <c r="H68" s="21">
        <v>1</v>
      </c>
      <c r="I68" s="18">
        <v>9.514</v>
      </c>
      <c r="J68" s="18">
        <v>27.082</v>
      </c>
      <c r="K68" s="22">
        <v>3</v>
      </c>
      <c r="L68" s="22">
        <v>2</v>
      </c>
      <c r="M68" s="22">
        <v>0</v>
      </c>
      <c r="N68" s="22">
        <v>0</v>
      </c>
      <c r="O68" s="22">
        <v>0</v>
      </c>
      <c r="P68" s="22">
        <v>-2.082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22</v>
      </c>
      <c r="B69" s="21" t="s">
        <v>150</v>
      </c>
      <c r="C69" s="21">
        <v>249.911</v>
      </c>
      <c r="D69" s="21">
        <v>251.779</v>
      </c>
      <c r="E69" s="21">
        <v>0</v>
      </c>
      <c r="F69" s="21">
        <v>0</v>
      </c>
      <c r="G69" s="21">
        <v>0</v>
      </c>
      <c r="H69" s="21">
        <v>1</v>
      </c>
      <c r="I69" s="18">
        <v>0.209</v>
      </c>
      <c r="J69" s="18">
        <v>0.95</v>
      </c>
      <c r="K69" s="22">
        <v>4</v>
      </c>
      <c r="L69" s="22">
        <v>0</v>
      </c>
      <c r="M69" s="22">
        <v>0</v>
      </c>
      <c r="N69" s="22">
        <v>0</v>
      </c>
      <c r="O69" s="22">
        <v>0</v>
      </c>
      <c r="P69" s="22">
        <v>1.465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26</v>
      </c>
      <c r="B70" s="21" t="s">
        <v>151</v>
      </c>
      <c r="C70" s="21">
        <v>3681.293</v>
      </c>
      <c r="D70" s="21">
        <v>4336.149</v>
      </c>
      <c r="E70" s="21">
        <v>0</v>
      </c>
      <c r="F70" s="21">
        <v>0</v>
      </c>
      <c r="G70" s="21">
        <v>0</v>
      </c>
      <c r="H70" s="21">
        <v>1</v>
      </c>
      <c r="I70" s="18">
        <v>6.014</v>
      </c>
      <c r="J70" s="18">
        <v>20.208</v>
      </c>
      <c r="K70" s="22">
        <v>3</v>
      </c>
      <c r="L70" s="22">
        <v>1</v>
      </c>
      <c r="M70" s="22">
        <v>0</v>
      </c>
      <c r="N70" s="22">
        <v>0</v>
      </c>
      <c r="O70" s="22">
        <v>0</v>
      </c>
      <c r="P70" s="22">
        <v>5.128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28</v>
      </c>
      <c r="B71" s="21" t="s">
        <v>152</v>
      </c>
      <c r="C71" s="21">
        <v>3128.601</v>
      </c>
      <c r="D71" s="21">
        <v>3590.275</v>
      </c>
      <c r="E71" s="21">
        <v>0</v>
      </c>
      <c r="F71" s="21">
        <v>0</v>
      </c>
      <c r="G71" s="21">
        <v>0</v>
      </c>
      <c r="H71" s="21">
        <v>1</v>
      </c>
      <c r="I71" s="18">
        <v>7.325</v>
      </c>
      <c r="J71" s="18">
        <v>19.242</v>
      </c>
      <c r="K71" s="22">
        <v>3</v>
      </c>
      <c r="L71" s="22">
        <v>2</v>
      </c>
      <c r="M71" s="22">
        <v>0</v>
      </c>
      <c r="N71" s="22">
        <v>0</v>
      </c>
      <c r="O71" s="22">
        <v>0</v>
      </c>
      <c r="P71" s="22">
        <v>4.405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30</v>
      </c>
      <c r="B72" s="21" t="s">
        <v>153</v>
      </c>
      <c r="C72" s="21">
        <v>2038.41</v>
      </c>
      <c r="D72" s="21">
        <v>2356.27</v>
      </c>
      <c r="E72" s="21">
        <v>0</v>
      </c>
      <c r="F72" s="21">
        <v>0</v>
      </c>
      <c r="G72" s="21">
        <v>0</v>
      </c>
      <c r="H72" s="21">
        <v>1</v>
      </c>
      <c r="I72" s="18">
        <v>8.318</v>
      </c>
      <c r="J72" s="18">
        <v>20.686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3.358</v>
      </c>
      <c r="Q72" s="22">
        <v>0</v>
      </c>
      <c r="R72" s="22">
        <v>1</v>
      </c>
      <c r="S72" s="23"/>
      <c r="T72" s="23"/>
      <c r="U72" s="23"/>
      <c r="V72" s="23"/>
      <c r="W72" s="23"/>
    </row>
    <row r="73" ht="16.5" spans="1:23">
      <c r="A73" s="21">
        <v>33</v>
      </c>
      <c r="B73" s="21" t="s">
        <v>154</v>
      </c>
      <c r="C73" s="21">
        <v>2298.715</v>
      </c>
      <c r="D73" s="21">
        <v>2839.52</v>
      </c>
      <c r="E73" s="21">
        <v>0</v>
      </c>
      <c r="F73" s="21">
        <v>0</v>
      </c>
      <c r="G73" s="21">
        <v>0</v>
      </c>
      <c r="H73" s="21">
        <v>1</v>
      </c>
      <c r="I73" s="18">
        <v>6.593</v>
      </c>
      <c r="J73" s="18">
        <v>24.383</v>
      </c>
      <c r="K73" s="22">
        <v>3</v>
      </c>
      <c r="L73" s="22">
        <v>1</v>
      </c>
      <c r="M73" s="22">
        <v>0</v>
      </c>
      <c r="N73" s="22">
        <v>-1</v>
      </c>
      <c r="O73" s="22">
        <v>0</v>
      </c>
      <c r="P73" s="22">
        <v>2.095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35</v>
      </c>
      <c r="B74" s="21" t="s">
        <v>155</v>
      </c>
      <c r="C74" s="21">
        <v>2624.106</v>
      </c>
      <c r="D74" s="21">
        <v>2974.175</v>
      </c>
      <c r="E74" s="21">
        <v>0</v>
      </c>
      <c r="F74" s="21">
        <v>0</v>
      </c>
      <c r="G74" s="21">
        <v>0</v>
      </c>
      <c r="H74" s="21">
        <v>1</v>
      </c>
      <c r="I74" s="18">
        <v>5.33</v>
      </c>
      <c r="J74" s="18">
        <v>16.473</v>
      </c>
      <c r="K74" s="22">
        <v>2</v>
      </c>
      <c r="L74" s="22">
        <v>2</v>
      </c>
      <c r="M74" s="22">
        <v>0</v>
      </c>
      <c r="N74" s="22">
        <v>-1</v>
      </c>
      <c r="O74" s="22">
        <v>0</v>
      </c>
      <c r="P74" s="22">
        <v>5.98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39</v>
      </c>
      <c r="B75" s="21" t="s">
        <v>156</v>
      </c>
      <c r="C75" s="21">
        <v>3604.594</v>
      </c>
      <c r="D75" s="21">
        <v>4731.469</v>
      </c>
      <c r="E75" s="21">
        <v>0</v>
      </c>
      <c r="F75" s="21">
        <v>0</v>
      </c>
      <c r="G75" s="21">
        <v>0</v>
      </c>
      <c r="H75" s="21">
        <v>1</v>
      </c>
      <c r="I75" s="18">
        <v>20.184</v>
      </c>
      <c r="J75" s="18">
        <v>39.193</v>
      </c>
      <c r="K75" s="22">
        <v>1</v>
      </c>
      <c r="L75" s="22">
        <v>2</v>
      </c>
      <c r="M75" s="22">
        <v>1</v>
      </c>
      <c r="N75" s="22">
        <v>0</v>
      </c>
      <c r="O75" s="22">
        <v>0</v>
      </c>
      <c r="P75" s="22">
        <v>10.627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40</v>
      </c>
      <c r="B76" s="21" t="s">
        <v>157</v>
      </c>
      <c r="C76" s="21">
        <v>3562.586</v>
      </c>
      <c r="D76" s="21">
        <v>3873.646</v>
      </c>
      <c r="E76" s="21">
        <v>0</v>
      </c>
      <c r="F76" s="21">
        <v>0</v>
      </c>
      <c r="G76" s="21">
        <v>0</v>
      </c>
      <c r="H76" s="21">
        <v>1</v>
      </c>
      <c r="I76" s="18">
        <v>3.453</v>
      </c>
      <c r="J76" s="18">
        <v>11.206</v>
      </c>
      <c r="K76" s="22">
        <v>4</v>
      </c>
      <c r="L76" s="22">
        <v>1</v>
      </c>
      <c r="M76" s="22">
        <v>-1</v>
      </c>
      <c r="N76" s="22">
        <v>1</v>
      </c>
      <c r="O76" s="22">
        <v>0</v>
      </c>
      <c r="P76" s="22">
        <v>28.291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43</v>
      </c>
      <c r="B77" s="21" t="s">
        <v>158</v>
      </c>
      <c r="C77" s="21">
        <v>2143.442</v>
      </c>
      <c r="D77" s="21">
        <v>2435.243</v>
      </c>
      <c r="E77" s="21">
        <v>0</v>
      </c>
      <c r="F77" s="21">
        <v>0</v>
      </c>
      <c r="G77" s="21">
        <v>0</v>
      </c>
      <c r="H77" s="21">
        <v>1</v>
      </c>
      <c r="I77" s="18">
        <v>5.563</v>
      </c>
      <c r="J77" s="18">
        <v>16.879</v>
      </c>
      <c r="K77" s="22">
        <v>3</v>
      </c>
      <c r="L77" s="22">
        <v>0</v>
      </c>
      <c r="M77" s="22">
        <v>0</v>
      </c>
      <c r="N77" s="22">
        <v>0</v>
      </c>
      <c r="O77" s="22">
        <v>0</v>
      </c>
      <c r="P77" s="22">
        <v>7.517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44</v>
      </c>
      <c r="B78" s="21" t="s">
        <v>159</v>
      </c>
      <c r="C78" s="21">
        <v>3926.651</v>
      </c>
      <c r="D78" s="21">
        <v>4399.116</v>
      </c>
      <c r="E78" s="21">
        <v>0</v>
      </c>
      <c r="F78" s="21">
        <v>0</v>
      </c>
      <c r="G78" s="21">
        <v>0</v>
      </c>
      <c r="H78" s="21">
        <v>1</v>
      </c>
      <c r="I78" s="18">
        <v>2.763</v>
      </c>
      <c r="J78" s="18">
        <v>13.206</v>
      </c>
      <c r="K78" s="22">
        <v>3</v>
      </c>
      <c r="L78" s="22">
        <v>2</v>
      </c>
      <c r="M78" s="22">
        <v>0</v>
      </c>
      <c r="N78" s="22">
        <v>0</v>
      </c>
      <c r="O78" s="22">
        <v>0</v>
      </c>
      <c r="P78" s="22">
        <v>0.974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45</v>
      </c>
      <c r="B79" s="21" t="s">
        <v>160</v>
      </c>
      <c r="C79" s="21">
        <v>4545.865</v>
      </c>
      <c r="D79" s="21">
        <v>5303.939</v>
      </c>
      <c r="E79" s="21">
        <v>0</v>
      </c>
      <c r="F79" s="21">
        <v>0</v>
      </c>
      <c r="G79" s="21">
        <v>0</v>
      </c>
      <c r="H79" s="21">
        <v>1</v>
      </c>
      <c r="I79" s="18">
        <v>6.892</v>
      </c>
      <c r="J79" s="18">
        <v>20.2</v>
      </c>
      <c r="K79" s="22">
        <v>3</v>
      </c>
      <c r="L79" s="22">
        <v>2</v>
      </c>
      <c r="M79" s="22">
        <v>0</v>
      </c>
      <c r="N79" s="22">
        <v>0</v>
      </c>
      <c r="O79" s="22">
        <v>0</v>
      </c>
      <c r="P79" s="22">
        <v>2.198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46</v>
      </c>
      <c r="B80" s="21" t="s">
        <v>161</v>
      </c>
      <c r="C80" s="21">
        <v>4245.17</v>
      </c>
      <c r="D80" s="21">
        <v>4834.115</v>
      </c>
      <c r="E80" s="21">
        <v>0</v>
      </c>
      <c r="F80" s="21">
        <v>0</v>
      </c>
      <c r="G80" s="21">
        <v>0</v>
      </c>
      <c r="H80" s="21">
        <v>1</v>
      </c>
      <c r="I80" s="18">
        <v>4.791</v>
      </c>
      <c r="J80" s="18">
        <v>16.39</v>
      </c>
      <c r="K80" s="22">
        <v>3</v>
      </c>
      <c r="L80" s="22">
        <v>2</v>
      </c>
      <c r="M80" s="22">
        <v>0</v>
      </c>
      <c r="N80" s="22">
        <v>0</v>
      </c>
      <c r="O80" s="22">
        <v>0</v>
      </c>
      <c r="P80" s="22">
        <v>22.741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47</v>
      </c>
      <c r="B81" s="21" t="s">
        <v>162</v>
      </c>
      <c r="C81" s="21">
        <v>3359.249</v>
      </c>
      <c r="D81" s="21">
        <v>3737.761</v>
      </c>
      <c r="E81" s="21">
        <v>0</v>
      </c>
      <c r="F81" s="21">
        <v>0</v>
      </c>
      <c r="G81" s="21">
        <v>0</v>
      </c>
      <c r="H81" s="21">
        <v>1</v>
      </c>
      <c r="I81" s="18">
        <v>3.309</v>
      </c>
      <c r="J81" s="18">
        <v>13.1</v>
      </c>
      <c r="K81" s="22">
        <v>3</v>
      </c>
      <c r="L81" s="22">
        <v>1</v>
      </c>
      <c r="M81" s="22">
        <v>0</v>
      </c>
      <c r="N81" s="22">
        <v>0</v>
      </c>
      <c r="O81" s="22">
        <v>0</v>
      </c>
      <c r="P81" s="22">
        <v>5.126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49</v>
      </c>
      <c r="B82" s="21" t="s">
        <v>163</v>
      </c>
      <c r="C82" s="21">
        <v>1534.331</v>
      </c>
      <c r="D82" s="21">
        <v>1834.503</v>
      </c>
      <c r="E82" s="21">
        <v>0</v>
      </c>
      <c r="F82" s="21">
        <v>0</v>
      </c>
      <c r="G82" s="21">
        <v>0</v>
      </c>
      <c r="H82" s="21">
        <v>1</v>
      </c>
      <c r="I82" s="18">
        <v>10.483</v>
      </c>
      <c r="J82" s="18">
        <v>25.131</v>
      </c>
      <c r="K82" s="22">
        <v>3</v>
      </c>
      <c r="L82" s="22">
        <v>2</v>
      </c>
      <c r="M82" s="22">
        <v>0</v>
      </c>
      <c r="N82" s="22">
        <v>0</v>
      </c>
      <c r="O82" s="22">
        <v>0</v>
      </c>
      <c r="P82" s="22">
        <v>11.215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50</v>
      </c>
      <c r="B83" s="21" t="s">
        <v>164</v>
      </c>
      <c r="C83" s="21">
        <v>2054.258</v>
      </c>
      <c r="D83" s="21">
        <v>2277.255</v>
      </c>
      <c r="E83" s="21">
        <v>0</v>
      </c>
      <c r="F83" s="21">
        <v>0</v>
      </c>
      <c r="G83" s="21">
        <v>0</v>
      </c>
      <c r="H83" s="21">
        <v>1</v>
      </c>
      <c r="I83" s="18">
        <v>3.122</v>
      </c>
      <c r="J83" s="18">
        <v>12.608</v>
      </c>
      <c r="K83" s="22">
        <v>3</v>
      </c>
      <c r="L83" s="22">
        <v>1</v>
      </c>
      <c r="M83" s="22">
        <v>0</v>
      </c>
      <c r="N83" s="22">
        <v>0</v>
      </c>
      <c r="O83" s="22">
        <v>0</v>
      </c>
      <c r="P83" s="22">
        <v>5.487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51</v>
      </c>
      <c r="B84" s="21" t="s">
        <v>165</v>
      </c>
      <c r="C84" s="21">
        <v>8004.133</v>
      </c>
      <c r="D84" s="21">
        <v>8880.208</v>
      </c>
      <c r="E84" s="21">
        <v>0</v>
      </c>
      <c r="F84" s="21">
        <v>0</v>
      </c>
      <c r="G84" s="21">
        <v>0</v>
      </c>
      <c r="H84" s="21">
        <v>1</v>
      </c>
      <c r="I84" s="18">
        <v>2.696</v>
      </c>
      <c r="J84" s="18">
        <v>12.295</v>
      </c>
      <c r="K84" s="22">
        <v>4</v>
      </c>
      <c r="L84" s="22">
        <v>2</v>
      </c>
      <c r="M84" s="22">
        <v>-1</v>
      </c>
      <c r="N84" s="22">
        <v>0</v>
      </c>
      <c r="O84" s="22">
        <v>0</v>
      </c>
      <c r="P84" s="22">
        <v>8.646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57</v>
      </c>
      <c r="B85" s="21" t="s">
        <v>166</v>
      </c>
      <c r="C85" s="21">
        <v>3193.502</v>
      </c>
      <c r="D85" s="21">
        <v>3590.273</v>
      </c>
      <c r="E85" s="21">
        <v>0</v>
      </c>
      <c r="F85" s="21">
        <v>0</v>
      </c>
      <c r="G85" s="21">
        <v>0</v>
      </c>
      <c r="H85" s="21">
        <v>1</v>
      </c>
      <c r="I85" s="18">
        <v>6.366</v>
      </c>
      <c r="J85" s="18">
        <v>16.714</v>
      </c>
      <c r="K85" s="22">
        <v>3</v>
      </c>
      <c r="L85" s="22">
        <v>2</v>
      </c>
      <c r="M85" s="22">
        <v>0</v>
      </c>
      <c r="N85" s="22">
        <v>0</v>
      </c>
      <c r="O85" s="22">
        <v>0</v>
      </c>
      <c r="P85" s="22">
        <v>1.652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59</v>
      </c>
      <c r="B86" s="21" t="s">
        <v>167</v>
      </c>
      <c r="C86" s="21">
        <v>2657.47</v>
      </c>
      <c r="D86" s="21">
        <v>3072.866</v>
      </c>
      <c r="E86" s="21">
        <v>0</v>
      </c>
      <c r="F86" s="21">
        <v>0</v>
      </c>
      <c r="G86" s="21">
        <v>0</v>
      </c>
      <c r="H86" s="21">
        <v>1</v>
      </c>
      <c r="I86" s="18">
        <v>8.485</v>
      </c>
      <c r="J86" s="18">
        <v>20.856</v>
      </c>
      <c r="K86" s="22">
        <v>4</v>
      </c>
      <c r="L86" s="22">
        <v>0</v>
      </c>
      <c r="M86" s="22">
        <v>-1</v>
      </c>
      <c r="N86" s="22">
        <v>0</v>
      </c>
      <c r="O86" s="22">
        <v>0</v>
      </c>
      <c r="P86" s="22">
        <v>22.995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64</v>
      </c>
      <c r="B87" s="21" t="s">
        <v>168</v>
      </c>
      <c r="C87" s="21">
        <v>3013.744</v>
      </c>
      <c r="D87" s="21">
        <v>3444.526</v>
      </c>
      <c r="E87" s="21">
        <v>0</v>
      </c>
      <c r="F87" s="21">
        <v>0</v>
      </c>
      <c r="G87" s="21">
        <v>0</v>
      </c>
      <c r="H87" s="21">
        <v>1</v>
      </c>
      <c r="I87" s="18">
        <v>6.728</v>
      </c>
      <c r="J87" s="18">
        <v>18.393</v>
      </c>
      <c r="K87" s="22">
        <v>2</v>
      </c>
      <c r="L87" s="22">
        <v>2</v>
      </c>
      <c r="M87" s="22">
        <v>0</v>
      </c>
      <c r="N87" s="22">
        <v>0</v>
      </c>
      <c r="O87" s="22">
        <v>0</v>
      </c>
      <c r="P87" s="22">
        <v>4.403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65</v>
      </c>
      <c r="B88" s="21" t="s">
        <v>169</v>
      </c>
      <c r="C88" s="21">
        <v>3122.851</v>
      </c>
      <c r="D88" s="21">
        <v>3497.612</v>
      </c>
      <c r="E88" s="21">
        <v>0</v>
      </c>
      <c r="F88" s="21">
        <v>0</v>
      </c>
      <c r="G88" s="21">
        <v>0</v>
      </c>
      <c r="H88" s="21">
        <v>1</v>
      </c>
      <c r="I88" s="18">
        <v>1.568</v>
      </c>
      <c r="J88" s="18">
        <v>12.115</v>
      </c>
      <c r="K88" s="22">
        <v>3</v>
      </c>
      <c r="L88" s="22">
        <v>2</v>
      </c>
      <c r="M88" s="22">
        <v>0</v>
      </c>
      <c r="N88" s="22">
        <v>0</v>
      </c>
      <c r="O88" s="22">
        <v>0</v>
      </c>
      <c r="P88" s="22">
        <v>11.017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66</v>
      </c>
      <c r="B89" s="21" t="s">
        <v>170</v>
      </c>
      <c r="C89" s="21">
        <v>2524.356</v>
      </c>
      <c r="D89" s="21">
        <v>3002.586</v>
      </c>
      <c r="E89" s="21">
        <v>0</v>
      </c>
      <c r="F89" s="21">
        <v>0</v>
      </c>
      <c r="G89" s="21">
        <v>0</v>
      </c>
      <c r="H89" s="21">
        <v>1</v>
      </c>
      <c r="I89" s="18">
        <v>3.584</v>
      </c>
      <c r="J89" s="18">
        <v>18.941</v>
      </c>
      <c r="K89" s="22">
        <v>2</v>
      </c>
      <c r="L89" s="22">
        <v>2</v>
      </c>
      <c r="M89" s="22">
        <v>0</v>
      </c>
      <c r="N89" s="22">
        <v>0</v>
      </c>
      <c r="O89" s="22">
        <v>0</v>
      </c>
      <c r="P89" s="22">
        <v>5.363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67</v>
      </c>
      <c r="B90" s="21" t="s">
        <v>171</v>
      </c>
      <c r="C90" s="21">
        <v>6578.872</v>
      </c>
      <c r="D90" s="21">
        <v>7951.764</v>
      </c>
      <c r="E90" s="21">
        <v>0</v>
      </c>
      <c r="F90" s="21">
        <v>0</v>
      </c>
      <c r="G90" s="21">
        <v>0</v>
      </c>
      <c r="H90" s="21">
        <v>1</v>
      </c>
      <c r="I90" s="18">
        <v>9.312</v>
      </c>
      <c r="J90" s="18">
        <v>24.969</v>
      </c>
      <c r="K90" s="22">
        <v>2</v>
      </c>
      <c r="L90" s="22">
        <v>0</v>
      </c>
      <c r="M90" s="22">
        <v>0</v>
      </c>
      <c r="N90" s="22">
        <v>0</v>
      </c>
      <c r="O90" s="22">
        <v>0</v>
      </c>
      <c r="P90" s="22">
        <v>0.002</v>
      </c>
      <c r="Q90" s="22">
        <v>0</v>
      </c>
      <c r="R90" s="22">
        <v>-1</v>
      </c>
      <c r="S90" s="23"/>
      <c r="T90" s="23"/>
      <c r="U90" s="23"/>
      <c r="V90" s="23"/>
      <c r="W90" s="23"/>
    </row>
    <row r="91" ht="16.5" spans="1:23">
      <c r="A91" s="21">
        <v>68</v>
      </c>
      <c r="B91" s="21" t="s">
        <v>172</v>
      </c>
      <c r="C91" s="21">
        <v>2751.588</v>
      </c>
      <c r="D91" s="21">
        <v>3260.44</v>
      </c>
      <c r="E91" s="21">
        <v>0</v>
      </c>
      <c r="F91" s="21">
        <v>0</v>
      </c>
      <c r="G91" s="21">
        <v>0</v>
      </c>
      <c r="H91" s="21">
        <v>1</v>
      </c>
      <c r="I91" s="18">
        <v>5.088</v>
      </c>
      <c r="J91" s="18">
        <v>19.901</v>
      </c>
      <c r="K91" s="22">
        <v>3</v>
      </c>
      <c r="L91" s="22">
        <v>1</v>
      </c>
      <c r="M91" s="22">
        <v>0</v>
      </c>
      <c r="N91" s="22">
        <v>0</v>
      </c>
      <c r="O91" s="22">
        <v>0</v>
      </c>
      <c r="P91" s="22">
        <v>12.169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69</v>
      </c>
      <c r="B92" s="21" t="s">
        <v>173</v>
      </c>
      <c r="C92" s="21">
        <v>4581.23</v>
      </c>
      <c r="D92" s="21">
        <v>5169.617</v>
      </c>
      <c r="E92" s="21">
        <v>0</v>
      </c>
      <c r="F92" s="21">
        <v>0</v>
      </c>
      <c r="G92" s="21">
        <v>0</v>
      </c>
      <c r="H92" s="21">
        <v>1</v>
      </c>
      <c r="I92" s="18">
        <v>2.672</v>
      </c>
      <c r="J92" s="18">
        <v>13.75</v>
      </c>
      <c r="K92" s="22">
        <v>3</v>
      </c>
      <c r="L92" s="22">
        <v>1</v>
      </c>
      <c r="M92" s="22">
        <v>0</v>
      </c>
      <c r="N92" s="22">
        <v>-1</v>
      </c>
      <c r="O92" s="22">
        <v>0</v>
      </c>
      <c r="P92" s="22">
        <v>-2.308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71</v>
      </c>
      <c r="B93" s="21" t="s">
        <v>174</v>
      </c>
      <c r="C93" s="21">
        <v>3100.157</v>
      </c>
      <c r="D93" s="21">
        <v>3857.765</v>
      </c>
      <c r="E93" s="21">
        <v>0</v>
      </c>
      <c r="F93" s="21">
        <v>0</v>
      </c>
      <c r="G93" s="21">
        <v>0</v>
      </c>
      <c r="H93" s="21">
        <v>1</v>
      </c>
      <c r="I93" s="18">
        <v>5.988</v>
      </c>
      <c r="J93" s="18">
        <v>24.451</v>
      </c>
      <c r="K93" s="22">
        <v>4</v>
      </c>
      <c r="L93" s="22">
        <v>1</v>
      </c>
      <c r="M93" s="22">
        <v>0</v>
      </c>
      <c r="N93" s="22">
        <v>0</v>
      </c>
      <c r="O93" s="22">
        <v>0</v>
      </c>
      <c r="P93" s="22">
        <v>1.938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73</v>
      </c>
      <c r="B94" s="21" t="s">
        <v>175</v>
      </c>
      <c r="C94" s="21">
        <v>2982.074</v>
      </c>
      <c r="D94" s="21">
        <v>3386.65</v>
      </c>
      <c r="E94" s="21">
        <v>0</v>
      </c>
      <c r="F94" s="21">
        <v>0</v>
      </c>
      <c r="G94" s="21">
        <v>0</v>
      </c>
      <c r="H94" s="21">
        <v>1</v>
      </c>
      <c r="I94" s="18">
        <v>7.306</v>
      </c>
      <c r="J94" s="18">
        <v>18.379</v>
      </c>
      <c r="K94" s="22">
        <v>3</v>
      </c>
      <c r="L94" s="22">
        <v>1</v>
      </c>
      <c r="M94" s="22">
        <v>0</v>
      </c>
      <c r="N94" s="22">
        <v>0</v>
      </c>
      <c r="O94" s="22">
        <v>0</v>
      </c>
      <c r="P94" s="22">
        <v>8.073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77</v>
      </c>
      <c r="B95" s="21" t="s">
        <v>176</v>
      </c>
      <c r="C95" s="21">
        <v>4148.216</v>
      </c>
      <c r="D95" s="21">
        <v>5246.148</v>
      </c>
      <c r="E95" s="21">
        <v>0</v>
      </c>
      <c r="F95" s="21">
        <v>0</v>
      </c>
      <c r="G95" s="21">
        <v>0</v>
      </c>
      <c r="H95" s="21">
        <v>1</v>
      </c>
      <c r="I95" s="18">
        <v>16.521</v>
      </c>
      <c r="J95" s="18">
        <v>33.992</v>
      </c>
      <c r="K95" s="22">
        <v>4</v>
      </c>
      <c r="L95" s="22">
        <v>2</v>
      </c>
      <c r="M95" s="22">
        <v>-1</v>
      </c>
      <c r="N95" s="22">
        <v>0</v>
      </c>
      <c r="O95" s="22">
        <v>0</v>
      </c>
      <c r="P95" s="22">
        <v>14.091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90</v>
      </c>
      <c r="B96" s="21" t="s">
        <v>177</v>
      </c>
      <c r="C96" s="21">
        <v>1208.619</v>
      </c>
      <c r="D96" s="21">
        <v>1364.224</v>
      </c>
      <c r="E96" s="21">
        <v>0</v>
      </c>
      <c r="F96" s="21">
        <v>0</v>
      </c>
      <c r="G96" s="21">
        <v>0</v>
      </c>
      <c r="H96" s="21">
        <v>1</v>
      </c>
      <c r="I96" s="18">
        <v>3.835</v>
      </c>
      <c r="J96" s="18">
        <v>14.803</v>
      </c>
      <c r="K96" s="22">
        <v>4</v>
      </c>
      <c r="L96" s="22">
        <v>2</v>
      </c>
      <c r="M96" s="22">
        <v>0</v>
      </c>
      <c r="N96" s="22">
        <v>0</v>
      </c>
      <c r="O96" s="22">
        <v>0</v>
      </c>
      <c r="P96" s="22">
        <v>3.157</v>
      </c>
      <c r="Q96" s="22">
        <v>0</v>
      </c>
      <c r="R96" s="22">
        <v>1</v>
      </c>
      <c r="S96" s="23"/>
      <c r="T96" s="23"/>
      <c r="U96" s="23"/>
      <c r="V96" s="23"/>
      <c r="W96" s="23"/>
    </row>
    <row r="97" ht="16.5" spans="1:23">
      <c r="A97" s="21">
        <v>91</v>
      </c>
      <c r="B97" s="21" t="s">
        <v>178</v>
      </c>
      <c r="C97" s="21">
        <v>11575.702</v>
      </c>
      <c r="D97" s="21">
        <v>13803.607</v>
      </c>
      <c r="E97" s="21">
        <v>0</v>
      </c>
      <c r="F97" s="21">
        <v>0</v>
      </c>
      <c r="G97" s="21">
        <v>0</v>
      </c>
      <c r="H97" s="21">
        <v>1</v>
      </c>
      <c r="I97" s="18">
        <v>4.683</v>
      </c>
      <c r="J97" s="18">
        <v>20.067</v>
      </c>
      <c r="K97" s="22">
        <v>2</v>
      </c>
      <c r="L97" s="22">
        <v>1</v>
      </c>
      <c r="M97" s="22">
        <v>0</v>
      </c>
      <c r="N97" s="22">
        <v>-1</v>
      </c>
      <c r="O97" s="22">
        <v>0</v>
      </c>
      <c r="P97" s="22">
        <v>-1.403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92</v>
      </c>
      <c r="B98" s="21" t="s">
        <v>179</v>
      </c>
      <c r="C98" s="21">
        <v>3351.321</v>
      </c>
      <c r="D98" s="21">
        <v>3942.236</v>
      </c>
      <c r="E98" s="21">
        <v>0</v>
      </c>
      <c r="F98" s="21">
        <v>0</v>
      </c>
      <c r="G98" s="21">
        <v>0</v>
      </c>
      <c r="H98" s="21">
        <v>1</v>
      </c>
      <c r="I98" s="18">
        <v>5.12</v>
      </c>
      <c r="J98" s="18">
        <v>19.342</v>
      </c>
      <c r="K98" s="22">
        <v>2</v>
      </c>
      <c r="L98" s="22">
        <v>2</v>
      </c>
      <c r="M98" s="22">
        <v>0</v>
      </c>
      <c r="N98" s="22">
        <v>-1</v>
      </c>
      <c r="O98" s="22">
        <v>0</v>
      </c>
      <c r="P98" s="22">
        <v>10.274</v>
      </c>
      <c r="Q98" s="22">
        <v>-1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93</v>
      </c>
      <c r="B99" s="21" t="s">
        <v>180</v>
      </c>
      <c r="C99" s="21">
        <v>10845.772</v>
      </c>
      <c r="D99" s="21">
        <v>11844.809</v>
      </c>
      <c r="E99" s="21">
        <v>0</v>
      </c>
      <c r="F99" s="21">
        <v>0</v>
      </c>
      <c r="G99" s="21">
        <v>0</v>
      </c>
      <c r="H99" s="21">
        <v>1</v>
      </c>
      <c r="I99" s="18">
        <v>2.014</v>
      </c>
      <c r="J99" s="18">
        <v>10.278</v>
      </c>
      <c r="K99" s="22">
        <v>2</v>
      </c>
      <c r="L99" s="22">
        <v>2</v>
      </c>
      <c r="M99" s="22">
        <v>0</v>
      </c>
      <c r="N99" s="22">
        <v>0</v>
      </c>
      <c r="O99" s="22">
        <v>0</v>
      </c>
      <c r="P99" s="22">
        <v>11.123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94</v>
      </c>
      <c r="B100" s="21" t="s">
        <v>181</v>
      </c>
      <c r="C100" s="21">
        <v>3028.999</v>
      </c>
      <c r="D100" s="21">
        <v>3571.692</v>
      </c>
      <c r="E100" s="21">
        <v>0</v>
      </c>
      <c r="F100" s="21">
        <v>0</v>
      </c>
      <c r="G100" s="21">
        <v>0</v>
      </c>
      <c r="H100" s="21">
        <v>1</v>
      </c>
      <c r="I100" s="18">
        <v>6.009</v>
      </c>
      <c r="J100" s="18">
        <v>20.29</v>
      </c>
      <c r="K100" s="22">
        <v>4</v>
      </c>
      <c r="L100" s="22">
        <v>1</v>
      </c>
      <c r="M100" s="22">
        <v>0</v>
      </c>
      <c r="N100" s="22">
        <v>0</v>
      </c>
      <c r="O100" s="22">
        <v>0</v>
      </c>
      <c r="P100" s="22">
        <v>58.921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95</v>
      </c>
      <c r="B101" s="21" t="s">
        <v>182</v>
      </c>
      <c r="C101" s="21">
        <v>2823.212</v>
      </c>
      <c r="D101" s="21">
        <v>3397.755</v>
      </c>
      <c r="E101" s="21">
        <v>0</v>
      </c>
      <c r="F101" s="21">
        <v>0</v>
      </c>
      <c r="G101" s="21">
        <v>0</v>
      </c>
      <c r="H101" s="21">
        <v>1</v>
      </c>
      <c r="I101" s="18">
        <v>12.357</v>
      </c>
      <c r="J101" s="18">
        <v>27.177</v>
      </c>
      <c r="K101" s="22">
        <v>4</v>
      </c>
      <c r="L101" s="22">
        <v>1</v>
      </c>
      <c r="M101" s="22">
        <v>0</v>
      </c>
      <c r="N101" s="22">
        <v>0</v>
      </c>
      <c r="O101" s="22">
        <v>0</v>
      </c>
      <c r="P101" s="22">
        <v>5.419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97</v>
      </c>
      <c r="B102" s="21" t="s">
        <v>183</v>
      </c>
      <c r="C102" s="21">
        <v>8040.416</v>
      </c>
      <c r="D102" s="21">
        <v>9820.352</v>
      </c>
      <c r="E102" s="21">
        <v>0</v>
      </c>
      <c r="F102" s="21">
        <v>0</v>
      </c>
      <c r="G102" s="21">
        <v>0</v>
      </c>
      <c r="H102" s="21">
        <v>1</v>
      </c>
      <c r="I102" s="18">
        <v>13.562</v>
      </c>
      <c r="J102" s="18">
        <v>29.229</v>
      </c>
      <c r="K102" s="22">
        <v>4</v>
      </c>
      <c r="L102" s="22">
        <v>2</v>
      </c>
      <c r="M102" s="22">
        <v>0</v>
      </c>
      <c r="N102" s="22">
        <v>0</v>
      </c>
      <c r="O102" s="22">
        <v>0</v>
      </c>
      <c r="P102" s="22">
        <v>-1.004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99</v>
      </c>
      <c r="B103" s="21" t="s">
        <v>184</v>
      </c>
      <c r="C103" s="21">
        <v>7625.626</v>
      </c>
      <c r="D103" s="21">
        <v>8622.844</v>
      </c>
      <c r="E103" s="21">
        <v>0</v>
      </c>
      <c r="F103" s="21">
        <v>0</v>
      </c>
      <c r="G103" s="21">
        <v>0</v>
      </c>
      <c r="H103" s="21">
        <v>1</v>
      </c>
      <c r="I103" s="18">
        <v>4.583</v>
      </c>
      <c r="J103" s="18">
        <v>15.618</v>
      </c>
      <c r="K103" s="22">
        <v>2</v>
      </c>
      <c r="L103" s="22">
        <v>0</v>
      </c>
      <c r="M103" s="22">
        <v>0</v>
      </c>
      <c r="N103" s="22">
        <v>0</v>
      </c>
      <c r="O103" s="22">
        <v>0</v>
      </c>
      <c r="P103" s="22">
        <v>2.345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101</v>
      </c>
      <c r="B104" s="21" t="s">
        <v>185</v>
      </c>
      <c r="C104" s="21">
        <v>247.858</v>
      </c>
      <c r="D104" s="21">
        <v>249.53</v>
      </c>
      <c r="E104" s="21">
        <v>0</v>
      </c>
      <c r="F104" s="21">
        <v>0</v>
      </c>
      <c r="G104" s="21">
        <v>0</v>
      </c>
      <c r="H104" s="21">
        <v>1</v>
      </c>
      <c r="I104" s="18">
        <v>0.207</v>
      </c>
      <c r="J104" s="18">
        <v>0.876</v>
      </c>
      <c r="K104" s="22">
        <v>4</v>
      </c>
      <c r="L104" s="22">
        <v>2</v>
      </c>
      <c r="M104" s="22">
        <v>0</v>
      </c>
      <c r="N104" s="22">
        <v>0</v>
      </c>
      <c r="O104" s="22">
        <v>0</v>
      </c>
      <c r="P104" s="22">
        <v>19.312</v>
      </c>
      <c r="Q104" s="22">
        <v>0</v>
      </c>
      <c r="R104" s="22">
        <v>-1</v>
      </c>
      <c r="S104" s="23"/>
      <c r="T104" s="23"/>
      <c r="U104" s="23"/>
      <c r="V104" s="23"/>
      <c r="W104" s="23"/>
    </row>
    <row r="105" ht="16.5" spans="1:23">
      <c r="A105" s="21">
        <v>102</v>
      </c>
      <c r="B105" s="21" t="s">
        <v>186</v>
      </c>
      <c r="C105" s="21">
        <v>5407.385</v>
      </c>
      <c r="D105" s="21">
        <v>6339.376</v>
      </c>
      <c r="E105" s="21">
        <v>0</v>
      </c>
      <c r="F105" s="21">
        <v>0</v>
      </c>
      <c r="G105" s="21">
        <v>0</v>
      </c>
      <c r="H105" s="21">
        <v>1</v>
      </c>
      <c r="I105" s="18">
        <v>6.034</v>
      </c>
      <c r="J105" s="18">
        <v>19.849</v>
      </c>
      <c r="K105" s="22">
        <v>1</v>
      </c>
      <c r="L105" s="22">
        <v>0</v>
      </c>
      <c r="M105" s="22">
        <v>1</v>
      </c>
      <c r="N105" s="22">
        <v>-1</v>
      </c>
      <c r="O105" s="22">
        <v>0</v>
      </c>
      <c r="P105" s="22">
        <v>0.005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105</v>
      </c>
      <c r="B106" s="21" t="s">
        <v>187</v>
      </c>
      <c r="C106" s="21">
        <v>3861.884</v>
      </c>
      <c r="D106" s="21">
        <v>4646.625</v>
      </c>
      <c r="E106" s="21">
        <v>0</v>
      </c>
      <c r="F106" s="21">
        <v>0</v>
      </c>
      <c r="G106" s="21">
        <v>0</v>
      </c>
      <c r="H106" s="21">
        <v>1</v>
      </c>
      <c r="I106" s="18">
        <v>3.288</v>
      </c>
      <c r="J106" s="18">
        <v>19.621</v>
      </c>
      <c r="K106" s="22">
        <v>4</v>
      </c>
      <c r="L106" s="22">
        <v>2</v>
      </c>
      <c r="M106" s="22">
        <v>0</v>
      </c>
      <c r="N106" s="22">
        <v>0</v>
      </c>
      <c r="O106" s="22">
        <v>0</v>
      </c>
      <c r="P106" s="22">
        <v>11.682</v>
      </c>
      <c r="Q106" s="22">
        <v>0</v>
      </c>
      <c r="R106" s="22">
        <v>-1</v>
      </c>
      <c r="S106" s="23"/>
      <c r="T106" s="23"/>
      <c r="U106" s="23"/>
      <c r="V106" s="23"/>
      <c r="W106" s="23"/>
    </row>
    <row r="107" ht="16.5" spans="1:23">
      <c r="A107" s="21">
        <v>106</v>
      </c>
      <c r="B107" s="21" t="s">
        <v>188</v>
      </c>
      <c r="C107" s="21">
        <v>4526.045</v>
      </c>
      <c r="D107" s="21">
        <v>5232.315</v>
      </c>
      <c r="E107" s="21">
        <v>0</v>
      </c>
      <c r="F107" s="21">
        <v>0</v>
      </c>
      <c r="G107" s="21">
        <v>0</v>
      </c>
      <c r="H107" s="21">
        <v>1</v>
      </c>
      <c r="I107" s="18">
        <v>8.54</v>
      </c>
      <c r="J107" s="18">
        <v>20.886</v>
      </c>
      <c r="K107" s="22">
        <v>3</v>
      </c>
      <c r="L107" s="22">
        <v>2</v>
      </c>
      <c r="M107" s="22">
        <v>0</v>
      </c>
      <c r="N107" s="22">
        <v>0</v>
      </c>
      <c r="O107" s="22">
        <v>0</v>
      </c>
      <c r="P107" s="22">
        <v>14.206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107</v>
      </c>
      <c r="B108" s="21" t="s">
        <v>189</v>
      </c>
      <c r="C108" s="21">
        <v>5016.925</v>
      </c>
      <c r="D108" s="21">
        <v>5638.338</v>
      </c>
      <c r="E108" s="21">
        <v>0</v>
      </c>
      <c r="F108" s="21">
        <v>0</v>
      </c>
      <c r="G108" s="21">
        <v>0</v>
      </c>
      <c r="H108" s="21">
        <v>1</v>
      </c>
      <c r="I108" s="18">
        <v>7.761</v>
      </c>
      <c r="J108" s="18">
        <v>17.927</v>
      </c>
      <c r="K108" s="22">
        <v>4</v>
      </c>
      <c r="L108" s="22">
        <v>2</v>
      </c>
      <c r="M108" s="22">
        <v>0</v>
      </c>
      <c r="N108" s="22">
        <v>0</v>
      </c>
      <c r="O108" s="22">
        <v>0</v>
      </c>
      <c r="P108" s="22">
        <v>12.656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111</v>
      </c>
      <c r="B109" s="21" t="s">
        <v>190</v>
      </c>
      <c r="C109" s="21">
        <v>7659.299</v>
      </c>
      <c r="D109" s="21">
        <v>9255.694</v>
      </c>
      <c r="E109" s="21">
        <v>0</v>
      </c>
      <c r="F109" s="21">
        <v>0</v>
      </c>
      <c r="G109" s="21">
        <v>0</v>
      </c>
      <c r="H109" s="21">
        <v>1</v>
      </c>
      <c r="I109" s="18">
        <v>9.596</v>
      </c>
      <c r="J109" s="18">
        <v>25.189</v>
      </c>
      <c r="K109" s="22">
        <v>3</v>
      </c>
      <c r="L109" s="22">
        <v>2</v>
      </c>
      <c r="M109" s="22">
        <v>0</v>
      </c>
      <c r="N109" s="22">
        <v>0</v>
      </c>
      <c r="O109" s="22">
        <v>0</v>
      </c>
      <c r="P109" s="22">
        <v>18.201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112</v>
      </c>
      <c r="B110" s="21" t="s">
        <v>191</v>
      </c>
      <c r="C110" s="21">
        <v>4399.806</v>
      </c>
      <c r="D110" s="21">
        <v>5401.437</v>
      </c>
      <c r="E110" s="21">
        <v>0</v>
      </c>
      <c r="F110" s="21">
        <v>0</v>
      </c>
      <c r="G110" s="21">
        <v>0</v>
      </c>
      <c r="H110" s="21">
        <v>1</v>
      </c>
      <c r="I110" s="18">
        <v>13.593</v>
      </c>
      <c r="J110" s="18">
        <v>29.616</v>
      </c>
      <c r="K110" s="22">
        <v>3</v>
      </c>
      <c r="L110" s="22">
        <v>2</v>
      </c>
      <c r="M110" s="22">
        <v>0</v>
      </c>
      <c r="N110" s="22">
        <v>0</v>
      </c>
      <c r="O110" s="22">
        <v>0</v>
      </c>
      <c r="P110" s="22">
        <v>2.248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113</v>
      </c>
      <c r="B111" s="21" t="s">
        <v>192</v>
      </c>
      <c r="C111" s="21">
        <v>2523.926</v>
      </c>
      <c r="D111" s="21">
        <v>2817.341</v>
      </c>
      <c r="E111" s="21">
        <v>0</v>
      </c>
      <c r="F111" s="21">
        <v>0</v>
      </c>
      <c r="G111" s="21">
        <v>0</v>
      </c>
      <c r="H111" s="21">
        <v>1</v>
      </c>
      <c r="I111" s="18">
        <v>3.941</v>
      </c>
      <c r="J111" s="18">
        <v>13.945</v>
      </c>
      <c r="K111" s="22">
        <v>2</v>
      </c>
      <c r="L111" s="22">
        <v>2</v>
      </c>
      <c r="M111" s="22">
        <v>0</v>
      </c>
      <c r="N111" s="22">
        <v>0</v>
      </c>
      <c r="O111" s="22">
        <v>0</v>
      </c>
      <c r="P111" s="22">
        <v>-0.095</v>
      </c>
      <c r="Q111" s="22">
        <v>-1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115</v>
      </c>
      <c r="B112" s="21" t="s">
        <v>193</v>
      </c>
      <c r="C112" s="21">
        <v>7091.243</v>
      </c>
      <c r="D112" s="21">
        <v>8150.428</v>
      </c>
      <c r="E112" s="21">
        <v>0</v>
      </c>
      <c r="F112" s="21">
        <v>0</v>
      </c>
      <c r="G112" s="21">
        <v>0</v>
      </c>
      <c r="H112" s="21">
        <v>1</v>
      </c>
      <c r="I112" s="18">
        <v>5.907</v>
      </c>
      <c r="J112" s="18">
        <v>18.135</v>
      </c>
      <c r="K112" s="22">
        <v>3</v>
      </c>
      <c r="L112" s="22">
        <v>1</v>
      </c>
      <c r="M112" s="22">
        <v>0</v>
      </c>
      <c r="N112" s="22">
        <v>0</v>
      </c>
      <c r="O112" s="22">
        <v>0</v>
      </c>
      <c r="P112" s="22">
        <v>13.442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117</v>
      </c>
      <c r="B113" s="21" t="s">
        <v>194</v>
      </c>
      <c r="C113" s="21">
        <v>3471.634</v>
      </c>
      <c r="D113" s="21">
        <v>4010.633</v>
      </c>
      <c r="E113" s="21">
        <v>0</v>
      </c>
      <c r="F113" s="21">
        <v>0</v>
      </c>
      <c r="G113" s="21">
        <v>0</v>
      </c>
      <c r="H113" s="21">
        <v>1</v>
      </c>
      <c r="I113" s="18">
        <v>8.476</v>
      </c>
      <c r="J113" s="18">
        <v>20.776</v>
      </c>
      <c r="K113" s="22">
        <v>2</v>
      </c>
      <c r="L113" s="22">
        <v>2</v>
      </c>
      <c r="M113" s="22">
        <v>0</v>
      </c>
      <c r="N113" s="22">
        <v>0</v>
      </c>
      <c r="O113" s="22">
        <v>0</v>
      </c>
      <c r="P113" s="22">
        <v>9.51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119</v>
      </c>
      <c r="B114" s="21" t="s">
        <v>195</v>
      </c>
      <c r="C114" s="21">
        <v>3467.364</v>
      </c>
      <c r="D114" s="21">
        <v>4057.006</v>
      </c>
      <c r="E114" s="21">
        <v>0</v>
      </c>
      <c r="F114" s="21">
        <v>0</v>
      </c>
      <c r="G114" s="21">
        <v>0</v>
      </c>
      <c r="H114" s="21">
        <v>1</v>
      </c>
      <c r="I114" s="18">
        <v>8.278</v>
      </c>
      <c r="J114" s="18">
        <v>21.609</v>
      </c>
      <c r="K114" s="22">
        <v>3</v>
      </c>
      <c r="L114" s="22">
        <v>2</v>
      </c>
      <c r="M114" s="22">
        <v>0</v>
      </c>
      <c r="N114" s="22">
        <v>0</v>
      </c>
      <c r="O114" s="22">
        <v>0</v>
      </c>
      <c r="P114" s="22">
        <v>0.877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120</v>
      </c>
      <c r="B115" s="21" t="s">
        <v>196</v>
      </c>
      <c r="C115" s="21">
        <v>8078.534</v>
      </c>
      <c r="D115" s="21">
        <v>9101.634</v>
      </c>
      <c r="E115" s="21">
        <v>0</v>
      </c>
      <c r="F115" s="21">
        <v>0</v>
      </c>
      <c r="G115" s="21">
        <v>0</v>
      </c>
      <c r="H115" s="21">
        <v>1</v>
      </c>
      <c r="I115" s="18">
        <v>3.432</v>
      </c>
      <c r="J115" s="18">
        <v>14.287</v>
      </c>
      <c r="K115" s="22">
        <v>4</v>
      </c>
      <c r="L115" s="22">
        <v>2</v>
      </c>
      <c r="M115" s="22">
        <v>0</v>
      </c>
      <c r="N115" s="22">
        <v>0</v>
      </c>
      <c r="O115" s="22">
        <v>0</v>
      </c>
      <c r="P115" s="22">
        <v>11.859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123</v>
      </c>
      <c r="B116" s="21" t="s">
        <v>197</v>
      </c>
      <c r="C116" s="21">
        <v>5517.615</v>
      </c>
      <c r="D116" s="21">
        <v>6520.106</v>
      </c>
      <c r="E116" s="21">
        <v>0</v>
      </c>
      <c r="F116" s="21">
        <v>0</v>
      </c>
      <c r="G116" s="21">
        <v>0</v>
      </c>
      <c r="H116" s="21">
        <v>1</v>
      </c>
      <c r="I116" s="18">
        <v>6.696</v>
      </c>
      <c r="J116" s="18">
        <v>21.042</v>
      </c>
      <c r="K116" s="22">
        <v>2</v>
      </c>
      <c r="L116" s="22">
        <v>2</v>
      </c>
      <c r="M116" s="22">
        <v>0</v>
      </c>
      <c r="N116" s="22">
        <v>0</v>
      </c>
      <c r="O116" s="22">
        <v>0</v>
      </c>
      <c r="P116" s="22">
        <v>13.906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128</v>
      </c>
      <c r="B117" s="21" t="s">
        <v>198</v>
      </c>
      <c r="C117" s="21">
        <v>7700.4</v>
      </c>
      <c r="D117" s="21">
        <v>8640.843</v>
      </c>
      <c r="E117" s="21">
        <v>0</v>
      </c>
      <c r="F117" s="21">
        <v>0</v>
      </c>
      <c r="G117" s="21">
        <v>0</v>
      </c>
      <c r="H117" s="21">
        <v>1</v>
      </c>
      <c r="I117" s="18">
        <v>3.385</v>
      </c>
      <c r="J117" s="18">
        <v>13.9</v>
      </c>
      <c r="K117" s="22">
        <v>3</v>
      </c>
      <c r="L117" s="22">
        <v>2</v>
      </c>
      <c r="M117" s="22">
        <v>0</v>
      </c>
      <c r="N117" s="22">
        <v>0</v>
      </c>
      <c r="O117" s="22">
        <v>0</v>
      </c>
      <c r="P117" s="22">
        <v>12.611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131</v>
      </c>
      <c r="B118" s="21" t="s">
        <v>199</v>
      </c>
      <c r="C118" s="21">
        <v>2679.469</v>
      </c>
      <c r="D118" s="21">
        <v>3732.799</v>
      </c>
      <c r="E118" s="21">
        <v>0</v>
      </c>
      <c r="F118" s="21">
        <v>0</v>
      </c>
      <c r="G118" s="21">
        <v>0</v>
      </c>
      <c r="H118" s="21">
        <v>1</v>
      </c>
      <c r="I118" s="18">
        <v>7.056</v>
      </c>
      <c r="J118" s="18">
        <v>33.283</v>
      </c>
      <c r="K118" s="22">
        <v>3</v>
      </c>
      <c r="L118" s="22">
        <v>2</v>
      </c>
      <c r="M118" s="22">
        <v>0</v>
      </c>
      <c r="N118" s="22">
        <v>0</v>
      </c>
      <c r="O118" s="22">
        <v>0</v>
      </c>
      <c r="P118" s="22">
        <v>9.762</v>
      </c>
      <c r="Q118" s="22">
        <v>0</v>
      </c>
      <c r="R118" s="22">
        <v>-1</v>
      </c>
      <c r="S118" s="23"/>
      <c r="T118" s="23"/>
      <c r="U118" s="23"/>
      <c r="V118" s="23"/>
      <c r="W118" s="23"/>
    </row>
    <row r="119" ht="16.5" spans="1:23">
      <c r="A119" s="21">
        <v>132</v>
      </c>
      <c r="B119" s="21" t="s">
        <v>200</v>
      </c>
      <c r="C119" s="21">
        <v>5039.678</v>
      </c>
      <c r="D119" s="21">
        <v>5641.964</v>
      </c>
      <c r="E119" s="21">
        <v>0</v>
      </c>
      <c r="F119" s="21">
        <v>0</v>
      </c>
      <c r="G119" s="21">
        <v>0</v>
      </c>
      <c r="H119" s="21">
        <v>1</v>
      </c>
      <c r="I119" s="18">
        <v>7.496</v>
      </c>
      <c r="J119" s="18">
        <v>17.37</v>
      </c>
      <c r="K119" s="22">
        <v>4</v>
      </c>
      <c r="L119" s="22">
        <v>2</v>
      </c>
      <c r="M119" s="22">
        <v>0</v>
      </c>
      <c r="N119" s="22">
        <v>0</v>
      </c>
      <c r="O119" s="22">
        <v>0</v>
      </c>
      <c r="P119" s="22">
        <v>20.814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133</v>
      </c>
      <c r="B120" s="21" t="s">
        <v>201</v>
      </c>
      <c r="C120" s="21">
        <v>4928.044</v>
      </c>
      <c r="D120" s="21">
        <v>6131.385</v>
      </c>
      <c r="E120" s="21">
        <v>0</v>
      </c>
      <c r="F120" s="21">
        <v>0</v>
      </c>
      <c r="G120" s="21">
        <v>0</v>
      </c>
      <c r="H120" s="21">
        <v>1</v>
      </c>
      <c r="I120" s="18">
        <v>7.931</v>
      </c>
      <c r="J120" s="18">
        <v>26</v>
      </c>
      <c r="K120" s="22">
        <v>4</v>
      </c>
      <c r="L120" s="22">
        <v>1</v>
      </c>
      <c r="M120" s="22">
        <v>0</v>
      </c>
      <c r="N120" s="22">
        <v>0</v>
      </c>
      <c r="O120" s="22">
        <v>0</v>
      </c>
      <c r="P120" s="22">
        <v>20.165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136</v>
      </c>
      <c r="B121" s="21" t="s">
        <v>202</v>
      </c>
      <c r="C121" s="21">
        <v>11441.606</v>
      </c>
      <c r="D121" s="21">
        <v>12750.57</v>
      </c>
      <c r="E121" s="21">
        <v>0</v>
      </c>
      <c r="F121" s="21">
        <v>0</v>
      </c>
      <c r="G121" s="21">
        <v>0</v>
      </c>
      <c r="H121" s="21">
        <v>1</v>
      </c>
      <c r="I121" s="18">
        <v>3.826</v>
      </c>
      <c r="J121" s="18">
        <v>13.699</v>
      </c>
      <c r="K121" s="22">
        <v>1</v>
      </c>
      <c r="L121" s="22">
        <v>2</v>
      </c>
      <c r="M121" s="22">
        <v>0</v>
      </c>
      <c r="N121" s="22">
        <v>0</v>
      </c>
      <c r="O121" s="22">
        <v>0</v>
      </c>
      <c r="P121" s="22">
        <v>1.702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137</v>
      </c>
      <c r="B122" s="21" t="s">
        <v>203</v>
      </c>
      <c r="C122" s="21">
        <v>4355.948</v>
      </c>
      <c r="D122" s="21">
        <v>5433.002</v>
      </c>
      <c r="E122" s="21">
        <v>0</v>
      </c>
      <c r="F122" s="21">
        <v>0</v>
      </c>
      <c r="G122" s="21">
        <v>0</v>
      </c>
      <c r="H122" s="21">
        <v>1</v>
      </c>
      <c r="I122" s="18">
        <v>11.39</v>
      </c>
      <c r="J122" s="18">
        <v>28.956</v>
      </c>
      <c r="K122" s="22">
        <v>3</v>
      </c>
      <c r="L122" s="22">
        <v>0</v>
      </c>
      <c r="M122" s="22">
        <v>0</v>
      </c>
      <c r="N122" s="22">
        <v>0</v>
      </c>
      <c r="O122" s="22">
        <v>0</v>
      </c>
      <c r="P122" s="22">
        <v>18.459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138</v>
      </c>
      <c r="B123" s="21" t="s">
        <v>204</v>
      </c>
      <c r="C123" s="21">
        <v>7206.715</v>
      </c>
      <c r="D123" s="21">
        <v>7887.99</v>
      </c>
      <c r="E123" s="21">
        <v>0</v>
      </c>
      <c r="F123" s="21">
        <v>0</v>
      </c>
      <c r="G123" s="21">
        <v>0</v>
      </c>
      <c r="H123" s="21">
        <v>1</v>
      </c>
      <c r="I123" s="18">
        <v>5.372</v>
      </c>
      <c r="J123" s="18">
        <v>13.545</v>
      </c>
      <c r="K123" s="22">
        <v>4</v>
      </c>
      <c r="L123" s="22">
        <v>2</v>
      </c>
      <c r="M123" s="22">
        <v>0</v>
      </c>
      <c r="N123" s="22">
        <v>0</v>
      </c>
      <c r="O123" s="22">
        <v>0</v>
      </c>
      <c r="P123" s="22">
        <v>32.349</v>
      </c>
      <c r="Q123" s="22">
        <v>0</v>
      </c>
      <c r="R123" s="22">
        <v>1</v>
      </c>
      <c r="S123" s="23"/>
      <c r="T123" s="23"/>
      <c r="U123" s="23"/>
      <c r="V123" s="23"/>
      <c r="W123" s="23"/>
    </row>
    <row r="124" ht="16.5" spans="1:23">
      <c r="A124" s="21">
        <v>141</v>
      </c>
      <c r="B124" s="21" t="s">
        <v>205</v>
      </c>
      <c r="C124" s="21">
        <v>3053.817</v>
      </c>
      <c r="D124" s="21">
        <v>3654.862</v>
      </c>
      <c r="E124" s="21">
        <v>0</v>
      </c>
      <c r="F124" s="21">
        <v>0</v>
      </c>
      <c r="G124" s="21">
        <v>0</v>
      </c>
      <c r="H124" s="21">
        <v>1</v>
      </c>
      <c r="I124" s="18">
        <v>8.551</v>
      </c>
      <c r="J124" s="18">
        <v>23.59</v>
      </c>
      <c r="K124" s="22">
        <v>4</v>
      </c>
      <c r="L124" s="22">
        <v>0</v>
      </c>
      <c r="M124" s="22">
        <v>0</v>
      </c>
      <c r="N124" s="22">
        <v>0</v>
      </c>
      <c r="O124" s="22">
        <v>0</v>
      </c>
      <c r="P124" s="22">
        <v>19.783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142</v>
      </c>
      <c r="B125" s="21" t="s">
        <v>206</v>
      </c>
      <c r="C125" s="21">
        <v>8382.229</v>
      </c>
      <c r="D125" s="21">
        <v>9262.382</v>
      </c>
      <c r="E125" s="21">
        <v>0</v>
      </c>
      <c r="F125" s="21">
        <v>0</v>
      </c>
      <c r="G125" s="21">
        <v>0</v>
      </c>
      <c r="H125" s="21">
        <v>1</v>
      </c>
      <c r="I125" s="18">
        <v>3.261</v>
      </c>
      <c r="J125" s="18">
        <v>12.453</v>
      </c>
      <c r="K125" s="22">
        <v>4</v>
      </c>
      <c r="L125" s="22">
        <v>2</v>
      </c>
      <c r="M125" s="22">
        <v>-1</v>
      </c>
      <c r="N125" s="22">
        <v>1</v>
      </c>
      <c r="O125" s="22">
        <v>0</v>
      </c>
      <c r="P125" s="22">
        <v>32.251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145</v>
      </c>
      <c r="B126" s="21" t="s">
        <v>207</v>
      </c>
      <c r="C126" s="21">
        <v>5302.34</v>
      </c>
      <c r="D126" s="21">
        <v>6447.444</v>
      </c>
      <c r="E126" s="21">
        <v>0</v>
      </c>
      <c r="F126" s="21">
        <v>0</v>
      </c>
      <c r="G126" s="21">
        <v>0</v>
      </c>
      <c r="H126" s="21">
        <v>1</v>
      </c>
      <c r="I126" s="18">
        <v>6.575</v>
      </c>
      <c r="J126" s="18">
        <v>23.168</v>
      </c>
      <c r="K126" s="22">
        <v>2</v>
      </c>
      <c r="L126" s="22">
        <v>1</v>
      </c>
      <c r="M126" s="22">
        <v>0</v>
      </c>
      <c r="N126" s="22">
        <v>0</v>
      </c>
      <c r="O126" s="22">
        <v>0</v>
      </c>
      <c r="P126" s="22">
        <v>0.654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146</v>
      </c>
      <c r="B127" s="21" t="s">
        <v>208</v>
      </c>
      <c r="C127" s="21">
        <v>5984.325</v>
      </c>
      <c r="D127" s="21">
        <v>6997.295</v>
      </c>
      <c r="E127" s="21">
        <v>0</v>
      </c>
      <c r="F127" s="21">
        <v>0</v>
      </c>
      <c r="G127" s="21">
        <v>0</v>
      </c>
      <c r="H127" s="21">
        <v>1</v>
      </c>
      <c r="I127" s="18">
        <v>5.364</v>
      </c>
      <c r="J127" s="18">
        <v>19.064</v>
      </c>
      <c r="K127" s="22">
        <v>4</v>
      </c>
      <c r="L127" s="22">
        <v>2</v>
      </c>
      <c r="M127" s="22">
        <v>0</v>
      </c>
      <c r="N127" s="22">
        <v>0</v>
      </c>
      <c r="O127" s="22">
        <v>0</v>
      </c>
      <c r="P127" s="22">
        <v>10.973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148</v>
      </c>
      <c r="B128" s="21" t="s">
        <v>209</v>
      </c>
      <c r="C128" s="21">
        <v>8533.513</v>
      </c>
      <c r="D128" s="21">
        <v>9686.688</v>
      </c>
      <c r="E128" s="21">
        <v>0</v>
      </c>
      <c r="F128" s="21">
        <v>0</v>
      </c>
      <c r="G128" s="21">
        <v>0</v>
      </c>
      <c r="H128" s="21">
        <v>1</v>
      </c>
      <c r="I128" s="18">
        <v>1.404</v>
      </c>
      <c r="J128" s="18">
        <v>13.141</v>
      </c>
      <c r="K128" s="22">
        <v>3</v>
      </c>
      <c r="L128" s="22">
        <v>2</v>
      </c>
      <c r="M128" s="22">
        <v>0</v>
      </c>
      <c r="N128" s="22">
        <v>0</v>
      </c>
      <c r="O128" s="22">
        <v>0</v>
      </c>
      <c r="P128" s="22">
        <v>19.33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155</v>
      </c>
      <c r="B129" s="21" t="s">
        <v>210</v>
      </c>
      <c r="C129" s="21">
        <v>2852.79</v>
      </c>
      <c r="D129" s="21">
        <v>3149.008</v>
      </c>
      <c r="E129" s="21">
        <v>0</v>
      </c>
      <c r="F129" s="21">
        <v>0</v>
      </c>
      <c r="G129" s="21">
        <v>0</v>
      </c>
      <c r="H129" s="21">
        <v>1</v>
      </c>
      <c r="I129" s="18">
        <v>2.254</v>
      </c>
      <c r="J129" s="18">
        <v>11.449</v>
      </c>
      <c r="K129" s="22">
        <v>3</v>
      </c>
      <c r="L129" s="22">
        <v>1</v>
      </c>
      <c r="M129" s="22">
        <v>0</v>
      </c>
      <c r="N129" s="22">
        <v>0</v>
      </c>
      <c r="O129" s="22">
        <v>0</v>
      </c>
      <c r="P129" s="22">
        <v>11.472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158</v>
      </c>
      <c r="B130" s="21" t="s">
        <v>211</v>
      </c>
      <c r="C130" s="21">
        <v>1055.574</v>
      </c>
      <c r="D130" s="21">
        <v>1242.685</v>
      </c>
      <c r="E130" s="21">
        <v>0</v>
      </c>
      <c r="F130" s="21">
        <v>0</v>
      </c>
      <c r="G130" s="21">
        <v>0</v>
      </c>
      <c r="H130" s="21">
        <v>1</v>
      </c>
      <c r="I130" s="18">
        <v>5.893</v>
      </c>
      <c r="J130" s="18">
        <v>20.062</v>
      </c>
      <c r="K130" s="22">
        <v>4</v>
      </c>
      <c r="L130" s="22">
        <v>1</v>
      </c>
      <c r="M130" s="22">
        <v>0</v>
      </c>
      <c r="N130" s="22">
        <v>0</v>
      </c>
      <c r="O130" s="22">
        <v>0</v>
      </c>
      <c r="P130" s="22">
        <v>15.472</v>
      </c>
      <c r="Q130" s="22">
        <v>0</v>
      </c>
      <c r="R130" s="22">
        <v>-1</v>
      </c>
      <c r="S130" s="23"/>
      <c r="T130" s="23"/>
      <c r="U130" s="23"/>
      <c r="V130" s="23"/>
      <c r="W130" s="23"/>
    </row>
    <row r="131" ht="16.5" spans="1:23">
      <c r="A131" s="21">
        <v>159</v>
      </c>
      <c r="B131" s="21" t="s">
        <v>212</v>
      </c>
      <c r="C131" s="21">
        <v>3079.939</v>
      </c>
      <c r="D131" s="21">
        <v>3462.153</v>
      </c>
      <c r="E131" s="21">
        <v>0</v>
      </c>
      <c r="F131" s="21">
        <v>0</v>
      </c>
      <c r="G131" s="21">
        <v>0</v>
      </c>
      <c r="H131" s="21">
        <v>1</v>
      </c>
      <c r="I131" s="18">
        <v>3.802</v>
      </c>
      <c r="J131" s="18">
        <v>14.422</v>
      </c>
      <c r="K131" s="22">
        <v>3</v>
      </c>
      <c r="L131" s="22">
        <v>1</v>
      </c>
      <c r="M131" s="22">
        <v>0</v>
      </c>
      <c r="N131" s="22">
        <v>-1</v>
      </c>
      <c r="O131" s="22">
        <v>0</v>
      </c>
      <c r="P131" s="22">
        <v>-1.091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161</v>
      </c>
      <c r="B132" s="21" t="s">
        <v>213</v>
      </c>
      <c r="C132" s="21">
        <v>1384.209</v>
      </c>
      <c r="D132" s="21">
        <v>1624.977</v>
      </c>
      <c r="E132" s="21">
        <v>0</v>
      </c>
      <c r="F132" s="21">
        <v>0</v>
      </c>
      <c r="G132" s="21">
        <v>0</v>
      </c>
      <c r="H132" s="21">
        <v>1</v>
      </c>
      <c r="I132" s="18">
        <v>5.627</v>
      </c>
      <c r="J132" s="18">
        <v>19.61</v>
      </c>
      <c r="K132" s="22">
        <v>3</v>
      </c>
      <c r="L132" s="22">
        <v>2</v>
      </c>
      <c r="M132" s="22">
        <v>0</v>
      </c>
      <c r="N132" s="22">
        <v>-1</v>
      </c>
      <c r="O132" s="22">
        <v>0</v>
      </c>
      <c r="P132" s="22">
        <v>8.056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162</v>
      </c>
      <c r="B133" s="21" t="s">
        <v>214</v>
      </c>
      <c r="C133" s="21">
        <v>3044.869</v>
      </c>
      <c r="D133" s="21">
        <v>3657.835</v>
      </c>
      <c r="E133" s="21">
        <v>0</v>
      </c>
      <c r="F133" s="21">
        <v>0</v>
      </c>
      <c r="G133" s="21">
        <v>0</v>
      </c>
      <c r="H133" s="21">
        <v>1</v>
      </c>
      <c r="I133" s="18">
        <v>2.823</v>
      </c>
      <c r="J133" s="18">
        <v>19.108</v>
      </c>
      <c r="K133" s="22">
        <v>1</v>
      </c>
      <c r="L133" s="22">
        <v>2</v>
      </c>
      <c r="M133" s="22">
        <v>0</v>
      </c>
      <c r="N133" s="22">
        <v>0</v>
      </c>
      <c r="O133" s="22">
        <v>0</v>
      </c>
      <c r="P133" s="22">
        <v>4.202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170</v>
      </c>
      <c r="B134" s="21" t="s">
        <v>215</v>
      </c>
      <c r="C134" s="21">
        <v>5248.605</v>
      </c>
      <c r="D134" s="21">
        <v>5937.604</v>
      </c>
      <c r="E134" s="21">
        <v>0</v>
      </c>
      <c r="F134" s="21">
        <v>0</v>
      </c>
      <c r="G134" s="21">
        <v>0</v>
      </c>
      <c r="H134" s="21">
        <v>1</v>
      </c>
      <c r="I134" s="18">
        <v>1.556</v>
      </c>
      <c r="J134" s="18">
        <v>12.979</v>
      </c>
      <c r="K134" s="22">
        <v>2</v>
      </c>
      <c r="L134" s="22">
        <v>1</v>
      </c>
      <c r="M134" s="22">
        <v>0</v>
      </c>
      <c r="N134" s="22">
        <v>0</v>
      </c>
      <c r="O134" s="22">
        <v>0</v>
      </c>
      <c r="P134" s="22">
        <v>16.296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171</v>
      </c>
      <c r="B135" s="21" t="s">
        <v>216</v>
      </c>
      <c r="C135" s="21">
        <v>1157.962</v>
      </c>
      <c r="D135" s="21">
        <v>1550.833</v>
      </c>
      <c r="E135" s="21">
        <v>0</v>
      </c>
      <c r="F135" s="21">
        <v>0</v>
      </c>
      <c r="G135" s="21">
        <v>0</v>
      </c>
      <c r="H135" s="21">
        <v>1</v>
      </c>
      <c r="I135" s="18">
        <v>16.206</v>
      </c>
      <c r="J135" s="18">
        <v>37.434</v>
      </c>
      <c r="K135" s="22">
        <v>2</v>
      </c>
      <c r="L135" s="22">
        <v>2</v>
      </c>
      <c r="M135" s="22">
        <v>0</v>
      </c>
      <c r="N135" s="22">
        <v>0</v>
      </c>
      <c r="O135" s="22">
        <v>0</v>
      </c>
      <c r="P135" s="22">
        <v>1.631</v>
      </c>
      <c r="Q135" s="22">
        <v>0</v>
      </c>
      <c r="R135" s="22">
        <v>1</v>
      </c>
      <c r="S135" s="23"/>
      <c r="T135" s="23"/>
      <c r="U135" s="23"/>
      <c r="V135" s="23"/>
      <c r="W135" s="23"/>
    </row>
    <row r="136" ht="16.5" spans="1:23">
      <c r="A136" s="21">
        <v>300</v>
      </c>
      <c r="B136" s="21" t="s">
        <v>217</v>
      </c>
      <c r="C136" s="21">
        <v>3842.748</v>
      </c>
      <c r="D136" s="21">
        <v>4325.59</v>
      </c>
      <c r="E136" s="21">
        <v>0</v>
      </c>
      <c r="F136" s="21">
        <v>0</v>
      </c>
      <c r="G136" s="21">
        <v>0</v>
      </c>
      <c r="H136" s="21">
        <v>1</v>
      </c>
      <c r="I136" s="18">
        <v>5.267</v>
      </c>
      <c r="J136" s="18">
        <v>15.841</v>
      </c>
      <c r="K136" s="22">
        <v>2</v>
      </c>
      <c r="L136" s="22">
        <v>2</v>
      </c>
      <c r="M136" s="22">
        <v>0</v>
      </c>
      <c r="N136" s="22">
        <v>0</v>
      </c>
      <c r="O136" s="22">
        <v>0</v>
      </c>
      <c r="P136" s="22">
        <v>2.043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510</v>
      </c>
      <c r="B137" s="21" t="s">
        <v>218</v>
      </c>
      <c r="C137" s="21">
        <v>4498.554</v>
      </c>
      <c r="D137" s="21">
        <v>5139.747</v>
      </c>
      <c r="E137" s="21">
        <v>0</v>
      </c>
      <c r="F137" s="21">
        <v>0</v>
      </c>
      <c r="G137" s="21">
        <v>0</v>
      </c>
      <c r="H137" s="21">
        <v>1</v>
      </c>
      <c r="I137" s="18">
        <v>6.919</v>
      </c>
      <c r="J137" s="18">
        <v>18.531</v>
      </c>
      <c r="K137" s="22">
        <v>3</v>
      </c>
      <c r="L137" s="22">
        <v>2</v>
      </c>
      <c r="M137" s="22">
        <v>0</v>
      </c>
      <c r="N137" s="22">
        <v>0</v>
      </c>
      <c r="O137" s="22">
        <v>0</v>
      </c>
      <c r="P137" s="22">
        <v>6.027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680</v>
      </c>
      <c r="B138" s="21" t="s">
        <v>219</v>
      </c>
      <c r="C138" s="21">
        <v>1163.011</v>
      </c>
      <c r="D138" s="21">
        <v>1473.023</v>
      </c>
      <c r="E138" s="21">
        <v>0</v>
      </c>
      <c r="F138" s="21">
        <v>0</v>
      </c>
      <c r="G138" s="21">
        <v>0</v>
      </c>
      <c r="H138" s="21">
        <v>1</v>
      </c>
      <c r="I138" s="18">
        <v>13.142</v>
      </c>
      <c r="J138" s="18">
        <v>31.422</v>
      </c>
      <c r="K138" s="22">
        <v>3</v>
      </c>
      <c r="L138" s="22">
        <v>2</v>
      </c>
      <c r="M138" s="22">
        <v>0</v>
      </c>
      <c r="N138" s="22">
        <v>0</v>
      </c>
      <c r="O138" s="22">
        <v>0</v>
      </c>
      <c r="P138" s="22">
        <v>4.269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681</v>
      </c>
      <c r="B139" s="21" t="s">
        <v>220</v>
      </c>
      <c r="C139" s="21">
        <v>1126.239</v>
      </c>
      <c r="D139" s="21">
        <v>1423.077</v>
      </c>
      <c r="E139" s="21">
        <v>0</v>
      </c>
      <c r="F139" s="21">
        <v>0</v>
      </c>
      <c r="G139" s="21">
        <v>0</v>
      </c>
      <c r="H139" s="21">
        <v>1</v>
      </c>
      <c r="I139" s="18">
        <v>13.104</v>
      </c>
      <c r="J139" s="18">
        <v>31.23</v>
      </c>
      <c r="K139" s="22">
        <v>3</v>
      </c>
      <c r="L139" s="22">
        <v>0</v>
      </c>
      <c r="M139" s="22">
        <v>0</v>
      </c>
      <c r="N139" s="22">
        <v>0</v>
      </c>
      <c r="O139" s="22">
        <v>0</v>
      </c>
      <c r="P139" s="22">
        <v>3.721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682</v>
      </c>
      <c r="B140" s="21" t="s">
        <v>221</v>
      </c>
      <c r="C140" s="21">
        <v>1313.778</v>
      </c>
      <c r="D140" s="21">
        <v>1697.781</v>
      </c>
      <c r="E140" s="21">
        <v>0</v>
      </c>
      <c r="F140" s="21">
        <v>0</v>
      </c>
      <c r="G140" s="21">
        <v>0</v>
      </c>
      <c r="H140" s="21">
        <v>1</v>
      </c>
      <c r="I140" s="18">
        <v>19.453</v>
      </c>
      <c r="J140" s="18">
        <v>37.671</v>
      </c>
      <c r="K140" s="22">
        <v>3</v>
      </c>
      <c r="L140" s="22">
        <v>2</v>
      </c>
      <c r="M140" s="22">
        <v>0</v>
      </c>
      <c r="N140" s="22">
        <v>0</v>
      </c>
      <c r="O140" s="22">
        <v>0</v>
      </c>
      <c r="P140" s="22">
        <v>5.633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685</v>
      </c>
      <c r="B141" s="21" t="s">
        <v>222</v>
      </c>
      <c r="C141" s="21">
        <v>1622.629</v>
      </c>
      <c r="D141" s="21">
        <v>2151.733</v>
      </c>
      <c r="E141" s="21">
        <v>0</v>
      </c>
      <c r="F141" s="21">
        <v>0</v>
      </c>
      <c r="G141" s="21">
        <v>0</v>
      </c>
      <c r="H141" s="21">
        <v>1</v>
      </c>
      <c r="I141" s="18">
        <v>22.149</v>
      </c>
      <c r="J141" s="18">
        <v>41.292</v>
      </c>
      <c r="K141" s="22">
        <v>3</v>
      </c>
      <c r="L141" s="22">
        <v>2</v>
      </c>
      <c r="M141" s="22">
        <v>0</v>
      </c>
      <c r="N141" s="22">
        <v>0</v>
      </c>
      <c r="O141" s="22">
        <v>0</v>
      </c>
      <c r="P141" s="22">
        <v>1.686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687</v>
      </c>
      <c r="B142" s="21" t="s">
        <v>223</v>
      </c>
      <c r="C142" s="21">
        <v>987.393</v>
      </c>
      <c r="D142" s="21">
        <v>1201.303</v>
      </c>
      <c r="E142" s="21">
        <v>0</v>
      </c>
      <c r="F142" s="21">
        <v>0</v>
      </c>
      <c r="G142" s="21">
        <v>0</v>
      </c>
      <c r="H142" s="21">
        <v>1</v>
      </c>
      <c r="I142" s="18">
        <v>10.732</v>
      </c>
      <c r="J142" s="18">
        <v>26.628</v>
      </c>
      <c r="K142" s="22">
        <v>3</v>
      </c>
      <c r="L142" s="22">
        <v>1</v>
      </c>
      <c r="M142" s="22">
        <v>0</v>
      </c>
      <c r="N142" s="22">
        <v>0</v>
      </c>
      <c r="O142" s="22">
        <v>0</v>
      </c>
      <c r="P142" s="22">
        <v>4.238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688</v>
      </c>
      <c r="B143" s="21" t="s">
        <v>224</v>
      </c>
      <c r="C143" s="21">
        <v>957.958</v>
      </c>
      <c r="D143" s="21">
        <v>1204.779</v>
      </c>
      <c r="E143" s="21">
        <v>0</v>
      </c>
      <c r="F143" s="21">
        <v>0</v>
      </c>
      <c r="G143" s="21">
        <v>0</v>
      </c>
      <c r="H143" s="21">
        <v>1</v>
      </c>
      <c r="I143" s="18">
        <v>17.281</v>
      </c>
      <c r="J143" s="18">
        <v>34.227</v>
      </c>
      <c r="K143" s="22">
        <v>3</v>
      </c>
      <c r="L143" s="22">
        <v>2</v>
      </c>
      <c r="M143" s="22">
        <v>0</v>
      </c>
      <c r="N143" s="22">
        <v>0</v>
      </c>
      <c r="O143" s="22">
        <v>0</v>
      </c>
      <c r="P143" s="22">
        <v>6.212</v>
      </c>
      <c r="Q143" s="22">
        <v>0</v>
      </c>
      <c r="R143" s="22">
        <v>-1</v>
      </c>
      <c r="S143" s="23"/>
      <c r="T143" s="23"/>
      <c r="U143" s="23"/>
      <c r="V143" s="23"/>
      <c r="W143" s="23"/>
    </row>
    <row r="144" ht="16.5" spans="1:23">
      <c r="A144" s="21">
        <v>689</v>
      </c>
      <c r="B144" s="21" t="s">
        <v>225</v>
      </c>
      <c r="C144" s="21">
        <v>832.118</v>
      </c>
      <c r="D144" s="21">
        <v>1020.945</v>
      </c>
      <c r="E144" s="21">
        <v>0</v>
      </c>
      <c r="F144" s="21">
        <v>0</v>
      </c>
      <c r="G144" s="21">
        <v>0</v>
      </c>
      <c r="H144" s="21">
        <v>1</v>
      </c>
      <c r="I144" s="18">
        <v>13.365</v>
      </c>
      <c r="J144" s="18">
        <v>29.388</v>
      </c>
      <c r="K144" s="22">
        <v>3</v>
      </c>
      <c r="L144" s="22">
        <v>0</v>
      </c>
      <c r="M144" s="22">
        <v>0</v>
      </c>
      <c r="N144" s="22">
        <v>-1</v>
      </c>
      <c r="O144" s="22">
        <v>0</v>
      </c>
      <c r="P144" s="22">
        <v>4.158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690</v>
      </c>
      <c r="B145" s="21" t="s">
        <v>226</v>
      </c>
      <c r="C145" s="21">
        <v>1103.602</v>
      </c>
      <c r="D145" s="21">
        <v>1492.214</v>
      </c>
      <c r="E145" s="21">
        <v>0</v>
      </c>
      <c r="F145" s="21">
        <v>0</v>
      </c>
      <c r="G145" s="21">
        <v>0</v>
      </c>
      <c r="H145" s="21">
        <v>1</v>
      </c>
      <c r="I145" s="18">
        <v>16.29</v>
      </c>
      <c r="J145" s="18">
        <v>38.09</v>
      </c>
      <c r="K145" s="22">
        <v>4</v>
      </c>
      <c r="L145" s="22">
        <v>2</v>
      </c>
      <c r="M145" s="22">
        <v>-1</v>
      </c>
      <c r="N145" s="22">
        <v>0</v>
      </c>
      <c r="O145" s="22">
        <v>0</v>
      </c>
      <c r="P145" s="22">
        <v>2.813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691</v>
      </c>
      <c r="B146" s="21" t="s">
        <v>227</v>
      </c>
      <c r="C146" s="21">
        <v>1056.441</v>
      </c>
      <c r="D146" s="21">
        <v>1288.562</v>
      </c>
      <c r="E146" s="21">
        <v>0</v>
      </c>
      <c r="F146" s="21">
        <v>0</v>
      </c>
      <c r="G146" s="21">
        <v>0</v>
      </c>
      <c r="H146" s="21">
        <v>1</v>
      </c>
      <c r="I146" s="18">
        <v>15.953</v>
      </c>
      <c r="J146" s="18">
        <v>31.093</v>
      </c>
      <c r="K146" s="22">
        <v>4</v>
      </c>
      <c r="L146" s="22">
        <v>2</v>
      </c>
      <c r="M146" s="22">
        <v>0</v>
      </c>
      <c r="N146" s="22">
        <v>0</v>
      </c>
      <c r="O146" s="22">
        <v>0</v>
      </c>
      <c r="P146" s="22">
        <v>6.597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692</v>
      </c>
      <c r="B147" s="21" t="s">
        <v>228</v>
      </c>
      <c r="C147" s="21">
        <v>804.274</v>
      </c>
      <c r="D147" s="21">
        <v>1044.512</v>
      </c>
      <c r="E147" s="21">
        <v>0</v>
      </c>
      <c r="F147" s="21">
        <v>0</v>
      </c>
      <c r="G147" s="21">
        <v>0</v>
      </c>
      <c r="H147" s="21">
        <v>1</v>
      </c>
      <c r="I147" s="18">
        <v>12.151</v>
      </c>
      <c r="J147" s="18">
        <v>32.356</v>
      </c>
      <c r="K147" s="22">
        <v>3</v>
      </c>
      <c r="L147" s="22">
        <v>2</v>
      </c>
      <c r="M147" s="22">
        <v>0</v>
      </c>
      <c r="N147" s="22">
        <v>0</v>
      </c>
      <c r="O147" s="22">
        <v>0</v>
      </c>
      <c r="P147" s="22">
        <v>8.519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693</v>
      </c>
      <c r="B148" s="21" t="s">
        <v>229</v>
      </c>
      <c r="C148" s="21">
        <v>1037.371</v>
      </c>
      <c r="D148" s="21">
        <v>1289.736</v>
      </c>
      <c r="E148" s="21">
        <v>0</v>
      </c>
      <c r="F148" s="21">
        <v>0</v>
      </c>
      <c r="G148" s="21">
        <v>0</v>
      </c>
      <c r="H148" s="21">
        <v>1</v>
      </c>
      <c r="I148" s="18">
        <v>12.072</v>
      </c>
      <c r="J148" s="18">
        <v>29.277</v>
      </c>
      <c r="K148" s="22">
        <v>3</v>
      </c>
      <c r="L148" s="22">
        <v>1</v>
      </c>
      <c r="M148" s="22">
        <v>0</v>
      </c>
      <c r="N148" s="22">
        <v>0</v>
      </c>
      <c r="O148" s="22">
        <v>0</v>
      </c>
      <c r="P148" s="22">
        <v>6.242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695</v>
      </c>
      <c r="B149" s="21" t="s">
        <v>230</v>
      </c>
      <c r="C149" s="21">
        <v>769.53</v>
      </c>
      <c r="D149" s="21">
        <v>934.187</v>
      </c>
      <c r="E149" s="21">
        <v>0</v>
      </c>
      <c r="F149" s="21">
        <v>0</v>
      </c>
      <c r="G149" s="21">
        <v>0</v>
      </c>
      <c r="H149" s="21">
        <v>1</v>
      </c>
      <c r="I149" s="18">
        <v>13.572</v>
      </c>
      <c r="J149" s="18">
        <v>28.806</v>
      </c>
      <c r="K149" s="22">
        <v>3</v>
      </c>
      <c r="L149" s="22">
        <v>1</v>
      </c>
      <c r="M149" s="22">
        <v>0</v>
      </c>
      <c r="N149" s="22">
        <v>0</v>
      </c>
      <c r="O149" s="22">
        <v>0</v>
      </c>
      <c r="P149" s="22">
        <v>6.028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697</v>
      </c>
      <c r="B150" s="21" t="s">
        <v>231</v>
      </c>
      <c r="C150" s="21">
        <v>971.479</v>
      </c>
      <c r="D150" s="21">
        <v>1223.363</v>
      </c>
      <c r="E150" s="21">
        <v>0</v>
      </c>
      <c r="F150" s="21">
        <v>0</v>
      </c>
      <c r="G150" s="21">
        <v>0</v>
      </c>
      <c r="H150" s="21">
        <v>1</v>
      </c>
      <c r="I150" s="18">
        <v>12.471</v>
      </c>
      <c r="J150" s="18">
        <v>30.493</v>
      </c>
      <c r="K150" s="22">
        <v>4</v>
      </c>
      <c r="L150" s="22">
        <v>1</v>
      </c>
      <c r="M150" s="22">
        <v>0</v>
      </c>
      <c r="N150" s="22">
        <v>1</v>
      </c>
      <c r="O150" s="22">
        <v>0</v>
      </c>
      <c r="P150" s="22">
        <v>11.672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698</v>
      </c>
      <c r="B151" s="21" t="s">
        <v>232</v>
      </c>
      <c r="C151" s="21">
        <v>1006.965</v>
      </c>
      <c r="D151" s="21">
        <v>1284.667</v>
      </c>
      <c r="E151" s="21">
        <v>0</v>
      </c>
      <c r="F151" s="21">
        <v>0</v>
      </c>
      <c r="G151" s="21">
        <v>0</v>
      </c>
      <c r="H151" s="21">
        <v>1</v>
      </c>
      <c r="I151" s="18">
        <v>12.869</v>
      </c>
      <c r="J151" s="18">
        <v>31.704</v>
      </c>
      <c r="K151" s="22">
        <v>3</v>
      </c>
      <c r="L151" s="22">
        <v>2</v>
      </c>
      <c r="M151" s="22">
        <v>0</v>
      </c>
      <c r="N151" s="22">
        <v>-1</v>
      </c>
      <c r="O151" s="22">
        <v>0</v>
      </c>
      <c r="P151" s="22">
        <v>1.36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699</v>
      </c>
      <c r="B152" s="21" t="s">
        <v>233</v>
      </c>
      <c r="C152" s="21">
        <v>911.471</v>
      </c>
      <c r="D152" s="21">
        <v>1203.896</v>
      </c>
      <c r="E152" s="21">
        <v>0</v>
      </c>
      <c r="F152" s="21">
        <v>0</v>
      </c>
      <c r="G152" s="21">
        <v>0</v>
      </c>
      <c r="H152" s="21">
        <v>1</v>
      </c>
      <c r="I152" s="18">
        <v>8.551</v>
      </c>
      <c r="J152" s="18">
        <v>30.764</v>
      </c>
      <c r="K152" s="22">
        <v>4</v>
      </c>
      <c r="L152" s="22">
        <v>1</v>
      </c>
      <c r="M152" s="22">
        <v>-1</v>
      </c>
      <c r="N152" s="22">
        <v>1</v>
      </c>
      <c r="O152" s="22">
        <v>0</v>
      </c>
      <c r="P152" s="22">
        <v>17.87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802</v>
      </c>
      <c r="B153" s="21" t="s">
        <v>234</v>
      </c>
      <c r="C153" s="21">
        <v>6051.422</v>
      </c>
      <c r="D153" s="21">
        <v>6973.29</v>
      </c>
      <c r="E153" s="21">
        <v>0</v>
      </c>
      <c r="F153" s="21">
        <v>0</v>
      </c>
      <c r="G153" s="21">
        <v>0</v>
      </c>
      <c r="H153" s="21">
        <v>1</v>
      </c>
      <c r="I153" s="18">
        <v>6.748</v>
      </c>
      <c r="J153" s="18">
        <v>19.076</v>
      </c>
      <c r="K153" s="22">
        <v>4</v>
      </c>
      <c r="L153" s="22">
        <v>0</v>
      </c>
      <c r="M153" s="22">
        <v>0</v>
      </c>
      <c r="N153" s="22">
        <v>0</v>
      </c>
      <c r="O153" s="22">
        <v>0</v>
      </c>
      <c r="P153" s="22">
        <v>5.576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805</v>
      </c>
      <c r="B154" s="21" t="s">
        <v>235</v>
      </c>
      <c r="C154" s="21">
        <v>4678.205</v>
      </c>
      <c r="D154" s="21">
        <v>5604.719</v>
      </c>
      <c r="E154" s="21">
        <v>0</v>
      </c>
      <c r="F154" s="21">
        <v>0</v>
      </c>
      <c r="G154" s="21">
        <v>0</v>
      </c>
      <c r="H154" s="21">
        <v>1</v>
      </c>
      <c r="I154" s="18">
        <v>5.944</v>
      </c>
      <c r="J154" s="18">
        <v>21.492</v>
      </c>
      <c r="K154" s="22">
        <v>4</v>
      </c>
      <c r="L154" s="22">
        <v>1</v>
      </c>
      <c r="M154" s="22">
        <v>0</v>
      </c>
      <c r="N154" s="22">
        <v>0</v>
      </c>
      <c r="O154" s="22">
        <v>0</v>
      </c>
      <c r="P154" s="22">
        <v>7.242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811</v>
      </c>
      <c r="B155" s="21" t="s">
        <v>236</v>
      </c>
      <c r="C155" s="21">
        <v>6331.711</v>
      </c>
      <c r="D155" s="21">
        <v>8077.637</v>
      </c>
      <c r="E155" s="21">
        <v>0</v>
      </c>
      <c r="F155" s="21">
        <v>0</v>
      </c>
      <c r="G155" s="21">
        <v>0</v>
      </c>
      <c r="H155" s="21">
        <v>1</v>
      </c>
      <c r="I155" s="18">
        <v>8.776</v>
      </c>
      <c r="J155" s="18">
        <v>28.493</v>
      </c>
      <c r="K155" s="22">
        <v>4</v>
      </c>
      <c r="L155" s="22">
        <v>2</v>
      </c>
      <c r="M155" s="22">
        <v>0</v>
      </c>
      <c r="N155" s="22">
        <v>0</v>
      </c>
      <c r="O155" s="22">
        <v>0</v>
      </c>
      <c r="P155" s="22">
        <v>6.465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812</v>
      </c>
      <c r="B156" s="21" t="s">
        <v>237</v>
      </c>
      <c r="C156" s="21">
        <v>5455.347</v>
      </c>
      <c r="D156" s="21">
        <v>6536.765</v>
      </c>
      <c r="E156" s="21">
        <v>0</v>
      </c>
      <c r="F156" s="21">
        <v>0</v>
      </c>
      <c r="G156" s="21">
        <v>0</v>
      </c>
      <c r="H156" s="21">
        <v>1</v>
      </c>
      <c r="I156" s="18">
        <v>11.955</v>
      </c>
      <c r="J156" s="18">
        <v>26.521</v>
      </c>
      <c r="K156" s="22">
        <v>4</v>
      </c>
      <c r="L156" s="22">
        <v>0</v>
      </c>
      <c r="M156" s="22">
        <v>0</v>
      </c>
      <c r="N156" s="22">
        <v>0</v>
      </c>
      <c r="O156" s="22">
        <v>0</v>
      </c>
      <c r="P156" s="22">
        <v>5.903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813</v>
      </c>
      <c r="B157" s="21" t="s">
        <v>238</v>
      </c>
      <c r="C157" s="21">
        <v>2575.041</v>
      </c>
      <c r="D157" s="21">
        <v>3049.782</v>
      </c>
      <c r="E157" s="21">
        <v>0</v>
      </c>
      <c r="F157" s="21">
        <v>0</v>
      </c>
      <c r="G157" s="21">
        <v>0</v>
      </c>
      <c r="H157" s="21">
        <v>1</v>
      </c>
      <c r="I157" s="18">
        <v>4.819</v>
      </c>
      <c r="J157" s="18">
        <v>19.635</v>
      </c>
      <c r="K157" s="22">
        <v>4</v>
      </c>
      <c r="L157" s="22">
        <v>1</v>
      </c>
      <c r="M157" s="22">
        <v>0</v>
      </c>
      <c r="N157" s="22">
        <v>0</v>
      </c>
      <c r="O157" s="22">
        <v>0</v>
      </c>
      <c r="P157" s="22">
        <v>8.586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819</v>
      </c>
      <c r="B158" s="21" t="s">
        <v>239</v>
      </c>
      <c r="C158" s="21">
        <v>5183.577</v>
      </c>
      <c r="D158" s="21">
        <v>6685.326</v>
      </c>
      <c r="E158" s="21">
        <v>0</v>
      </c>
      <c r="F158" s="21">
        <v>0</v>
      </c>
      <c r="G158" s="21">
        <v>0</v>
      </c>
      <c r="H158" s="21">
        <v>1</v>
      </c>
      <c r="I158" s="18">
        <v>8.561</v>
      </c>
      <c r="J158" s="18">
        <v>29.101</v>
      </c>
      <c r="K158" s="22">
        <v>4</v>
      </c>
      <c r="L158" s="22">
        <v>1</v>
      </c>
      <c r="M158" s="22">
        <v>0</v>
      </c>
      <c r="N158" s="22">
        <v>0</v>
      </c>
      <c r="O158" s="22">
        <v>0</v>
      </c>
      <c r="P158" s="22">
        <v>4.952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823</v>
      </c>
      <c r="B159" s="21" t="s">
        <v>240</v>
      </c>
      <c r="C159" s="21">
        <v>5973.576</v>
      </c>
      <c r="D159" s="21">
        <v>7700.633</v>
      </c>
      <c r="E159" s="21">
        <v>0</v>
      </c>
      <c r="F159" s="21">
        <v>0</v>
      </c>
      <c r="G159" s="21">
        <v>0</v>
      </c>
      <c r="H159" s="21">
        <v>1</v>
      </c>
      <c r="I159" s="18">
        <v>9.389</v>
      </c>
      <c r="J159" s="18">
        <v>29.711</v>
      </c>
      <c r="K159" s="22">
        <v>4</v>
      </c>
      <c r="L159" s="22">
        <v>1</v>
      </c>
      <c r="M159" s="22">
        <v>0</v>
      </c>
      <c r="N159" s="22">
        <v>0</v>
      </c>
      <c r="O159" s="22">
        <v>0</v>
      </c>
      <c r="P159" s="22">
        <v>5.197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827</v>
      </c>
      <c r="B160" s="21" t="s">
        <v>241</v>
      </c>
      <c r="C160" s="21">
        <v>1333.76</v>
      </c>
      <c r="D160" s="21">
        <v>1579.827</v>
      </c>
      <c r="E160" s="21">
        <v>0</v>
      </c>
      <c r="F160" s="21">
        <v>0</v>
      </c>
      <c r="G160" s="21">
        <v>0</v>
      </c>
      <c r="H160" s="21">
        <v>1</v>
      </c>
      <c r="I160" s="18">
        <v>12.763</v>
      </c>
      <c r="J160" s="18">
        <v>26.351</v>
      </c>
      <c r="K160" s="22">
        <v>4</v>
      </c>
      <c r="L160" s="22">
        <v>1</v>
      </c>
      <c r="M160" s="22">
        <v>0</v>
      </c>
      <c r="N160" s="22">
        <v>0</v>
      </c>
      <c r="O160" s="22">
        <v>0</v>
      </c>
      <c r="P160" s="22">
        <v>6.905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828</v>
      </c>
      <c r="B161" s="21" t="s">
        <v>242</v>
      </c>
      <c r="C161" s="21">
        <v>2243.786</v>
      </c>
      <c r="D161" s="21">
        <v>2765.198</v>
      </c>
      <c r="E161" s="21">
        <v>0</v>
      </c>
      <c r="F161" s="21">
        <v>0</v>
      </c>
      <c r="G161" s="21">
        <v>0</v>
      </c>
      <c r="H161" s="21">
        <v>1</v>
      </c>
      <c r="I161" s="18">
        <v>8.009</v>
      </c>
      <c r="J161" s="18">
        <v>25.355</v>
      </c>
      <c r="K161" s="22">
        <v>4</v>
      </c>
      <c r="L161" s="22">
        <v>1</v>
      </c>
      <c r="M161" s="22">
        <v>0</v>
      </c>
      <c r="N161" s="22">
        <v>0</v>
      </c>
      <c r="O161" s="22">
        <v>0</v>
      </c>
      <c r="P161" s="22">
        <v>5.325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846</v>
      </c>
      <c r="B162" s="21" t="s">
        <v>243</v>
      </c>
      <c r="C162" s="21">
        <v>1207.784</v>
      </c>
      <c r="D162" s="21">
        <v>1356.519</v>
      </c>
      <c r="E162" s="21">
        <v>0</v>
      </c>
      <c r="F162" s="21">
        <v>0</v>
      </c>
      <c r="G162" s="21">
        <v>0</v>
      </c>
      <c r="H162" s="21">
        <v>1</v>
      </c>
      <c r="I162" s="18">
        <v>3.59</v>
      </c>
      <c r="J162" s="18">
        <v>14.161</v>
      </c>
      <c r="K162" s="22">
        <v>4</v>
      </c>
      <c r="L162" s="22">
        <v>1</v>
      </c>
      <c r="M162" s="22">
        <v>0</v>
      </c>
      <c r="N162" s="22">
        <v>0</v>
      </c>
      <c r="O162" s="22">
        <v>0</v>
      </c>
      <c r="P162" s="22">
        <v>5.292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847</v>
      </c>
      <c r="B163" s="21" t="s">
        <v>244</v>
      </c>
      <c r="C163" s="21">
        <v>2887.149</v>
      </c>
      <c r="D163" s="21">
        <v>3346.757</v>
      </c>
      <c r="E163" s="21">
        <v>0</v>
      </c>
      <c r="F163" s="21">
        <v>0</v>
      </c>
      <c r="G163" s="21">
        <v>0</v>
      </c>
      <c r="H163" s="21">
        <v>1</v>
      </c>
      <c r="I163" s="18">
        <v>4.28</v>
      </c>
      <c r="J163" s="18">
        <v>17.425</v>
      </c>
      <c r="K163" s="22">
        <v>4</v>
      </c>
      <c r="L163" s="22">
        <v>1</v>
      </c>
      <c r="M163" s="22">
        <v>0</v>
      </c>
      <c r="N163" s="22">
        <v>0</v>
      </c>
      <c r="O163" s="22">
        <v>0</v>
      </c>
      <c r="P163" s="22">
        <v>4.572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851</v>
      </c>
      <c r="B164" s="21" t="s">
        <v>245</v>
      </c>
      <c r="C164" s="21">
        <v>15571.28</v>
      </c>
      <c r="D164" s="21">
        <v>18543.283</v>
      </c>
      <c r="E164" s="21">
        <v>0</v>
      </c>
      <c r="F164" s="21">
        <v>0</v>
      </c>
      <c r="G164" s="21">
        <v>0</v>
      </c>
      <c r="H164" s="21">
        <v>1</v>
      </c>
      <c r="I164" s="18">
        <v>4.338</v>
      </c>
      <c r="J164" s="18">
        <v>19.67</v>
      </c>
      <c r="K164" s="22">
        <v>4</v>
      </c>
      <c r="L164" s="22">
        <v>2</v>
      </c>
      <c r="M164" s="22">
        <v>0</v>
      </c>
      <c r="N164" s="22">
        <v>0</v>
      </c>
      <c r="O164" s="22">
        <v>0</v>
      </c>
      <c r="P164" s="22">
        <v>16.304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852</v>
      </c>
      <c r="B165" s="21" t="s">
        <v>246</v>
      </c>
      <c r="C165" s="21">
        <v>6020.636</v>
      </c>
      <c r="D165" s="21">
        <v>7145.373</v>
      </c>
      <c r="E165" s="21">
        <v>0</v>
      </c>
      <c r="F165" s="21">
        <v>0</v>
      </c>
      <c r="G165" s="21">
        <v>0</v>
      </c>
      <c r="H165" s="21">
        <v>1</v>
      </c>
      <c r="I165" s="18">
        <v>5.161</v>
      </c>
      <c r="J165" s="18">
        <v>20.089</v>
      </c>
      <c r="K165" s="22">
        <v>3</v>
      </c>
      <c r="L165" s="22">
        <v>1</v>
      </c>
      <c r="M165" s="22">
        <v>0</v>
      </c>
      <c r="N165" s="22">
        <v>0</v>
      </c>
      <c r="O165" s="22">
        <v>0</v>
      </c>
      <c r="P165" s="22">
        <v>5.654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853</v>
      </c>
      <c r="B166" s="21" t="s">
        <v>247</v>
      </c>
      <c r="C166" s="21">
        <v>1280.722</v>
      </c>
      <c r="D166" s="21">
        <v>1476.343</v>
      </c>
      <c r="E166" s="21">
        <v>0</v>
      </c>
      <c r="F166" s="21">
        <v>0</v>
      </c>
      <c r="G166" s="21">
        <v>0</v>
      </c>
      <c r="H166" s="21">
        <v>1</v>
      </c>
      <c r="I166" s="18">
        <v>8.735</v>
      </c>
      <c r="J166" s="18">
        <v>20.828</v>
      </c>
      <c r="K166" s="22">
        <v>3</v>
      </c>
      <c r="L166" s="22">
        <v>2</v>
      </c>
      <c r="M166" s="22">
        <v>0</v>
      </c>
      <c r="N166" s="22">
        <v>0</v>
      </c>
      <c r="O166" s="22">
        <v>0</v>
      </c>
      <c r="P166" s="22">
        <v>9.869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854</v>
      </c>
      <c r="B167" s="21" t="s">
        <v>248</v>
      </c>
      <c r="C167" s="21">
        <v>3916.46</v>
      </c>
      <c r="D167" s="21">
        <v>4812.621</v>
      </c>
      <c r="E167" s="21">
        <v>0</v>
      </c>
      <c r="F167" s="21">
        <v>0</v>
      </c>
      <c r="G167" s="21">
        <v>0</v>
      </c>
      <c r="H167" s="21">
        <v>1</v>
      </c>
      <c r="I167" s="18">
        <v>5.254</v>
      </c>
      <c r="J167" s="18">
        <v>22.896</v>
      </c>
      <c r="K167" s="22">
        <v>3</v>
      </c>
      <c r="L167" s="22">
        <v>0</v>
      </c>
      <c r="M167" s="22">
        <v>1</v>
      </c>
      <c r="N167" s="22">
        <v>-1</v>
      </c>
      <c r="O167" s="22">
        <v>0</v>
      </c>
      <c r="P167" s="22">
        <v>4.758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855</v>
      </c>
      <c r="B168" s="21" t="s">
        <v>249</v>
      </c>
      <c r="C168" s="21">
        <v>1353.185</v>
      </c>
      <c r="D168" s="21">
        <v>1522.882</v>
      </c>
      <c r="E168" s="21">
        <v>0</v>
      </c>
      <c r="F168" s="21">
        <v>0</v>
      </c>
      <c r="G168" s="21">
        <v>0</v>
      </c>
      <c r="H168" s="21">
        <v>1</v>
      </c>
      <c r="I168" s="18">
        <v>5.191</v>
      </c>
      <c r="J168" s="18">
        <v>15.756</v>
      </c>
      <c r="K168" s="22">
        <v>3</v>
      </c>
      <c r="L168" s="22">
        <v>2</v>
      </c>
      <c r="M168" s="22">
        <v>0</v>
      </c>
      <c r="N168" s="22">
        <v>0</v>
      </c>
      <c r="O168" s="22">
        <v>0</v>
      </c>
      <c r="P168" s="22">
        <v>0.317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856</v>
      </c>
      <c r="B169" s="21" t="s">
        <v>250</v>
      </c>
      <c r="C169" s="21">
        <v>5325.596</v>
      </c>
      <c r="D169" s="21">
        <v>6313.841</v>
      </c>
      <c r="E169" s="21">
        <v>0</v>
      </c>
      <c r="F169" s="21">
        <v>0</v>
      </c>
      <c r="G169" s="21">
        <v>0</v>
      </c>
      <c r="H169" s="21">
        <v>1</v>
      </c>
      <c r="I169" s="18">
        <v>10.694</v>
      </c>
      <c r="J169" s="18">
        <v>24.672</v>
      </c>
      <c r="K169" s="22">
        <v>3</v>
      </c>
      <c r="L169" s="22">
        <v>1</v>
      </c>
      <c r="M169" s="22">
        <v>0</v>
      </c>
      <c r="N169" s="22">
        <v>0</v>
      </c>
      <c r="O169" s="22">
        <v>0</v>
      </c>
      <c r="P169" s="22">
        <v>12.137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858</v>
      </c>
      <c r="B170" s="21" t="s">
        <v>251</v>
      </c>
      <c r="C170" s="21">
        <v>7085.612</v>
      </c>
      <c r="D170" s="21">
        <v>9019.634</v>
      </c>
      <c r="E170" s="21">
        <v>0</v>
      </c>
      <c r="F170" s="21">
        <v>0</v>
      </c>
      <c r="G170" s="21">
        <v>0</v>
      </c>
      <c r="H170" s="21">
        <v>1</v>
      </c>
      <c r="I170" s="18">
        <v>15.121</v>
      </c>
      <c r="J170" s="18">
        <v>33.321</v>
      </c>
      <c r="K170" s="22">
        <v>4</v>
      </c>
      <c r="L170" s="22">
        <v>1</v>
      </c>
      <c r="M170" s="22">
        <v>-1</v>
      </c>
      <c r="N170" s="22">
        <v>0</v>
      </c>
      <c r="O170" s="22">
        <v>0</v>
      </c>
      <c r="P170" s="22">
        <v>19.457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865</v>
      </c>
      <c r="B171" s="21" t="s">
        <v>252</v>
      </c>
      <c r="C171" s="21">
        <v>1326.117</v>
      </c>
      <c r="D171" s="21">
        <v>1480.863</v>
      </c>
      <c r="E171" s="21">
        <v>0</v>
      </c>
      <c r="F171" s="21">
        <v>0</v>
      </c>
      <c r="G171" s="21">
        <v>0</v>
      </c>
      <c r="H171" s="21">
        <v>1</v>
      </c>
      <c r="I171" s="18">
        <v>2.659</v>
      </c>
      <c r="J171" s="18">
        <v>12.831</v>
      </c>
      <c r="K171" s="22">
        <v>3</v>
      </c>
      <c r="L171" s="22">
        <v>0</v>
      </c>
      <c r="M171" s="22">
        <v>0</v>
      </c>
      <c r="N171" s="22">
        <v>0</v>
      </c>
      <c r="O171" s="22">
        <v>0</v>
      </c>
      <c r="P171" s="22">
        <v>3.191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867</v>
      </c>
      <c r="B172" s="21" t="s">
        <v>253</v>
      </c>
      <c r="C172" s="21">
        <v>2273.513</v>
      </c>
      <c r="D172" s="21">
        <v>2825.325</v>
      </c>
      <c r="E172" s="21">
        <v>0</v>
      </c>
      <c r="F172" s="21">
        <v>0</v>
      </c>
      <c r="G172" s="21">
        <v>0</v>
      </c>
      <c r="H172" s="21">
        <v>1</v>
      </c>
      <c r="I172" s="18">
        <v>2.277</v>
      </c>
      <c r="J172" s="18">
        <v>21.363</v>
      </c>
      <c r="K172" s="22">
        <v>3</v>
      </c>
      <c r="L172" s="22">
        <v>1</v>
      </c>
      <c r="M172" s="22">
        <v>0</v>
      </c>
      <c r="N172" s="22">
        <v>0</v>
      </c>
      <c r="O172" s="22">
        <v>0</v>
      </c>
      <c r="P172" s="22">
        <v>-2.497</v>
      </c>
      <c r="Q172" s="22">
        <v>0</v>
      </c>
      <c r="R172" s="22">
        <v>-1</v>
      </c>
      <c r="S172" s="23"/>
      <c r="T172" s="23"/>
      <c r="U172" s="23"/>
      <c r="V172" s="23"/>
      <c r="W172" s="23"/>
    </row>
    <row r="173" ht="16.5" spans="1:23">
      <c r="A173" s="21">
        <v>888</v>
      </c>
      <c r="B173" s="21" t="s">
        <v>254</v>
      </c>
      <c r="C173" s="21">
        <v>3766.49</v>
      </c>
      <c r="D173" s="21">
        <v>4257.628</v>
      </c>
      <c r="E173" s="21">
        <v>0</v>
      </c>
      <c r="F173" s="21">
        <v>0</v>
      </c>
      <c r="G173" s="21">
        <v>0</v>
      </c>
      <c r="H173" s="21">
        <v>1</v>
      </c>
      <c r="I173" s="18">
        <v>3.062</v>
      </c>
      <c r="J173" s="18">
        <v>14.245</v>
      </c>
      <c r="K173" s="22">
        <v>3</v>
      </c>
      <c r="L173" s="22">
        <v>0</v>
      </c>
      <c r="M173" s="22">
        <v>1</v>
      </c>
      <c r="N173" s="22">
        <v>-1</v>
      </c>
      <c r="O173" s="22">
        <v>0</v>
      </c>
      <c r="P173" s="22">
        <v>5.609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891</v>
      </c>
      <c r="B174" s="21" t="s">
        <v>255</v>
      </c>
      <c r="C174" s="21">
        <v>1372.728</v>
      </c>
      <c r="D174" s="21">
        <v>1688.415</v>
      </c>
      <c r="E174" s="21">
        <v>0</v>
      </c>
      <c r="F174" s="21">
        <v>0</v>
      </c>
      <c r="G174" s="21">
        <v>0</v>
      </c>
      <c r="H174" s="21">
        <v>1</v>
      </c>
      <c r="I174" s="18">
        <v>10.376</v>
      </c>
      <c r="J174" s="18">
        <v>27.133</v>
      </c>
      <c r="K174" s="22">
        <v>3</v>
      </c>
      <c r="L174" s="22">
        <v>1</v>
      </c>
      <c r="M174" s="22">
        <v>0</v>
      </c>
      <c r="N174" s="22">
        <v>0</v>
      </c>
      <c r="O174" s="22">
        <v>0</v>
      </c>
      <c r="P174" s="22">
        <v>9.558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902</v>
      </c>
      <c r="B175" s="21" t="s">
        <v>256</v>
      </c>
      <c r="C175" s="21">
        <v>5059.988</v>
      </c>
      <c r="D175" s="21">
        <v>5840.585</v>
      </c>
      <c r="E175" s="21">
        <v>0</v>
      </c>
      <c r="F175" s="21">
        <v>0</v>
      </c>
      <c r="G175" s="21">
        <v>0</v>
      </c>
      <c r="H175" s="21">
        <v>1</v>
      </c>
      <c r="I175" s="18">
        <v>5.56</v>
      </c>
      <c r="J175" s="18">
        <v>18.182</v>
      </c>
      <c r="K175" s="22">
        <v>4</v>
      </c>
      <c r="L175" s="22">
        <v>2</v>
      </c>
      <c r="M175" s="22">
        <v>-1</v>
      </c>
      <c r="N175" s="22">
        <v>1</v>
      </c>
      <c r="O175" s="22">
        <v>0</v>
      </c>
      <c r="P175" s="22">
        <v>3.25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903</v>
      </c>
      <c r="B176" s="21" t="s">
        <v>257</v>
      </c>
      <c r="C176" s="21">
        <v>3654.556</v>
      </c>
      <c r="D176" s="21">
        <v>4114.093</v>
      </c>
      <c r="E176" s="21">
        <v>0</v>
      </c>
      <c r="F176" s="21">
        <v>0</v>
      </c>
      <c r="G176" s="21">
        <v>0</v>
      </c>
      <c r="H176" s="21">
        <v>1</v>
      </c>
      <c r="I176" s="18">
        <v>6.78</v>
      </c>
      <c r="J176" s="18">
        <v>17.193</v>
      </c>
      <c r="K176" s="22">
        <v>1</v>
      </c>
      <c r="L176" s="22">
        <v>2</v>
      </c>
      <c r="M176" s="22">
        <v>0</v>
      </c>
      <c r="N176" s="22">
        <v>0</v>
      </c>
      <c r="O176" s="22">
        <v>0</v>
      </c>
      <c r="P176" s="22">
        <v>8.026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904</v>
      </c>
      <c r="B177" s="21" t="s">
        <v>258</v>
      </c>
      <c r="C177" s="21">
        <v>4400.151</v>
      </c>
      <c r="D177" s="21">
        <v>5130.504</v>
      </c>
      <c r="E177" s="21">
        <v>0</v>
      </c>
      <c r="F177" s="21">
        <v>0</v>
      </c>
      <c r="G177" s="21">
        <v>0</v>
      </c>
      <c r="H177" s="21">
        <v>1</v>
      </c>
      <c r="I177" s="18">
        <v>7.43</v>
      </c>
      <c r="J177" s="18">
        <v>20.608</v>
      </c>
      <c r="K177" s="22">
        <v>3</v>
      </c>
      <c r="L177" s="22">
        <v>1</v>
      </c>
      <c r="M177" s="22">
        <v>0</v>
      </c>
      <c r="N177" s="22">
        <v>0</v>
      </c>
      <c r="O177" s="22">
        <v>0</v>
      </c>
      <c r="P177" s="22">
        <v>10.258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905</v>
      </c>
      <c r="B178" s="21" t="s">
        <v>259</v>
      </c>
      <c r="C178" s="21">
        <v>5665.874</v>
      </c>
      <c r="D178" s="21">
        <v>6696.359</v>
      </c>
      <c r="E178" s="21">
        <v>0</v>
      </c>
      <c r="F178" s="21">
        <v>0</v>
      </c>
      <c r="G178" s="21">
        <v>0</v>
      </c>
      <c r="H178" s="21">
        <v>1</v>
      </c>
      <c r="I178" s="18">
        <v>8.566</v>
      </c>
      <c r="J178" s="18">
        <v>22.637</v>
      </c>
      <c r="K178" s="22">
        <v>2</v>
      </c>
      <c r="L178" s="22">
        <v>2</v>
      </c>
      <c r="M178" s="22">
        <v>0</v>
      </c>
      <c r="N178" s="22">
        <v>0</v>
      </c>
      <c r="O178" s="22">
        <v>0</v>
      </c>
      <c r="P178" s="22">
        <v>2.439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906</v>
      </c>
      <c r="B179" s="21" t="s">
        <v>260</v>
      </c>
      <c r="C179" s="21">
        <v>4144.578</v>
      </c>
      <c r="D179" s="21">
        <v>4719.591</v>
      </c>
      <c r="E179" s="21">
        <v>0</v>
      </c>
      <c r="F179" s="21">
        <v>0</v>
      </c>
      <c r="G179" s="21">
        <v>0</v>
      </c>
      <c r="H179" s="21">
        <v>1</v>
      </c>
      <c r="I179" s="18">
        <v>6.206</v>
      </c>
      <c r="J179" s="18">
        <v>17.633</v>
      </c>
      <c r="K179" s="22">
        <v>2</v>
      </c>
      <c r="L179" s="22">
        <v>2</v>
      </c>
      <c r="M179" s="22">
        <v>0</v>
      </c>
      <c r="N179" s="22">
        <v>0</v>
      </c>
      <c r="O179" s="22">
        <v>0</v>
      </c>
      <c r="P179" s="22">
        <v>2.289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907</v>
      </c>
      <c r="B180" s="21" t="s">
        <v>261</v>
      </c>
      <c r="C180" s="21">
        <v>4977.681</v>
      </c>
      <c r="D180" s="21">
        <v>5837.978</v>
      </c>
      <c r="E180" s="21">
        <v>0</v>
      </c>
      <c r="F180" s="21">
        <v>0</v>
      </c>
      <c r="G180" s="21">
        <v>0</v>
      </c>
      <c r="H180" s="21">
        <v>1</v>
      </c>
      <c r="I180" s="18">
        <v>8.058</v>
      </c>
      <c r="J180" s="18">
        <v>21.606</v>
      </c>
      <c r="K180" s="22">
        <v>4</v>
      </c>
      <c r="L180" s="22">
        <v>0</v>
      </c>
      <c r="M180" s="22">
        <v>0</v>
      </c>
      <c r="N180" s="22">
        <v>0</v>
      </c>
      <c r="O180" s="22">
        <v>0</v>
      </c>
      <c r="P180" s="22">
        <v>5.172</v>
      </c>
      <c r="Q180" s="22">
        <v>0</v>
      </c>
      <c r="R180" s="22">
        <v>1</v>
      </c>
      <c r="S180" s="23"/>
      <c r="T180" s="23"/>
      <c r="U180" s="23"/>
      <c r="V180" s="23"/>
      <c r="W180" s="23"/>
    </row>
    <row r="181" ht="16.5" spans="1:23">
      <c r="A181" s="21">
        <v>909</v>
      </c>
      <c r="B181" s="21" t="s">
        <v>262</v>
      </c>
      <c r="C181" s="21">
        <v>2463.395</v>
      </c>
      <c r="D181" s="21">
        <v>3036.439</v>
      </c>
      <c r="E181" s="21">
        <v>0</v>
      </c>
      <c r="F181" s="21">
        <v>0</v>
      </c>
      <c r="G181" s="21">
        <v>0</v>
      </c>
      <c r="H181" s="21">
        <v>1</v>
      </c>
      <c r="I181" s="18">
        <v>7.012</v>
      </c>
      <c r="J181" s="18">
        <v>24.561</v>
      </c>
      <c r="K181" s="22">
        <v>4</v>
      </c>
      <c r="L181" s="22">
        <v>0</v>
      </c>
      <c r="M181" s="22">
        <v>0</v>
      </c>
      <c r="N181" s="22">
        <v>0</v>
      </c>
      <c r="O181" s="22">
        <v>0</v>
      </c>
      <c r="P181" s="22">
        <v>7.755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910</v>
      </c>
      <c r="B182" s="21" t="s">
        <v>263</v>
      </c>
      <c r="C182" s="21">
        <v>2026.682</v>
      </c>
      <c r="D182" s="21">
        <v>2318.271</v>
      </c>
      <c r="E182" s="21">
        <v>0</v>
      </c>
      <c r="F182" s="21">
        <v>0</v>
      </c>
      <c r="G182" s="21">
        <v>0</v>
      </c>
      <c r="H182" s="21">
        <v>1</v>
      </c>
      <c r="I182" s="18">
        <v>7.531</v>
      </c>
      <c r="J182" s="18">
        <v>19.161</v>
      </c>
      <c r="K182" s="22">
        <v>2</v>
      </c>
      <c r="L182" s="22">
        <v>2</v>
      </c>
      <c r="M182" s="22">
        <v>0</v>
      </c>
      <c r="N182" s="22">
        <v>0</v>
      </c>
      <c r="O182" s="22">
        <v>0</v>
      </c>
      <c r="P182" s="22">
        <v>0.696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915</v>
      </c>
      <c r="B183" s="21" t="s">
        <v>264</v>
      </c>
      <c r="C183" s="21">
        <v>2237.159</v>
      </c>
      <c r="D183" s="21">
        <v>2869.8</v>
      </c>
      <c r="E183" s="21">
        <v>0</v>
      </c>
      <c r="F183" s="21">
        <v>0</v>
      </c>
      <c r="G183" s="21">
        <v>0</v>
      </c>
      <c r="H183" s="21">
        <v>1</v>
      </c>
      <c r="I183" s="18">
        <v>19.327</v>
      </c>
      <c r="J183" s="18">
        <v>37.111</v>
      </c>
      <c r="K183" s="22">
        <v>3</v>
      </c>
      <c r="L183" s="22">
        <v>1</v>
      </c>
      <c r="M183" s="22">
        <v>0</v>
      </c>
      <c r="N183" s="22">
        <v>0</v>
      </c>
      <c r="O183" s="22">
        <v>0</v>
      </c>
      <c r="P183" s="22">
        <v>-1.826</v>
      </c>
      <c r="Q183" s="22">
        <v>0</v>
      </c>
      <c r="R183" s="22">
        <v>-1</v>
      </c>
      <c r="S183" s="23"/>
      <c r="T183" s="23"/>
      <c r="U183" s="23"/>
      <c r="V183" s="23"/>
      <c r="W183" s="23"/>
    </row>
    <row r="184" ht="16.5" spans="1:23">
      <c r="A184" s="21">
        <v>916</v>
      </c>
      <c r="B184" s="21" t="s">
        <v>265</v>
      </c>
      <c r="C184" s="21">
        <v>2877.889</v>
      </c>
      <c r="D184" s="21">
        <v>4395.334</v>
      </c>
      <c r="E184" s="21">
        <v>0</v>
      </c>
      <c r="F184" s="21">
        <v>0</v>
      </c>
      <c r="G184" s="21">
        <v>0</v>
      </c>
      <c r="H184" s="21">
        <v>1</v>
      </c>
      <c r="I184" s="18">
        <v>14.506</v>
      </c>
      <c r="J184" s="18">
        <v>44.022</v>
      </c>
      <c r="K184" s="22">
        <v>3</v>
      </c>
      <c r="L184" s="22">
        <v>2</v>
      </c>
      <c r="M184" s="22">
        <v>0</v>
      </c>
      <c r="N184" s="22">
        <v>0</v>
      </c>
      <c r="O184" s="22">
        <v>0</v>
      </c>
      <c r="P184" s="22">
        <v>1.52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918</v>
      </c>
      <c r="B185" s="21" t="s">
        <v>266</v>
      </c>
      <c r="C185" s="21">
        <v>3838.695</v>
      </c>
      <c r="D185" s="21">
        <v>4500.282</v>
      </c>
      <c r="E185" s="21">
        <v>0</v>
      </c>
      <c r="F185" s="21">
        <v>0</v>
      </c>
      <c r="G185" s="21">
        <v>0</v>
      </c>
      <c r="H185" s="21">
        <v>1</v>
      </c>
      <c r="I185" s="18">
        <v>10.983</v>
      </c>
      <c r="J185" s="18">
        <v>24.069</v>
      </c>
      <c r="K185" s="22">
        <v>4</v>
      </c>
      <c r="L185" s="22">
        <v>0</v>
      </c>
      <c r="M185" s="22">
        <v>0</v>
      </c>
      <c r="N185" s="22">
        <v>0</v>
      </c>
      <c r="O185" s="22">
        <v>0</v>
      </c>
      <c r="P185" s="22">
        <v>6.124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923</v>
      </c>
      <c r="B186" s="21" t="s">
        <v>267</v>
      </c>
      <c r="C186" s="21">
        <v>250.56</v>
      </c>
      <c r="D186" s="21">
        <v>252.399</v>
      </c>
      <c r="E186" s="21">
        <v>0</v>
      </c>
      <c r="F186" s="21">
        <v>0</v>
      </c>
      <c r="G186" s="21">
        <v>0</v>
      </c>
      <c r="H186" s="21">
        <v>1</v>
      </c>
      <c r="I186" s="18">
        <v>0.165</v>
      </c>
      <c r="J186" s="18">
        <v>0.893</v>
      </c>
      <c r="K186" s="22">
        <v>2</v>
      </c>
      <c r="L186" s="22">
        <v>0</v>
      </c>
      <c r="M186" s="22">
        <v>1</v>
      </c>
      <c r="N186" s="22">
        <v>-1</v>
      </c>
      <c r="O186" s="22">
        <v>0</v>
      </c>
      <c r="P186" s="22">
        <v>22.991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929</v>
      </c>
      <c r="B187" s="21" t="s">
        <v>268</v>
      </c>
      <c r="C187" s="21">
        <v>2794.844</v>
      </c>
      <c r="D187" s="21">
        <v>3435.607</v>
      </c>
      <c r="E187" s="21">
        <v>0</v>
      </c>
      <c r="F187" s="21">
        <v>0</v>
      </c>
      <c r="G187" s="21">
        <v>0</v>
      </c>
      <c r="H187" s="21">
        <v>1</v>
      </c>
      <c r="I187" s="18">
        <v>6.347</v>
      </c>
      <c r="J187" s="18">
        <v>23.814</v>
      </c>
      <c r="K187" s="22">
        <v>3</v>
      </c>
      <c r="L187" s="22">
        <v>0</v>
      </c>
      <c r="M187" s="22">
        <v>0</v>
      </c>
      <c r="N187" s="22">
        <v>0</v>
      </c>
      <c r="O187" s="22">
        <v>0</v>
      </c>
      <c r="P187" s="22">
        <v>33.647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930</v>
      </c>
      <c r="B188" s="21" t="s">
        <v>269</v>
      </c>
      <c r="C188" s="21">
        <v>2700.028</v>
      </c>
      <c r="D188" s="21">
        <v>3108.529</v>
      </c>
      <c r="E188" s="21">
        <v>0</v>
      </c>
      <c r="F188" s="21">
        <v>0</v>
      </c>
      <c r="G188" s="21">
        <v>0</v>
      </c>
      <c r="H188" s="21">
        <v>1</v>
      </c>
      <c r="I188" s="18">
        <v>8.732</v>
      </c>
      <c r="J188" s="18">
        <v>20.725</v>
      </c>
      <c r="K188" s="22">
        <v>3</v>
      </c>
      <c r="L188" s="22">
        <v>2</v>
      </c>
      <c r="M188" s="22">
        <v>0</v>
      </c>
      <c r="N188" s="22">
        <v>0</v>
      </c>
      <c r="O188" s="22">
        <v>0</v>
      </c>
      <c r="P188" s="22">
        <v>11.287</v>
      </c>
      <c r="Q188" s="22">
        <v>0</v>
      </c>
      <c r="R188" s="22">
        <v>-1</v>
      </c>
      <c r="S188" s="23"/>
      <c r="T188" s="23"/>
      <c r="U188" s="23"/>
      <c r="V188" s="23"/>
      <c r="W188" s="23"/>
    </row>
    <row r="189" ht="16.5" spans="1:23">
      <c r="A189" s="21">
        <v>931</v>
      </c>
      <c r="B189" s="21" t="s">
        <v>270</v>
      </c>
      <c r="C189" s="21">
        <v>5489.397</v>
      </c>
      <c r="D189" s="21">
        <v>6165.057</v>
      </c>
      <c r="E189" s="21">
        <v>0</v>
      </c>
      <c r="F189" s="21">
        <v>0</v>
      </c>
      <c r="G189" s="21">
        <v>0</v>
      </c>
      <c r="H189" s="21">
        <v>1</v>
      </c>
      <c r="I189" s="18">
        <v>2.82</v>
      </c>
      <c r="J189" s="18">
        <v>13.47</v>
      </c>
      <c r="K189" s="22">
        <v>4</v>
      </c>
      <c r="L189" s="22">
        <v>2</v>
      </c>
      <c r="M189" s="22">
        <v>0</v>
      </c>
      <c r="N189" s="22">
        <v>0</v>
      </c>
      <c r="O189" s="22">
        <v>0</v>
      </c>
      <c r="P189" s="22">
        <v>1.497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935</v>
      </c>
      <c r="B190" s="21" t="s">
        <v>271</v>
      </c>
      <c r="C190" s="21">
        <v>4387.413</v>
      </c>
      <c r="D190" s="21">
        <v>5609.8</v>
      </c>
      <c r="E190" s="21">
        <v>0</v>
      </c>
      <c r="F190" s="21">
        <v>0</v>
      </c>
      <c r="G190" s="21">
        <v>0</v>
      </c>
      <c r="H190" s="21">
        <v>1</v>
      </c>
      <c r="I190" s="18">
        <v>17.909</v>
      </c>
      <c r="J190" s="18">
        <v>35.797</v>
      </c>
      <c r="K190" s="22">
        <v>3</v>
      </c>
      <c r="L190" s="22">
        <v>1</v>
      </c>
      <c r="M190" s="22">
        <v>0</v>
      </c>
      <c r="N190" s="22">
        <v>0</v>
      </c>
      <c r="O190" s="22">
        <v>0</v>
      </c>
      <c r="P190" s="22">
        <v>4.548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936</v>
      </c>
      <c r="B191" s="21" t="s">
        <v>272</v>
      </c>
      <c r="C191" s="21">
        <v>5596.684</v>
      </c>
      <c r="D191" s="21">
        <v>7871.506</v>
      </c>
      <c r="E191" s="21">
        <v>0</v>
      </c>
      <c r="F191" s="21">
        <v>0</v>
      </c>
      <c r="G191" s="21">
        <v>0</v>
      </c>
      <c r="H191" s="21">
        <v>1</v>
      </c>
      <c r="I191" s="18">
        <v>13.569</v>
      </c>
      <c r="J191" s="18">
        <v>38.547</v>
      </c>
      <c r="K191" s="22">
        <v>3</v>
      </c>
      <c r="L191" s="22">
        <v>2</v>
      </c>
      <c r="M191" s="22">
        <v>0</v>
      </c>
      <c r="N191" s="22">
        <v>0</v>
      </c>
      <c r="O191" s="22">
        <v>0</v>
      </c>
      <c r="P191" s="22">
        <v>2.11</v>
      </c>
      <c r="Q191" s="22">
        <v>0</v>
      </c>
      <c r="R191" s="22">
        <v>-1</v>
      </c>
      <c r="S191" s="23"/>
      <c r="T191" s="23"/>
      <c r="U191" s="23"/>
      <c r="V191" s="23"/>
      <c r="W191" s="23"/>
    </row>
    <row r="192" ht="16.5" spans="1:23">
      <c r="A192" s="21">
        <v>941</v>
      </c>
      <c r="B192" s="21" t="s">
        <v>273</v>
      </c>
      <c r="C192" s="21">
        <v>1654.251</v>
      </c>
      <c r="D192" s="21">
        <v>2031.365</v>
      </c>
      <c r="E192" s="21">
        <v>0</v>
      </c>
      <c r="F192" s="21">
        <v>0</v>
      </c>
      <c r="G192" s="21">
        <v>0</v>
      </c>
      <c r="H192" s="21">
        <v>1</v>
      </c>
      <c r="I192" s="18">
        <v>17.221</v>
      </c>
      <c r="J192" s="18">
        <v>32.589</v>
      </c>
      <c r="K192" s="22">
        <v>4</v>
      </c>
      <c r="L192" s="22">
        <v>2</v>
      </c>
      <c r="M192" s="22">
        <v>-1</v>
      </c>
      <c r="N192" s="22">
        <v>0</v>
      </c>
      <c r="O192" s="22">
        <v>0</v>
      </c>
      <c r="P192" s="22">
        <v>17.779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944</v>
      </c>
      <c r="B193" s="21" t="s">
        <v>274</v>
      </c>
      <c r="C193" s="21">
        <v>3354.195</v>
      </c>
      <c r="D193" s="21">
        <v>4010.906</v>
      </c>
      <c r="E193" s="21">
        <v>0</v>
      </c>
      <c r="F193" s="21">
        <v>0</v>
      </c>
      <c r="G193" s="21">
        <v>0</v>
      </c>
      <c r="H193" s="21">
        <v>1</v>
      </c>
      <c r="I193" s="18">
        <v>7.127</v>
      </c>
      <c r="J193" s="18">
        <v>22.333</v>
      </c>
      <c r="K193" s="22">
        <v>3</v>
      </c>
      <c r="L193" s="22">
        <v>2</v>
      </c>
      <c r="M193" s="22">
        <v>0</v>
      </c>
      <c r="N193" s="22">
        <v>0</v>
      </c>
      <c r="O193" s="22">
        <v>0</v>
      </c>
      <c r="P193" s="22">
        <v>22.179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948</v>
      </c>
      <c r="B194" s="21" t="s">
        <v>275</v>
      </c>
      <c r="C194" s="21">
        <v>2386.124</v>
      </c>
      <c r="D194" s="21">
        <v>2803.589</v>
      </c>
      <c r="E194" s="21">
        <v>0</v>
      </c>
      <c r="F194" s="21">
        <v>0</v>
      </c>
      <c r="G194" s="21">
        <v>0</v>
      </c>
      <c r="H194" s="21">
        <v>1</v>
      </c>
      <c r="I194" s="18">
        <v>4.968</v>
      </c>
      <c r="J194" s="18">
        <v>19.119</v>
      </c>
      <c r="K194" s="22">
        <v>4</v>
      </c>
      <c r="L194" s="22">
        <v>2</v>
      </c>
      <c r="M194" s="22">
        <v>-1</v>
      </c>
      <c r="N194" s="22">
        <v>0</v>
      </c>
      <c r="O194" s="22">
        <v>0</v>
      </c>
      <c r="P194" s="22">
        <v>31.526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961</v>
      </c>
      <c r="B195" s="21" t="s">
        <v>276</v>
      </c>
      <c r="C195" s="21">
        <v>3210.938</v>
      </c>
      <c r="D195" s="21">
        <v>3823.311</v>
      </c>
      <c r="E195" s="21">
        <v>0</v>
      </c>
      <c r="F195" s="21">
        <v>0</v>
      </c>
      <c r="G195" s="21">
        <v>0</v>
      </c>
      <c r="H195" s="21">
        <v>1</v>
      </c>
      <c r="I195" s="18">
        <v>6.948</v>
      </c>
      <c r="J195" s="18">
        <v>21.852</v>
      </c>
      <c r="K195" s="22">
        <v>3</v>
      </c>
      <c r="L195" s="22">
        <v>2</v>
      </c>
      <c r="M195" s="22">
        <v>0</v>
      </c>
      <c r="N195" s="22">
        <v>0</v>
      </c>
      <c r="O195" s="22">
        <v>0</v>
      </c>
      <c r="P195" s="22">
        <v>2.005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964</v>
      </c>
      <c r="B196" s="21" t="s">
        <v>277</v>
      </c>
      <c r="C196" s="21">
        <v>7751.133</v>
      </c>
      <c r="D196" s="21">
        <v>9672.168</v>
      </c>
      <c r="E196" s="21">
        <v>0</v>
      </c>
      <c r="F196" s="21">
        <v>0</v>
      </c>
      <c r="G196" s="21">
        <v>0</v>
      </c>
      <c r="H196" s="21">
        <v>1</v>
      </c>
      <c r="I196" s="18">
        <v>13.976</v>
      </c>
      <c r="J196" s="18">
        <v>31.062</v>
      </c>
      <c r="K196" s="22">
        <v>4</v>
      </c>
      <c r="L196" s="22">
        <v>0</v>
      </c>
      <c r="M196" s="22">
        <v>0</v>
      </c>
      <c r="N196" s="22">
        <v>0</v>
      </c>
      <c r="O196" s="22">
        <v>0</v>
      </c>
      <c r="P196" s="22">
        <v>2.473</v>
      </c>
      <c r="Q196" s="22">
        <v>0</v>
      </c>
      <c r="R196" s="22">
        <v>-1</v>
      </c>
      <c r="S196" s="23"/>
      <c r="T196" s="23"/>
      <c r="U196" s="23"/>
      <c r="V196" s="23"/>
      <c r="W196" s="23"/>
    </row>
    <row r="197" ht="16.5" spans="1:23">
      <c r="A197" s="21">
        <v>966</v>
      </c>
      <c r="B197" s="21" t="s">
        <v>278</v>
      </c>
      <c r="C197" s="21">
        <v>6945.067</v>
      </c>
      <c r="D197" s="21">
        <v>8031.167</v>
      </c>
      <c r="E197" s="21">
        <v>0</v>
      </c>
      <c r="F197" s="21">
        <v>0</v>
      </c>
      <c r="G197" s="21">
        <v>0</v>
      </c>
      <c r="H197" s="21">
        <v>1</v>
      </c>
      <c r="I197" s="18">
        <v>6.264</v>
      </c>
      <c r="J197" s="18">
        <v>18.94</v>
      </c>
      <c r="K197" s="22">
        <v>2</v>
      </c>
      <c r="L197" s="22">
        <v>0</v>
      </c>
      <c r="M197" s="22">
        <v>0</v>
      </c>
      <c r="N197" s="22">
        <v>0</v>
      </c>
      <c r="O197" s="22">
        <v>0</v>
      </c>
      <c r="P197" s="22">
        <v>2.41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969</v>
      </c>
      <c r="B198" s="21" t="s">
        <v>279</v>
      </c>
      <c r="C198" s="21">
        <v>4253.178</v>
      </c>
      <c r="D198" s="21">
        <v>4934.2</v>
      </c>
      <c r="E198" s="21">
        <v>0</v>
      </c>
      <c r="F198" s="21">
        <v>0</v>
      </c>
      <c r="G198" s="21">
        <v>0</v>
      </c>
      <c r="H198" s="21">
        <v>1</v>
      </c>
      <c r="I198" s="18">
        <v>9.379</v>
      </c>
      <c r="J198" s="18">
        <v>21.886</v>
      </c>
      <c r="K198" s="22">
        <v>3</v>
      </c>
      <c r="L198" s="22">
        <v>1</v>
      </c>
      <c r="M198" s="22">
        <v>0</v>
      </c>
      <c r="N198" s="22">
        <v>-1</v>
      </c>
      <c r="O198" s="22">
        <v>0</v>
      </c>
      <c r="P198" s="22">
        <v>-1.485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971</v>
      </c>
      <c r="B199" s="21" t="s">
        <v>280</v>
      </c>
      <c r="C199" s="21">
        <v>2582.137</v>
      </c>
      <c r="D199" s="21">
        <v>3017.856</v>
      </c>
      <c r="E199" s="21">
        <v>0</v>
      </c>
      <c r="F199" s="21">
        <v>0</v>
      </c>
      <c r="G199" s="21">
        <v>0</v>
      </c>
      <c r="H199" s="21">
        <v>1</v>
      </c>
      <c r="I199" s="18">
        <v>8.714</v>
      </c>
      <c r="J199" s="18">
        <v>21.894</v>
      </c>
      <c r="K199" s="22">
        <v>4</v>
      </c>
      <c r="L199" s="22">
        <v>2</v>
      </c>
      <c r="M199" s="22">
        <v>0</v>
      </c>
      <c r="N199" s="22">
        <v>1</v>
      </c>
      <c r="O199" s="22">
        <v>0</v>
      </c>
      <c r="P199" s="22">
        <v>5.907</v>
      </c>
      <c r="Q199" s="22">
        <v>1</v>
      </c>
      <c r="R199" s="22">
        <v>1</v>
      </c>
      <c r="S199" s="23"/>
      <c r="T199" s="23"/>
      <c r="U199" s="23"/>
      <c r="V199" s="23"/>
      <c r="W199" s="23"/>
    </row>
    <row r="200" ht="16.5" spans="1:23">
      <c r="A200" s="21">
        <v>977</v>
      </c>
      <c r="B200" s="21" t="s">
        <v>281</v>
      </c>
      <c r="C200" s="21">
        <v>1478.147</v>
      </c>
      <c r="D200" s="21">
        <v>1755.793</v>
      </c>
      <c r="E200" s="21">
        <v>0</v>
      </c>
      <c r="F200" s="21">
        <v>0</v>
      </c>
      <c r="G200" s="21">
        <v>0</v>
      </c>
      <c r="H200" s="21">
        <v>1</v>
      </c>
      <c r="I200" s="18">
        <v>13.446</v>
      </c>
      <c r="J200" s="18">
        <v>27.133</v>
      </c>
      <c r="K200" s="22">
        <v>0</v>
      </c>
      <c r="L200" s="22">
        <v>0</v>
      </c>
      <c r="M200" s="22">
        <v>0</v>
      </c>
      <c r="N200" s="22">
        <v>-1</v>
      </c>
      <c r="O200" s="22">
        <v>0</v>
      </c>
      <c r="P200" s="22">
        <v>-3.54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979</v>
      </c>
      <c r="B201" s="21" t="s">
        <v>282</v>
      </c>
      <c r="C201" s="21">
        <v>4772.473</v>
      </c>
      <c r="D201" s="21">
        <v>5707.004</v>
      </c>
      <c r="E201" s="21">
        <v>0</v>
      </c>
      <c r="F201" s="21">
        <v>0</v>
      </c>
      <c r="G201" s="21">
        <v>0</v>
      </c>
      <c r="H201" s="21">
        <v>1</v>
      </c>
      <c r="I201" s="18">
        <v>3.274</v>
      </c>
      <c r="J201" s="18">
        <v>19.113</v>
      </c>
      <c r="K201" s="22">
        <v>1</v>
      </c>
      <c r="L201" s="22">
        <v>1</v>
      </c>
      <c r="M201" s="22">
        <v>1</v>
      </c>
      <c r="N201" s="22">
        <v>-1</v>
      </c>
      <c r="O201" s="22">
        <v>0</v>
      </c>
      <c r="P201" s="22">
        <v>-4.039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980</v>
      </c>
      <c r="B202" s="21" t="s">
        <v>283</v>
      </c>
      <c r="C202" s="21">
        <v>3000.84</v>
      </c>
      <c r="D202" s="21">
        <v>3289.449</v>
      </c>
      <c r="E202" s="21">
        <v>0</v>
      </c>
      <c r="F202" s="21">
        <v>0</v>
      </c>
      <c r="G202" s="21">
        <v>0</v>
      </c>
      <c r="H202" s="21">
        <v>1</v>
      </c>
      <c r="I202" s="18">
        <v>2.891</v>
      </c>
      <c r="J202" s="18">
        <v>11.411</v>
      </c>
      <c r="K202" s="22">
        <v>3</v>
      </c>
      <c r="L202" s="22">
        <v>2</v>
      </c>
      <c r="M202" s="22">
        <v>0</v>
      </c>
      <c r="N202" s="22">
        <v>0</v>
      </c>
      <c r="O202" s="22">
        <v>0</v>
      </c>
      <c r="P202" s="22">
        <v>5.974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982</v>
      </c>
      <c r="B203" s="21" t="s">
        <v>284</v>
      </c>
      <c r="C203" s="21">
        <v>7064.509</v>
      </c>
      <c r="D203" s="21">
        <v>8240.351</v>
      </c>
      <c r="E203" s="21">
        <v>0</v>
      </c>
      <c r="F203" s="21">
        <v>0</v>
      </c>
      <c r="G203" s="21">
        <v>0</v>
      </c>
      <c r="H203" s="21">
        <v>1</v>
      </c>
      <c r="I203" s="18">
        <v>6.815</v>
      </c>
      <c r="J203" s="18">
        <v>20.112</v>
      </c>
      <c r="K203" s="22">
        <v>4</v>
      </c>
      <c r="L203" s="22">
        <v>2</v>
      </c>
      <c r="M203" s="22">
        <v>0</v>
      </c>
      <c r="N203" s="22">
        <v>0</v>
      </c>
      <c r="O203" s="22">
        <v>0</v>
      </c>
      <c r="P203" s="22">
        <v>3.718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984</v>
      </c>
      <c r="B204" s="21" t="s">
        <v>285</v>
      </c>
      <c r="C204" s="21">
        <v>3825.881</v>
      </c>
      <c r="D204" s="21">
        <v>4359.725</v>
      </c>
      <c r="E204" s="21">
        <v>0</v>
      </c>
      <c r="F204" s="21">
        <v>0</v>
      </c>
      <c r="G204" s="21">
        <v>0</v>
      </c>
      <c r="H204" s="21">
        <v>1</v>
      </c>
      <c r="I204" s="18">
        <v>5.212</v>
      </c>
      <c r="J204" s="18">
        <v>16.819</v>
      </c>
      <c r="K204" s="22">
        <v>2</v>
      </c>
      <c r="L204" s="22">
        <v>2</v>
      </c>
      <c r="M204" s="22">
        <v>0</v>
      </c>
      <c r="N204" s="22">
        <v>0</v>
      </c>
      <c r="O204" s="22">
        <v>0</v>
      </c>
      <c r="P204" s="22">
        <v>1.978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985</v>
      </c>
      <c r="B205" s="21" t="s">
        <v>286</v>
      </c>
      <c r="C205" s="21">
        <v>4762.055</v>
      </c>
      <c r="D205" s="21">
        <v>5497.077</v>
      </c>
      <c r="E205" s="21">
        <v>0</v>
      </c>
      <c r="F205" s="21">
        <v>0</v>
      </c>
      <c r="G205" s="21">
        <v>0</v>
      </c>
      <c r="H205" s="21">
        <v>1</v>
      </c>
      <c r="I205" s="18">
        <v>5.58</v>
      </c>
      <c r="J205" s="18">
        <v>18.205</v>
      </c>
      <c r="K205" s="22">
        <v>4</v>
      </c>
      <c r="L205" s="22">
        <v>2</v>
      </c>
      <c r="M205" s="22">
        <v>0</v>
      </c>
      <c r="N205" s="22">
        <v>0</v>
      </c>
      <c r="O205" s="22">
        <v>0</v>
      </c>
      <c r="P205" s="22">
        <v>8.782</v>
      </c>
      <c r="Q205" s="22">
        <v>0</v>
      </c>
      <c r="R205" s="22">
        <v>-1</v>
      </c>
      <c r="S205" s="23"/>
      <c r="T205" s="23"/>
      <c r="U205" s="23"/>
      <c r="V205" s="23"/>
      <c r="W205" s="23"/>
    </row>
    <row r="206" ht="16.5" spans="1:23">
      <c r="A206" s="21">
        <v>987</v>
      </c>
      <c r="B206" s="21" t="s">
        <v>287</v>
      </c>
      <c r="C206" s="21">
        <v>3189.729</v>
      </c>
      <c r="D206" s="21">
        <v>3904.823</v>
      </c>
      <c r="E206" s="21">
        <v>0</v>
      </c>
      <c r="F206" s="21">
        <v>0</v>
      </c>
      <c r="G206" s="21">
        <v>0</v>
      </c>
      <c r="H206" s="21">
        <v>1</v>
      </c>
      <c r="I206" s="18">
        <v>5.749</v>
      </c>
      <c r="J206" s="18">
        <v>23.009</v>
      </c>
      <c r="K206" s="22">
        <v>4</v>
      </c>
      <c r="L206" s="22">
        <v>2</v>
      </c>
      <c r="M206" s="22">
        <v>0</v>
      </c>
      <c r="N206" s="22">
        <v>0</v>
      </c>
      <c r="O206" s="22">
        <v>0</v>
      </c>
      <c r="P206" s="22">
        <v>7.245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988</v>
      </c>
      <c r="B207" s="21" t="s">
        <v>288</v>
      </c>
      <c r="C207" s="21">
        <v>3159.807</v>
      </c>
      <c r="D207" s="21">
        <v>3641.919</v>
      </c>
      <c r="E207" s="21">
        <v>0</v>
      </c>
      <c r="F207" s="21">
        <v>0</v>
      </c>
      <c r="G207" s="21">
        <v>0</v>
      </c>
      <c r="H207" s="21">
        <v>1</v>
      </c>
      <c r="I207" s="18">
        <v>8.747</v>
      </c>
      <c r="J207" s="18">
        <v>20.827</v>
      </c>
      <c r="K207" s="22">
        <v>4</v>
      </c>
      <c r="L207" s="22">
        <v>1</v>
      </c>
      <c r="M207" s="22">
        <v>0</v>
      </c>
      <c r="N207" s="22">
        <v>0</v>
      </c>
      <c r="O207" s="22">
        <v>0</v>
      </c>
      <c r="P207" s="22">
        <v>10.322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989</v>
      </c>
      <c r="B208" s="21" t="s">
        <v>289</v>
      </c>
      <c r="C208" s="21">
        <v>4975.951</v>
      </c>
      <c r="D208" s="21">
        <v>5581.829</v>
      </c>
      <c r="E208" s="21">
        <v>0</v>
      </c>
      <c r="F208" s="21">
        <v>0</v>
      </c>
      <c r="G208" s="21">
        <v>0</v>
      </c>
      <c r="H208" s="21">
        <v>1</v>
      </c>
      <c r="I208" s="18">
        <v>2.141</v>
      </c>
      <c r="J208" s="18">
        <v>12.763</v>
      </c>
      <c r="K208" s="22">
        <v>4</v>
      </c>
      <c r="L208" s="22">
        <v>2</v>
      </c>
      <c r="M208" s="22">
        <v>0</v>
      </c>
      <c r="N208" s="22">
        <v>0</v>
      </c>
      <c r="O208" s="22">
        <v>0</v>
      </c>
      <c r="P208" s="22">
        <v>14.1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993</v>
      </c>
      <c r="B209" s="21" t="s">
        <v>290</v>
      </c>
      <c r="C209" s="21">
        <v>5827.337</v>
      </c>
      <c r="D209" s="21">
        <v>7451.332</v>
      </c>
      <c r="E209" s="21">
        <v>0</v>
      </c>
      <c r="F209" s="21">
        <v>0</v>
      </c>
      <c r="G209" s="21">
        <v>0</v>
      </c>
      <c r="H209" s="21">
        <v>1</v>
      </c>
      <c r="I209" s="18">
        <v>17.393</v>
      </c>
      <c r="J209" s="18">
        <v>35.397</v>
      </c>
      <c r="K209" s="22">
        <v>4</v>
      </c>
      <c r="L209" s="22">
        <v>2</v>
      </c>
      <c r="M209" s="22">
        <v>0</v>
      </c>
      <c r="N209" s="22">
        <v>0</v>
      </c>
      <c r="O209" s="22">
        <v>0</v>
      </c>
      <c r="P209" s="22">
        <v>7.929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994</v>
      </c>
      <c r="B210" s="21" t="s">
        <v>291</v>
      </c>
      <c r="C210" s="21">
        <v>6621.494</v>
      </c>
      <c r="D210" s="21">
        <v>9083.041</v>
      </c>
      <c r="E210" s="21">
        <v>0</v>
      </c>
      <c r="F210" s="21">
        <v>0</v>
      </c>
      <c r="G210" s="21">
        <v>0</v>
      </c>
      <c r="H210" s="21">
        <v>1</v>
      </c>
      <c r="I210" s="18">
        <v>12.894</v>
      </c>
      <c r="J210" s="18">
        <v>36.5</v>
      </c>
      <c r="K210" s="22">
        <v>4</v>
      </c>
      <c r="L210" s="22">
        <v>2</v>
      </c>
      <c r="M210" s="22">
        <v>0</v>
      </c>
      <c r="N210" s="22">
        <v>0</v>
      </c>
      <c r="O210" s="22">
        <v>0</v>
      </c>
      <c r="P210" s="22">
        <v>12.03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998</v>
      </c>
      <c r="B211" s="21" t="s">
        <v>292</v>
      </c>
      <c r="C211" s="21">
        <v>1978.969</v>
      </c>
      <c r="D211" s="21">
        <v>2562.504</v>
      </c>
      <c r="E211" s="21">
        <v>0</v>
      </c>
      <c r="F211" s="21">
        <v>0</v>
      </c>
      <c r="G211" s="21">
        <v>0</v>
      </c>
      <c r="H211" s="21">
        <v>1</v>
      </c>
      <c r="I211" s="18">
        <v>14.944</v>
      </c>
      <c r="J211" s="18">
        <v>34.313</v>
      </c>
      <c r="K211" s="22">
        <v>4</v>
      </c>
      <c r="L211" s="22">
        <v>1</v>
      </c>
      <c r="M211" s="22">
        <v>0</v>
      </c>
      <c r="N211" s="22">
        <v>0</v>
      </c>
      <c r="O211" s="22">
        <v>0</v>
      </c>
      <c r="P211" s="22">
        <v>1.074</v>
      </c>
      <c r="Q211" s="22">
        <v>0</v>
      </c>
      <c r="R211" s="22">
        <v>1</v>
      </c>
      <c r="S211" s="23"/>
      <c r="T211" s="23"/>
      <c r="U211" s="23"/>
      <c r="V211" s="23"/>
      <c r="W211" s="23"/>
    </row>
    <row r="212" ht="16.5" spans="1:23">
      <c r="A212" s="21">
        <v>399001</v>
      </c>
      <c r="B212" s="21" t="s">
        <v>293</v>
      </c>
      <c r="C212" s="21">
        <v>10030.248</v>
      </c>
      <c r="D212" s="21">
        <v>11995.86</v>
      </c>
      <c r="E212" s="21">
        <v>0</v>
      </c>
      <c r="F212" s="21">
        <v>0</v>
      </c>
      <c r="G212" s="21">
        <v>0</v>
      </c>
      <c r="H212" s="21">
        <v>1</v>
      </c>
      <c r="I212" s="18">
        <v>10.185</v>
      </c>
      <c r="J212" s="18">
        <v>24.902</v>
      </c>
      <c r="K212" s="22">
        <v>3</v>
      </c>
      <c r="L212" s="22">
        <v>1</v>
      </c>
      <c r="M212" s="22">
        <v>0</v>
      </c>
      <c r="N212" s="22">
        <v>0</v>
      </c>
      <c r="O212" s="22">
        <v>0</v>
      </c>
      <c r="P212" s="22">
        <v>3.449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399002</v>
      </c>
      <c r="B213" s="21" t="s">
        <v>294</v>
      </c>
      <c r="C213" s="21">
        <v>13334.627</v>
      </c>
      <c r="D213" s="21">
        <v>16040.79</v>
      </c>
      <c r="E213" s="21">
        <v>0</v>
      </c>
      <c r="F213" s="21">
        <v>0</v>
      </c>
      <c r="G213" s="21">
        <v>0</v>
      </c>
      <c r="H213" s="21">
        <v>1</v>
      </c>
      <c r="I213" s="18">
        <v>10.324</v>
      </c>
      <c r="J213" s="18">
        <v>25.453</v>
      </c>
      <c r="K213" s="22">
        <v>4</v>
      </c>
      <c r="L213" s="22">
        <v>0</v>
      </c>
      <c r="M213" s="22">
        <v>-1</v>
      </c>
      <c r="N213" s="22">
        <v>0</v>
      </c>
      <c r="O213" s="22">
        <v>0</v>
      </c>
      <c r="P213" s="22">
        <v>4.168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399003</v>
      </c>
      <c r="B214" s="21" t="s">
        <v>295</v>
      </c>
      <c r="C214" s="21">
        <v>7774.89</v>
      </c>
      <c r="D214" s="21">
        <v>8806.64</v>
      </c>
      <c r="E214" s="21">
        <v>0</v>
      </c>
      <c r="F214" s="21">
        <v>0</v>
      </c>
      <c r="G214" s="21">
        <v>0</v>
      </c>
      <c r="H214" s="21">
        <v>1</v>
      </c>
      <c r="I214" s="18">
        <v>2.097</v>
      </c>
      <c r="J214" s="18">
        <v>13.567</v>
      </c>
      <c r="K214" s="22">
        <v>3</v>
      </c>
      <c r="L214" s="22">
        <v>0</v>
      </c>
      <c r="M214" s="22">
        <v>0</v>
      </c>
      <c r="N214" s="22">
        <v>0</v>
      </c>
      <c r="O214" s="22">
        <v>0</v>
      </c>
      <c r="P214" s="22">
        <v>2.095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399004</v>
      </c>
      <c r="B215" s="21" t="s">
        <v>296</v>
      </c>
      <c r="C215" s="21">
        <v>6181.528</v>
      </c>
      <c r="D215" s="21">
        <v>7402.655</v>
      </c>
      <c r="E215" s="21">
        <v>0</v>
      </c>
      <c r="F215" s="21">
        <v>0</v>
      </c>
      <c r="G215" s="21">
        <v>0</v>
      </c>
      <c r="H215" s="21">
        <v>1</v>
      </c>
      <c r="I215" s="18">
        <v>10.993</v>
      </c>
      <c r="J215" s="18">
        <v>25.675</v>
      </c>
      <c r="K215" s="22">
        <v>3</v>
      </c>
      <c r="L215" s="22">
        <v>1</v>
      </c>
      <c r="M215" s="22">
        <v>1</v>
      </c>
      <c r="N215" s="22">
        <v>-1</v>
      </c>
      <c r="O215" s="22">
        <v>0</v>
      </c>
      <c r="P215" s="22">
        <v>-0.26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399005</v>
      </c>
      <c r="B216" s="21" t="s">
        <v>297</v>
      </c>
      <c r="C216" s="21">
        <v>6294.71</v>
      </c>
      <c r="D216" s="21">
        <v>7385.545</v>
      </c>
      <c r="E216" s="21">
        <v>0</v>
      </c>
      <c r="F216" s="21">
        <v>0</v>
      </c>
      <c r="G216" s="21">
        <v>0</v>
      </c>
      <c r="H216" s="21">
        <v>1</v>
      </c>
      <c r="I216" s="18">
        <v>10.985</v>
      </c>
      <c r="J216" s="18">
        <v>24.133</v>
      </c>
      <c r="K216" s="22">
        <v>3</v>
      </c>
      <c r="L216" s="22">
        <v>0</v>
      </c>
      <c r="M216" s="22">
        <v>0</v>
      </c>
      <c r="N216" s="22">
        <v>0</v>
      </c>
      <c r="O216" s="22">
        <v>0</v>
      </c>
      <c r="P216" s="22">
        <v>-10.09</v>
      </c>
      <c r="Q216" s="22">
        <v>0</v>
      </c>
      <c r="R216" s="22">
        <v>-1</v>
      </c>
      <c r="S216" s="23"/>
      <c r="T216" s="23"/>
      <c r="U216" s="23"/>
      <c r="V216" s="23"/>
      <c r="W216" s="23"/>
    </row>
    <row r="217" ht="16.5" spans="1:23">
      <c r="A217" s="21">
        <v>399006</v>
      </c>
      <c r="B217" s="21" t="s">
        <v>298</v>
      </c>
      <c r="C217" s="21">
        <v>2009.04</v>
      </c>
      <c r="D217" s="21">
        <v>2659.625</v>
      </c>
      <c r="E217" s="21">
        <v>0</v>
      </c>
      <c r="F217" s="21">
        <v>0</v>
      </c>
      <c r="G217" s="21">
        <v>0</v>
      </c>
      <c r="H217" s="21">
        <v>1</v>
      </c>
      <c r="I217" s="18">
        <v>16.51</v>
      </c>
      <c r="J217" s="18">
        <v>36.933</v>
      </c>
      <c r="K217" s="22">
        <v>2</v>
      </c>
      <c r="L217" s="22">
        <v>2</v>
      </c>
      <c r="M217" s="22">
        <v>1</v>
      </c>
      <c r="N217" s="22">
        <v>-1</v>
      </c>
      <c r="O217" s="22">
        <v>0</v>
      </c>
      <c r="P217" s="22">
        <v>11.822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399007</v>
      </c>
      <c r="B218" s="21" t="s">
        <v>299</v>
      </c>
      <c r="C218" s="21">
        <v>4206.109</v>
      </c>
      <c r="D218" s="21">
        <v>5047.192</v>
      </c>
      <c r="E218" s="21">
        <v>0</v>
      </c>
      <c r="F218" s="21">
        <v>0</v>
      </c>
      <c r="G218" s="21">
        <v>0</v>
      </c>
      <c r="H218" s="21">
        <v>1</v>
      </c>
      <c r="I218" s="18">
        <v>10.791</v>
      </c>
      <c r="J218" s="18">
        <v>25.657</v>
      </c>
      <c r="K218" s="22">
        <v>4</v>
      </c>
      <c r="L218" s="22">
        <v>2</v>
      </c>
      <c r="M218" s="22">
        <v>-1</v>
      </c>
      <c r="N218" s="22">
        <v>1</v>
      </c>
      <c r="O218" s="22">
        <v>0</v>
      </c>
      <c r="P218" s="22">
        <v>12.711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399008</v>
      </c>
      <c r="B219" s="21" t="s">
        <v>300</v>
      </c>
      <c r="C219" s="21">
        <v>1269.589</v>
      </c>
      <c r="D219" s="21">
        <v>1495.882</v>
      </c>
      <c r="E219" s="21">
        <v>0</v>
      </c>
      <c r="F219" s="21">
        <v>0</v>
      </c>
      <c r="G219" s="21">
        <v>0</v>
      </c>
      <c r="H219" s="21">
        <v>1</v>
      </c>
      <c r="I219" s="18">
        <v>9.981</v>
      </c>
      <c r="J219" s="18">
        <v>23.599</v>
      </c>
      <c r="K219" s="22">
        <v>4</v>
      </c>
      <c r="L219" s="22">
        <v>0</v>
      </c>
      <c r="M219" s="22">
        <v>0</v>
      </c>
      <c r="N219" s="22">
        <v>0</v>
      </c>
      <c r="O219" s="22">
        <v>0</v>
      </c>
      <c r="P219" s="22">
        <v>2.335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399009</v>
      </c>
      <c r="B220" s="21" t="s">
        <v>301</v>
      </c>
      <c r="C220" s="21">
        <v>3730.917</v>
      </c>
      <c r="D220" s="21">
        <v>4575.29</v>
      </c>
      <c r="E220" s="21">
        <v>0</v>
      </c>
      <c r="F220" s="21">
        <v>0</v>
      </c>
      <c r="G220" s="21">
        <v>0</v>
      </c>
      <c r="H220" s="21">
        <v>1</v>
      </c>
      <c r="I220" s="18">
        <v>10.621</v>
      </c>
      <c r="J220" s="18">
        <v>27.116</v>
      </c>
      <c r="K220" s="22">
        <v>0</v>
      </c>
      <c r="L220" s="22">
        <v>2</v>
      </c>
      <c r="M220" s="22">
        <v>0</v>
      </c>
      <c r="N220" s="22">
        <v>0</v>
      </c>
      <c r="O220" s="22">
        <v>0</v>
      </c>
      <c r="P220" s="22">
        <v>1.304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399010</v>
      </c>
      <c r="B221" s="21" t="s">
        <v>302</v>
      </c>
      <c r="C221" s="21">
        <v>6974.498</v>
      </c>
      <c r="D221" s="21">
        <v>8299.787</v>
      </c>
      <c r="E221" s="21">
        <v>0</v>
      </c>
      <c r="F221" s="21">
        <v>0</v>
      </c>
      <c r="G221" s="21">
        <v>0</v>
      </c>
      <c r="H221" s="21">
        <v>1</v>
      </c>
      <c r="I221" s="18">
        <v>4.217</v>
      </c>
      <c r="J221" s="18">
        <v>19.511</v>
      </c>
      <c r="K221" s="22">
        <v>4</v>
      </c>
      <c r="L221" s="22">
        <v>2</v>
      </c>
      <c r="M221" s="22">
        <v>-1</v>
      </c>
      <c r="N221" s="22">
        <v>0</v>
      </c>
      <c r="O221" s="22">
        <v>0</v>
      </c>
      <c r="P221" s="22">
        <v>5.55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399011</v>
      </c>
      <c r="B222" s="21" t="s">
        <v>303</v>
      </c>
      <c r="C222" s="21">
        <v>4942.496</v>
      </c>
      <c r="D222" s="21">
        <v>5900.486</v>
      </c>
      <c r="E222" s="21">
        <v>0</v>
      </c>
      <c r="F222" s="21">
        <v>0</v>
      </c>
      <c r="G222" s="21">
        <v>0</v>
      </c>
      <c r="H222" s="21">
        <v>1</v>
      </c>
      <c r="I222" s="18">
        <v>8.972</v>
      </c>
      <c r="J222" s="18">
        <v>23.751</v>
      </c>
      <c r="K222" s="22">
        <v>1</v>
      </c>
      <c r="L222" s="22">
        <v>2</v>
      </c>
      <c r="M222" s="22">
        <v>1</v>
      </c>
      <c r="N222" s="22">
        <v>-1</v>
      </c>
      <c r="O222" s="22">
        <v>0</v>
      </c>
      <c r="P222" s="22">
        <v>7.572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399012</v>
      </c>
      <c r="B223" s="21" t="s">
        <v>304</v>
      </c>
      <c r="C223" s="21">
        <v>3015.642</v>
      </c>
      <c r="D223" s="21">
        <v>3891.069</v>
      </c>
      <c r="E223" s="21">
        <v>0</v>
      </c>
      <c r="F223" s="21">
        <v>0</v>
      </c>
      <c r="G223" s="21">
        <v>0</v>
      </c>
      <c r="H223" s="21">
        <v>1</v>
      </c>
      <c r="I223" s="18">
        <v>13.358</v>
      </c>
      <c r="J223" s="18">
        <v>32.851</v>
      </c>
      <c r="K223" s="22">
        <v>2</v>
      </c>
      <c r="L223" s="22">
        <v>2</v>
      </c>
      <c r="M223" s="22">
        <v>0</v>
      </c>
      <c r="N223" s="22">
        <v>0</v>
      </c>
      <c r="O223" s="22">
        <v>0</v>
      </c>
      <c r="P223" s="22">
        <v>6.192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399013</v>
      </c>
      <c r="B224" s="21" t="s">
        <v>305</v>
      </c>
      <c r="C224" s="21">
        <v>4460.683</v>
      </c>
      <c r="D224" s="21">
        <v>5122.552</v>
      </c>
      <c r="E224" s="21">
        <v>0</v>
      </c>
      <c r="F224" s="21">
        <v>0</v>
      </c>
      <c r="G224" s="21">
        <v>0</v>
      </c>
      <c r="H224" s="21">
        <v>1</v>
      </c>
      <c r="I224" s="18">
        <v>6.571</v>
      </c>
      <c r="J224" s="18">
        <v>18.643</v>
      </c>
      <c r="K224" s="22">
        <v>2</v>
      </c>
      <c r="L224" s="22">
        <v>0</v>
      </c>
      <c r="M224" s="22">
        <v>1</v>
      </c>
      <c r="N224" s="22">
        <v>-1</v>
      </c>
      <c r="O224" s="22">
        <v>0</v>
      </c>
      <c r="P224" s="22">
        <v>0.002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399015</v>
      </c>
      <c r="B225" s="21" t="s">
        <v>306</v>
      </c>
      <c r="C225" s="21">
        <v>2398.79</v>
      </c>
      <c r="D225" s="21">
        <v>2871.104</v>
      </c>
      <c r="E225" s="21">
        <v>0</v>
      </c>
      <c r="F225" s="21">
        <v>0</v>
      </c>
      <c r="G225" s="21">
        <v>0</v>
      </c>
      <c r="H225" s="21">
        <v>1</v>
      </c>
      <c r="I225" s="18">
        <v>2.603</v>
      </c>
      <c r="J225" s="18">
        <v>18.625</v>
      </c>
      <c r="K225" s="22">
        <v>1</v>
      </c>
      <c r="L225" s="22">
        <v>2</v>
      </c>
      <c r="M225" s="22">
        <v>0</v>
      </c>
      <c r="N225" s="22">
        <v>0</v>
      </c>
      <c r="O225" s="22">
        <v>0</v>
      </c>
      <c r="P225" s="22">
        <v>3.379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399016</v>
      </c>
      <c r="B226" s="21" t="s">
        <v>307</v>
      </c>
      <c r="C226" s="21">
        <v>4112.222</v>
      </c>
      <c r="D226" s="21">
        <v>5089.425</v>
      </c>
      <c r="E226" s="21">
        <v>0</v>
      </c>
      <c r="F226" s="21">
        <v>0</v>
      </c>
      <c r="G226" s="21">
        <v>0</v>
      </c>
      <c r="H226" s="21">
        <v>1</v>
      </c>
      <c r="I226" s="18">
        <v>12.267</v>
      </c>
      <c r="J226" s="18">
        <v>29.113</v>
      </c>
      <c r="K226" s="22">
        <v>3</v>
      </c>
      <c r="L226" s="22">
        <v>2</v>
      </c>
      <c r="M226" s="22">
        <v>0</v>
      </c>
      <c r="N226" s="22">
        <v>0</v>
      </c>
      <c r="O226" s="22">
        <v>0</v>
      </c>
      <c r="P226" s="22">
        <v>3.487</v>
      </c>
      <c r="Q226" s="22">
        <v>-1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399017</v>
      </c>
      <c r="B227" s="21" t="s">
        <v>308</v>
      </c>
      <c r="C227" s="21">
        <v>3589.69</v>
      </c>
      <c r="D227" s="21">
        <v>4475.318</v>
      </c>
      <c r="E227" s="21">
        <v>0</v>
      </c>
      <c r="F227" s="21">
        <v>0</v>
      </c>
      <c r="G227" s="21">
        <v>0</v>
      </c>
      <c r="H227" s="21">
        <v>1</v>
      </c>
      <c r="I227" s="18">
        <v>11.001</v>
      </c>
      <c r="J227" s="18">
        <v>28.613</v>
      </c>
      <c r="K227" s="22">
        <v>2</v>
      </c>
      <c r="L227" s="22">
        <v>2</v>
      </c>
      <c r="M227" s="22">
        <v>0</v>
      </c>
      <c r="N227" s="22">
        <v>0</v>
      </c>
      <c r="O227" s="22">
        <v>0</v>
      </c>
      <c r="P227" s="22">
        <v>3.112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399018</v>
      </c>
      <c r="B228" s="21" t="s">
        <v>309</v>
      </c>
      <c r="C228" s="21">
        <v>4185.081</v>
      </c>
      <c r="D228" s="21">
        <v>5256.578</v>
      </c>
      <c r="E228" s="21">
        <v>0</v>
      </c>
      <c r="F228" s="21">
        <v>0</v>
      </c>
      <c r="G228" s="21">
        <v>0</v>
      </c>
      <c r="H228" s="21">
        <v>1</v>
      </c>
      <c r="I228" s="18">
        <v>11.533</v>
      </c>
      <c r="J228" s="18">
        <v>29.566</v>
      </c>
      <c r="K228" s="22">
        <v>4</v>
      </c>
      <c r="L228" s="22">
        <v>0</v>
      </c>
      <c r="M228" s="22">
        <v>0</v>
      </c>
      <c r="N228" s="22">
        <v>0</v>
      </c>
      <c r="O228" s="22">
        <v>0</v>
      </c>
      <c r="P228" s="22">
        <v>2.522</v>
      </c>
      <c r="Q228" s="22">
        <v>0</v>
      </c>
      <c r="R228" s="22">
        <v>1</v>
      </c>
      <c r="S228" s="23"/>
      <c r="T228" s="23"/>
      <c r="U228" s="23"/>
      <c r="V228" s="23"/>
      <c r="W228" s="23"/>
    </row>
    <row r="229" ht="16.5" spans="1:23">
      <c r="A229" s="21">
        <v>399019</v>
      </c>
      <c r="B229" s="21" t="s">
        <v>310</v>
      </c>
      <c r="C229" s="21">
        <v>3578.007</v>
      </c>
      <c r="D229" s="21">
        <v>4362.634</v>
      </c>
      <c r="E229" s="21">
        <v>0</v>
      </c>
      <c r="F229" s="21">
        <v>0</v>
      </c>
      <c r="G229" s="21">
        <v>0</v>
      </c>
      <c r="H229" s="21">
        <v>1</v>
      </c>
      <c r="I229" s="18">
        <v>3.202</v>
      </c>
      <c r="J229" s="18">
        <v>20.611</v>
      </c>
      <c r="K229" s="22">
        <v>3</v>
      </c>
      <c r="L229" s="22">
        <v>1</v>
      </c>
      <c r="M229" s="22">
        <v>0</v>
      </c>
      <c r="N229" s="22">
        <v>0</v>
      </c>
      <c r="O229" s="22">
        <v>0</v>
      </c>
      <c r="P229" s="22">
        <v>3.635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399020</v>
      </c>
      <c r="B230" s="21" t="s">
        <v>311</v>
      </c>
      <c r="C230" s="21">
        <v>1436.307</v>
      </c>
      <c r="D230" s="21">
        <v>1744.589</v>
      </c>
      <c r="E230" s="21">
        <v>0</v>
      </c>
      <c r="F230" s="21">
        <v>0</v>
      </c>
      <c r="G230" s="21">
        <v>0</v>
      </c>
      <c r="H230" s="21">
        <v>1</v>
      </c>
      <c r="I230" s="18">
        <v>2.229</v>
      </c>
      <c r="J230" s="18">
        <v>19.506</v>
      </c>
      <c r="K230" s="22">
        <v>4</v>
      </c>
      <c r="L230" s="22">
        <v>2</v>
      </c>
      <c r="M230" s="22">
        <v>-1</v>
      </c>
      <c r="N230" s="22">
        <v>0</v>
      </c>
      <c r="O230" s="22">
        <v>0</v>
      </c>
      <c r="P230" s="22">
        <v>6.548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399030</v>
      </c>
      <c r="B231" s="21" t="s">
        <v>312</v>
      </c>
      <c r="C231" s="21">
        <v>2810.558</v>
      </c>
      <c r="D231" s="21">
        <v>3598.243</v>
      </c>
      <c r="E231" s="21">
        <v>0</v>
      </c>
      <c r="F231" s="21">
        <v>0</v>
      </c>
      <c r="G231" s="21">
        <v>0</v>
      </c>
      <c r="H231" s="21">
        <v>1</v>
      </c>
      <c r="I231" s="18">
        <v>21.217</v>
      </c>
      <c r="J231" s="18">
        <v>38.463</v>
      </c>
      <c r="K231" s="22">
        <v>4</v>
      </c>
      <c r="L231" s="22">
        <v>1</v>
      </c>
      <c r="M231" s="22">
        <v>0</v>
      </c>
      <c r="N231" s="22">
        <v>0</v>
      </c>
      <c r="O231" s="22">
        <v>0</v>
      </c>
      <c r="P231" s="22">
        <v>2.737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399050</v>
      </c>
      <c r="B232" s="21" t="s">
        <v>313</v>
      </c>
      <c r="C232" s="21">
        <v>2426.049</v>
      </c>
      <c r="D232" s="21">
        <v>2818.927</v>
      </c>
      <c r="E232" s="21">
        <v>0</v>
      </c>
      <c r="F232" s="21">
        <v>0</v>
      </c>
      <c r="G232" s="21">
        <v>0</v>
      </c>
      <c r="H232" s="21">
        <v>1</v>
      </c>
      <c r="I232" s="18">
        <v>12.636</v>
      </c>
      <c r="J232" s="18">
        <v>24.812</v>
      </c>
      <c r="K232" s="22">
        <v>3</v>
      </c>
      <c r="L232" s="22">
        <v>1</v>
      </c>
      <c r="M232" s="22">
        <v>0</v>
      </c>
      <c r="N232" s="22">
        <v>-1</v>
      </c>
      <c r="O232" s="22">
        <v>0</v>
      </c>
      <c r="P232" s="22">
        <v>0.674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399060</v>
      </c>
      <c r="B233" s="21" t="s">
        <v>314</v>
      </c>
      <c r="C233" s="21">
        <v>2501.339</v>
      </c>
      <c r="D233" s="21">
        <v>2928.486</v>
      </c>
      <c r="E233" s="21">
        <v>0</v>
      </c>
      <c r="F233" s="21">
        <v>0</v>
      </c>
      <c r="G233" s="21">
        <v>0</v>
      </c>
      <c r="H233" s="21">
        <v>1</v>
      </c>
      <c r="I233" s="18">
        <v>12.341</v>
      </c>
      <c r="J233" s="18">
        <v>25.127</v>
      </c>
      <c r="K233" s="22">
        <v>3</v>
      </c>
      <c r="L233" s="22">
        <v>2</v>
      </c>
      <c r="M233" s="22">
        <v>0</v>
      </c>
      <c r="N233" s="22">
        <v>0</v>
      </c>
      <c r="O233" s="22">
        <v>0</v>
      </c>
      <c r="P233" s="22">
        <v>0.704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399088</v>
      </c>
      <c r="B234" s="21" t="s">
        <v>315</v>
      </c>
      <c r="C234" s="21">
        <v>3488.106</v>
      </c>
      <c r="D234" s="21">
        <v>4251.784</v>
      </c>
      <c r="E234" s="21">
        <v>0</v>
      </c>
      <c r="F234" s="21">
        <v>0</v>
      </c>
      <c r="G234" s="21">
        <v>0</v>
      </c>
      <c r="H234" s="21">
        <v>1</v>
      </c>
      <c r="I234" s="18">
        <v>14.606</v>
      </c>
      <c r="J234" s="18">
        <v>29.944</v>
      </c>
      <c r="K234" s="22">
        <v>2</v>
      </c>
      <c r="L234" s="22">
        <v>2</v>
      </c>
      <c r="M234" s="22">
        <v>1</v>
      </c>
      <c r="N234" s="22">
        <v>-1</v>
      </c>
      <c r="O234" s="22">
        <v>0</v>
      </c>
      <c r="P234" s="22">
        <v>11.319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399100</v>
      </c>
      <c r="B235" s="21" t="s">
        <v>316</v>
      </c>
      <c r="C235" s="21">
        <v>9247.276</v>
      </c>
      <c r="D235" s="21">
        <v>10964.779</v>
      </c>
      <c r="E235" s="21">
        <v>0</v>
      </c>
      <c r="F235" s="21">
        <v>0</v>
      </c>
      <c r="G235" s="21">
        <v>0</v>
      </c>
      <c r="H235" s="21">
        <v>1</v>
      </c>
      <c r="I235" s="18">
        <v>7.003</v>
      </c>
      <c r="J235" s="18">
        <v>21.57</v>
      </c>
      <c r="K235" s="22">
        <v>4</v>
      </c>
      <c r="L235" s="22">
        <v>2</v>
      </c>
      <c r="M235" s="22">
        <v>-1</v>
      </c>
      <c r="N235" s="22">
        <v>1</v>
      </c>
      <c r="O235" s="22">
        <v>0</v>
      </c>
      <c r="P235" s="22">
        <v>22.996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399101</v>
      </c>
      <c r="B236" s="21" t="s">
        <v>317</v>
      </c>
      <c r="C236" s="21">
        <v>11331.469</v>
      </c>
      <c r="D236" s="21">
        <v>13372.937</v>
      </c>
      <c r="E236" s="21">
        <v>0</v>
      </c>
      <c r="F236" s="21">
        <v>0</v>
      </c>
      <c r="G236" s="21">
        <v>0</v>
      </c>
      <c r="H236" s="21">
        <v>1</v>
      </c>
      <c r="I236" s="18">
        <v>7.422</v>
      </c>
      <c r="J236" s="18">
        <v>21.554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5.483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399102</v>
      </c>
      <c r="B237" s="21" t="s">
        <v>318</v>
      </c>
      <c r="C237" s="21">
        <v>2806.117</v>
      </c>
      <c r="D237" s="21">
        <v>3520.369</v>
      </c>
      <c r="E237" s="21">
        <v>0</v>
      </c>
      <c r="F237" s="21">
        <v>0</v>
      </c>
      <c r="G237" s="21">
        <v>0</v>
      </c>
      <c r="H237" s="21">
        <v>1</v>
      </c>
      <c r="I237" s="18">
        <v>10.221</v>
      </c>
      <c r="J237" s="18">
        <v>28.436</v>
      </c>
      <c r="K237" s="22">
        <v>1</v>
      </c>
      <c r="L237" s="22">
        <v>2</v>
      </c>
      <c r="M237" s="22">
        <v>0</v>
      </c>
      <c r="N237" s="22">
        <v>0</v>
      </c>
      <c r="O237" s="22">
        <v>0</v>
      </c>
      <c r="P237" s="22">
        <v>0.501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399103</v>
      </c>
      <c r="B238" s="21" t="s">
        <v>319</v>
      </c>
      <c r="C238" s="21">
        <v>7260.994</v>
      </c>
      <c r="D238" s="21">
        <v>8425.202</v>
      </c>
      <c r="E238" s="21">
        <v>0</v>
      </c>
      <c r="F238" s="21">
        <v>0</v>
      </c>
      <c r="G238" s="21">
        <v>0</v>
      </c>
      <c r="H238" s="21">
        <v>1</v>
      </c>
      <c r="I238" s="18">
        <v>8.135</v>
      </c>
      <c r="J238" s="18">
        <v>20.829</v>
      </c>
      <c r="K238" s="22">
        <v>4</v>
      </c>
      <c r="L238" s="22">
        <v>1</v>
      </c>
      <c r="M238" s="22">
        <v>0</v>
      </c>
      <c r="N238" s="22">
        <v>0</v>
      </c>
      <c r="O238" s="22">
        <v>0</v>
      </c>
      <c r="P238" s="22">
        <v>7.79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399106</v>
      </c>
      <c r="B239" s="21" t="s">
        <v>320</v>
      </c>
      <c r="C239" s="21">
        <v>1970.373</v>
      </c>
      <c r="D239" s="21">
        <v>2335.774</v>
      </c>
      <c r="E239" s="21">
        <v>0</v>
      </c>
      <c r="F239" s="21">
        <v>0</v>
      </c>
      <c r="G239" s="21">
        <v>0</v>
      </c>
      <c r="H239" s="21">
        <v>1</v>
      </c>
      <c r="I239" s="18">
        <v>6.775</v>
      </c>
      <c r="J239" s="18">
        <v>21.359</v>
      </c>
      <c r="K239" s="22">
        <v>3</v>
      </c>
      <c r="L239" s="22">
        <v>0</v>
      </c>
      <c r="M239" s="22">
        <v>0</v>
      </c>
      <c r="N239" s="22">
        <v>0</v>
      </c>
      <c r="O239" s="22">
        <v>0</v>
      </c>
      <c r="P239" s="22">
        <v>2.713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399107</v>
      </c>
      <c r="B240" s="21" t="s">
        <v>321</v>
      </c>
      <c r="C240" s="21">
        <v>2061.123</v>
      </c>
      <c r="D240" s="21">
        <v>2443.556</v>
      </c>
      <c r="E240" s="21">
        <v>0</v>
      </c>
      <c r="F240" s="21">
        <v>0</v>
      </c>
      <c r="G240" s="21">
        <v>0</v>
      </c>
      <c r="H240" s="21">
        <v>1</v>
      </c>
      <c r="I240" s="18">
        <v>6.78</v>
      </c>
      <c r="J240" s="18">
        <v>21.369</v>
      </c>
      <c r="K240" s="22">
        <v>3</v>
      </c>
      <c r="L240" s="22">
        <v>1</v>
      </c>
      <c r="M240" s="22">
        <v>0</v>
      </c>
      <c r="N240" s="22">
        <v>0</v>
      </c>
      <c r="O240" s="22">
        <v>0</v>
      </c>
      <c r="P240" s="22">
        <v>4.195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399108</v>
      </c>
      <c r="B241" s="21" t="s">
        <v>322</v>
      </c>
      <c r="C241" s="21">
        <v>1166.62</v>
      </c>
      <c r="D241" s="21">
        <v>1323.472</v>
      </c>
      <c r="E241" s="21">
        <v>0</v>
      </c>
      <c r="F241" s="21">
        <v>0</v>
      </c>
      <c r="G241" s="21">
        <v>0</v>
      </c>
      <c r="H241" s="21">
        <v>1</v>
      </c>
      <c r="I241" s="18">
        <v>2.252</v>
      </c>
      <c r="J241" s="18">
        <v>13.837</v>
      </c>
      <c r="K241" s="22">
        <v>1</v>
      </c>
      <c r="L241" s="22">
        <v>0</v>
      </c>
      <c r="M241" s="22">
        <v>0</v>
      </c>
      <c r="N241" s="22">
        <v>0</v>
      </c>
      <c r="O241" s="22">
        <v>0</v>
      </c>
      <c r="P241" s="22">
        <v>0.345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399232</v>
      </c>
      <c r="B242" s="21" t="s">
        <v>323</v>
      </c>
      <c r="C242" s="21">
        <v>2669.568</v>
      </c>
      <c r="D242" s="21">
        <v>3186.305</v>
      </c>
      <c r="E242" s="21">
        <v>0</v>
      </c>
      <c r="F242" s="21">
        <v>0</v>
      </c>
      <c r="G242" s="21">
        <v>0</v>
      </c>
      <c r="H242" s="21">
        <v>1</v>
      </c>
      <c r="I242" s="18">
        <v>7.439</v>
      </c>
      <c r="J242" s="18">
        <v>22.45</v>
      </c>
      <c r="K242" s="22">
        <v>4</v>
      </c>
      <c r="L242" s="22">
        <v>1</v>
      </c>
      <c r="M242" s="22">
        <v>-1</v>
      </c>
      <c r="N242" s="22">
        <v>1</v>
      </c>
      <c r="O242" s="22">
        <v>0</v>
      </c>
      <c r="P242" s="22">
        <v>11.659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399233</v>
      </c>
      <c r="B243" s="21" t="s">
        <v>324</v>
      </c>
      <c r="C243" s="21">
        <v>2525.865</v>
      </c>
      <c r="D243" s="21">
        <v>3059.423</v>
      </c>
      <c r="E243" s="21">
        <v>0</v>
      </c>
      <c r="F243" s="21">
        <v>0</v>
      </c>
      <c r="G243" s="21">
        <v>0</v>
      </c>
      <c r="H243" s="21">
        <v>1</v>
      </c>
      <c r="I243" s="18">
        <v>9.604</v>
      </c>
      <c r="J243" s="18">
        <v>25.369</v>
      </c>
      <c r="K243" s="22">
        <v>3</v>
      </c>
      <c r="L243" s="22">
        <v>0</v>
      </c>
      <c r="M243" s="22">
        <v>0</v>
      </c>
      <c r="N243" s="22">
        <v>-1</v>
      </c>
      <c r="O243" s="22">
        <v>0</v>
      </c>
      <c r="P243" s="22">
        <v>-0.332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399235</v>
      </c>
      <c r="B244" s="21" t="s">
        <v>325</v>
      </c>
      <c r="C244" s="21">
        <v>891.42</v>
      </c>
      <c r="D244" s="21">
        <v>1066.25</v>
      </c>
      <c r="E244" s="21">
        <v>0</v>
      </c>
      <c r="F244" s="21">
        <v>0</v>
      </c>
      <c r="G244" s="21">
        <v>0</v>
      </c>
      <c r="H244" s="21">
        <v>1</v>
      </c>
      <c r="I244" s="18">
        <v>1.027</v>
      </c>
      <c r="J244" s="18">
        <v>17.255</v>
      </c>
      <c r="K244" s="22">
        <v>4</v>
      </c>
      <c r="L244" s="22">
        <v>0</v>
      </c>
      <c r="M244" s="22">
        <v>0</v>
      </c>
      <c r="N244" s="22">
        <v>0</v>
      </c>
      <c r="O244" s="22">
        <v>0</v>
      </c>
      <c r="P244" s="22">
        <v>1.792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399236</v>
      </c>
      <c r="B245" s="21" t="s">
        <v>326</v>
      </c>
      <c r="C245" s="21">
        <v>1298.325</v>
      </c>
      <c r="D245" s="21">
        <v>1468.198</v>
      </c>
      <c r="E245" s="21">
        <v>0</v>
      </c>
      <c r="F245" s="21">
        <v>0</v>
      </c>
      <c r="G245" s="21">
        <v>0</v>
      </c>
      <c r="H245" s="21">
        <v>1</v>
      </c>
      <c r="I245" s="18">
        <v>2.968</v>
      </c>
      <c r="J245" s="18">
        <v>14.195</v>
      </c>
      <c r="K245" s="22">
        <v>3</v>
      </c>
      <c r="L245" s="22">
        <v>2</v>
      </c>
      <c r="M245" s="22">
        <v>0</v>
      </c>
      <c r="N245" s="22">
        <v>0</v>
      </c>
      <c r="O245" s="22">
        <v>0</v>
      </c>
      <c r="P245" s="22">
        <v>7.514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399242</v>
      </c>
      <c r="B246" s="21" t="s">
        <v>327</v>
      </c>
      <c r="C246" s="21">
        <v>1152.237</v>
      </c>
      <c r="D246" s="21">
        <v>1346.336</v>
      </c>
      <c r="E246" s="21">
        <v>0</v>
      </c>
      <c r="F246" s="21">
        <v>0</v>
      </c>
      <c r="G246" s="21">
        <v>0</v>
      </c>
      <c r="H246" s="21">
        <v>1</v>
      </c>
      <c r="I246" s="18">
        <v>2.107</v>
      </c>
      <c r="J246" s="18">
        <v>16.22</v>
      </c>
      <c r="K246" s="22">
        <v>3</v>
      </c>
      <c r="L246" s="22">
        <v>1</v>
      </c>
      <c r="M246" s="22">
        <v>0</v>
      </c>
      <c r="N246" s="22">
        <v>0</v>
      </c>
      <c r="O246" s="22">
        <v>0</v>
      </c>
      <c r="P246" s="22">
        <v>4.63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399244</v>
      </c>
      <c r="B247" s="21" t="s">
        <v>328</v>
      </c>
      <c r="C247" s="21">
        <v>525.694</v>
      </c>
      <c r="D247" s="21">
        <v>601.169</v>
      </c>
      <c r="E247" s="21">
        <v>0</v>
      </c>
      <c r="F247" s="21">
        <v>0</v>
      </c>
      <c r="G247" s="21">
        <v>0</v>
      </c>
      <c r="H247" s="21">
        <v>1</v>
      </c>
      <c r="I247" s="18">
        <v>4.18</v>
      </c>
      <c r="J247" s="18">
        <v>16.21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399258</v>
      </c>
      <c r="B248" s="21" t="s">
        <v>329</v>
      </c>
      <c r="C248" s="21">
        <v>3089.149</v>
      </c>
      <c r="D248" s="21">
        <v>3669.739</v>
      </c>
      <c r="E248" s="21">
        <v>0</v>
      </c>
      <c r="F248" s="21">
        <v>0</v>
      </c>
      <c r="G248" s="21">
        <v>0</v>
      </c>
      <c r="H248" s="21">
        <v>1</v>
      </c>
      <c r="I248" s="18">
        <v>13.459</v>
      </c>
      <c r="J248" s="18">
        <v>27.151</v>
      </c>
      <c r="K248" s="22">
        <v>4</v>
      </c>
      <c r="L248" s="22">
        <v>2</v>
      </c>
      <c r="M248" s="22">
        <v>-1</v>
      </c>
      <c r="N248" s="22">
        <v>0</v>
      </c>
      <c r="O248" s="22">
        <v>0</v>
      </c>
      <c r="P248" s="22">
        <v>18.899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399259</v>
      </c>
      <c r="B249" s="21" t="s">
        <v>330</v>
      </c>
      <c r="C249" s="21">
        <v>3149.095</v>
      </c>
      <c r="D249" s="21">
        <v>3996.745</v>
      </c>
      <c r="E249" s="21">
        <v>0</v>
      </c>
      <c r="F249" s="21">
        <v>0</v>
      </c>
      <c r="G249" s="21">
        <v>0</v>
      </c>
      <c r="H249" s="21">
        <v>1</v>
      </c>
      <c r="I249" s="18">
        <v>17.745</v>
      </c>
      <c r="J249" s="18">
        <v>35.19</v>
      </c>
      <c r="K249" s="22">
        <v>2</v>
      </c>
      <c r="L249" s="22">
        <v>2</v>
      </c>
      <c r="M249" s="22">
        <v>0</v>
      </c>
      <c r="N249" s="22">
        <v>0</v>
      </c>
      <c r="O249" s="22">
        <v>0</v>
      </c>
      <c r="P249" s="22">
        <v>4.766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399260</v>
      </c>
      <c r="B250" s="21" t="s">
        <v>331</v>
      </c>
      <c r="C250" s="21">
        <v>2598.341</v>
      </c>
      <c r="D250" s="21">
        <v>3170.615</v>
      </c>
      <c r="E250" s="21">
        <v>0</v>
      </c>
      <c r="F250" s="21">
        <v>0</v>
      </c>
      <c r="G250" s="21">
        <v>0</v>
      </c>
      <c r="H250" s="21">
        <v>1</v>
      </c>
      <c r="I250" s="18">
        <v>15.002</v>
      </c>
      <c r="J250" s="18">
        <v>30.343</v>
      </c>
      <c r="K250" s="22">
        <v>4</v>
      </c>
      <c r="L250" s="22">
        <v>2</v>
      </c>
      <c r="M250" s="22">
        <v>0</v>
      </c>
      <c r="N250" s="22">
        <v>0</v>
      </c>
      <c r="O250" s="22">
        <v>0</v>
      </c>
      <c r="P250" s="22">
        <v>10.323</v>
      </c>
      <c r="Q250" s="22">
        <v>0</v>
      </c>
      <c r="R250" s="22">
        <v>-1</v>
      </c>
      <c r="S250" s="23"/>
      <c r="T250" s="23"/>
      <c r="U250" s="23"/>
      <c r="V250" s="23"/>
      <c r="W250" s="23"/>
    </row>
    <row r="251" ht="16.5" spans="1:23">
      <c r="A251" s="21">
        <v>399261</v>
      </c>
      <c r="B251" s="21" t="s">
        <v>332</v>
      </c>
      <c r="C251" s="21">
        <v>3194.501</v>
      </c>
      <c r="D251" s="21">
        <v>4671.426</v>
      </c>
      <c r="E251" s="21">
        <v>0</v>
      </c>
      <c r="F251" s="21">
        <v>0</v>
      </c>
      <c r="G251" s="21">
        <v>0</v>
      </c>
      <c r="H251" s="21">
        <v>1</v>
      </c>
      <c r="I251" s="18">
        <v>21.049</v>
      </c>
      <c r="J251" s="18">
        <v>46.01</v>
      </c>
      <c r="K251" s="22">
        <v>3</v>
      </c>
      <c r="L251" s="22">
        <v>2</v>
      </c>
      <c r="M251" s="22">
        <v>0</v>
      </c>
      <c r="N251" s="22">
        <v>0</v>
      </c>
      <c r="O251" s="22">
        <v>0</v>
      </c>
      <c r="P251" s="22">
        <v>6.086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399262</v>
      </c>
      <c r="B252" s="21" t="s">
        <v>333</v>
      </c>
      <c r="C252" s="21">
        <v>1755.132</v>
      </c>
      <c r="D252" s="21">
        <v>2420.898</v>
      </c>
      <c r="E252" s="21">
        <v>0</v>
      </c>
      <c r="F252" s="21">
        <v>0</v>
      </c>
      <c r="G252" s="21">
        <v>0</v>
      </c>
      <c r="H252" s="21">
        <v>1</v>
      </c>
      <c r="I252" s="18">
        <v>14.814</v>
      </c>
      <c r="J252" s="18">
        <v>38.241</v>
      </c>
      <c r="K252" s="22">
        <v>4</v>
      </c>
      <c r="L252" s="22">
        <v>2</v>
      </c>
      <c r="M252" s="22">
        <v>-1</v>
      </c>
      <c r="N252" s="22">
        <v>0</v>
      </c>
      <c r="O252" s="22">
        <v>0</v>
      </c>
      <c r="P252" s="22">
        <v>7.605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399263</v>
      </c>
      <c r="B253" s="21" t="s">
        <v>334</v>
      </c>
      <c r="C253" s="21">
        <v>1862.236</v>
      </c>
      <c r="D253" s="21">
        <v>2672.551</v>
      </c>
      <c r="E253" s="21">
        <v>0</v>
      </c>
      <c r="F253" s="21">
        <v>0</v>
      </c>
      <c r="G253" s="21">
        <v>0</v>
      </c>
      <c r="H253" s="21">
        <v>1</v>
      </c>
      <c r="I253" s="18">
        <v>15.366</v>
      </c>
      <c r="J253" s="18">
        <v>41.027</v>
      </c>
      <c r="K253" s="22">
        <v>3</v>
      </c>
      <c r="L253" s="22">
        <v>2</v>
      </c>
      <c r="M253" s="22">
        <v>0</v>
      </c>
      <c r="N253" s="22">
        <v>0</v>
      </c>
      <c r="O253" s="22">
        <v>0</v>
      </c>
      <c r="P253" s="22">
        <v>0.003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399266</v>
      </c>
      <c r="B254" s="21" t="s">
        <v>335</v>
      </c>
      <c r="C254" s="21">
        <v>2149.955</v>
      </c>
      <c r="D254" s="21">
        <v>2801.707</v>
      </c>
      <c r="E254" s="21">
        <v>0</v>
      </c>
      <c r="F254" s="21">
        <v>0</v>
      </c>
      <c r="G254" s="21">
        <v>0</v>
      </c>
      <c r="H254" s="21">
        <v>1</v>
      </c>
      <c r="I254" s="18">
        <v>21.808</v>
      </c>
      <c r="J254" s="18">
        <v>39.997</v>
      </c>
      <c r="K254" s="22">
        <v>4</v>
      </c>
      <c r="L254" s="22">
        <v>2</v>
      </c>
      <c r="M254" s="22">
        <v>-1</v>
      </c>
      <c r="N254" s="22">
        <v>0</v>
      </c>
      <c r="O254" s="22">
        <v>0</v>
      </c>
      <c r="P254" s="22">
        <v>6.33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399269</v>
      </c>
      <c r="B255" s="21" t="s">
        <v>336</v>
      </c>
      <c r="C255" s="21">
        <v>4159.87</v>
      </c>
      <c r="D255" s="21">
        <v>6200.751</v>
      </c>
      <c r="E255" s="21">
        <v>0</v>
      </c>
      <c r="F255" s="21">
        <v>0</v>
      </c>
      <c r="G255" s="21">
        <v>0</v>
      </c>
      <c r="H255" s="21">
        <v>1</v>
      </c>
      <c r="I255" s="18">
        <v>19.45</v>
      </c>
      <c r="J255" s="18">
        <v>45.962</v>
      </c>
      <c r="K255" s="22">
        <v>2</v>
      </c>
      <c r="L255" s="22">
        <v>2</v>
      </c>
      <c r="M255" s="22">
        <v>1</v>
      </c>
      <c r="N255" s="22">
        <v>-1</v>
      </c>
      <c r="O255" s="22">
        <v>0</v>
      </c>
      <c r="P255" s="22">
        <v>12.128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399274</v>
      </c>
      <c r="B256" s="21" t="s">
        <v>337</v>
      </c>
      <c r="C256" s="21">
        <v>3717.287</v>
      </c>
      <c r="D256" s="21">
        <v>4983.719</v>
      </c>
      <c r="E256" s="21">
        <v>0</v>
      </c>
      <c r="F256" s="21">
        <v>0</v>
      </c>
      <c r="G256" s="21">
        <v>0</v>
      </c>
      <c r="H256" s="21">
        <v>1</v>
      </c>
      <c r="I256" s="18">
        <v>14.474</v>
      </c>
      <c r="J256" s="18">
        <v>36.207</v>
      </c>
      <c r="K256" s="22">
        <v>4</v>
      </c>
      <c r="L256" s="22">
        <v>0</v>
      </c>
      <c r="M256" s="22">
        <v>0</v>
      </c>
      <c r="N256" s="22">
        <v>0</v>
      </c>
      <c r="O256" s="22">
        <v>0</v>
      </c>
      <c r="P256" s="22">
        <v>5.904</v>
      </c>
      <c r="Q256" s="22">
        <v>0</v>
      </c>
      <c r="R256" s="22">
        <v>1</v>
      </c>
      <c r="S256" s="23"/>
      <c r="T256" s="23"/>
      <c r="U256" s="23"/>
      <c r="V256" s="23"/>
      <c r="W256" s="23"/>
    </row>
    <row r="257" ht="16.5" spans="1:23">
      <c r="A257" s="21">
        <v>399276</v>
      </c>
      <c r="B257" s="21" t="s">
        <v>338</v>
      </c>
      <c r="C257" s="21">
        <v>4604.38</v>
      </c>
      <c r="D257" s="21">
        <v>6251.042</v>
      </c>
      <c r="E257" s="21">
        <v>0</v>
      </c>
      <c r="F257" s="21">
        <v>0</v>
      </c>
      <c r="G257" s="21">
        <v>0</v>
      </c>
      <c r="H257" s="21">
        <v>1</v>
      </c>
      <c r="I257" s="18">
        <v>18.279</v>
      </c>
      <c r="J257" s="18">
        <v>39.806</v>
      </c>
      <c r="K257" s="22">
        <v>2</v>
      </c>
      <c r="L257" s="22">
        <v>2</v>
      </c>
      <c r="M257" s="22">
        <v>0</v>
      </c>
      <c r="N257" s="22">
        <v>-1</v>
      </c>
      <c r="O257" s="22">
        <v>0</v>
      </c>
      <c r="P257" s="22">
        <v>10.81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399278</v>
      </c>
      <c r="B258" s="21" t="s">
        <v>339</v>
      </c>
      <c r="C258" s="21">
        <v>1492.554</v>
      </c>
      <c r="D258" s="21">
        <v>1858.037</v>
      </c>
      <c r="E258" s="21">
        <v>0</v>
      </c>
      <c r="F258" s="21">
        <v>0</v>
      </c>
      <c r="G258" s="21">
        <v>0</v>
      </c>
      <c r="H258" s="21">
        <v>1</v>
      </c>
      <c r="I258" s="18">
        <v>10.865</v>
      </c>
      <c r="J258" s="18">
        <v>28.398</v>
      </c>
      <c r="K258" s="22">
        <v>3</v>
      </c>
      <c r="L258" s="22">
        <v>1</v>
      </c>
      <c r="M258" s="22">
        <v>0</v>
      </c>
      <c r="N258" s="22">
        <v>0</v>
      </c>
      <c r="O258" s="22">
        <v>0</v>
      </c>
      <c r="P258" s="22">
        <v>3.566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399279</v>
      </c>
      <c r="B259" s="21" t="s">
        <v>340</v>
      </c>
      <c r="C259" s="21">
        <v>3005.231</v>
      </c>
      <c r="D259" s="21">
        <v>4097.53</v>
      </c>
      <c r="E259" s="21">
        <v>0</v>
      </c>
      <c r="F259" s="21">
        <v>0</v>
      </c>
      <c r="G259" s="21">
        <v>0</v>
      </c>
      <c r="H259" s="21">
        <v>1</v>
      </c>
      <c r="I259" s="18">
        <v>16.017</v>
      </c>
      <c r="J259" s="18">
        <v>38.404</v>
      </c>
      <c r="K259" s="22">
        <v>3</v>
      </c>
      <c r="L259" s="22">
        <v>2</v>
      </c>
      <c r="M259" s="22">
        <v>0</v>
      </c>
      <c r="N259" s="22">
        <v>0</v>
      </c>
      <c r="O259" s="22">
        <v>0</v>
      </c>
      <c r="P259" s="22">
        <v>2.374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399281</v>
      </c>
      <c r="B260" s="21" t="s">
        <v>341</v>
      </c>
      <c r="C260" s="21">
        <v>3061.16</v>
      </c>
      <c r="D260" s="21">
        <v>4014.905</v>
      </c>
      <c r="E260" s="21">
        <v>0</v>
      </c>
      <c r="F260" s="21">
        <v>0</v>
      </c>
      <c r="G260" s="21">
        <v>0</v>
      </c>
      <c r="H260" s="21">
        <v>1</v>
      </c>
      <c r="I260" s="18">
        <v>17.956</v>
      </c>
      <c r="J260" s="18">
        <v>37.446</v>
      </c>
      <c r="K260" s="22">
        <v>4</v>
      </c>
      <c r="L260" s="22">
        <v>2</v>
      </c>
      <c r="M260" s="22">
        <v>0</v>
      </c>
      <c r="N260" s="22">
        <v>0</v>
      </c>
      <c r="O260" s="22">
        <v>0</v>
      </c>
      <c r="P260" s="22">
        <v>16.931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399282</v>
      </c>
      <c r="B261" s="21" t="s">
        <v>342</v>
      </c>
      <c r="C261" s="21">
        <v>4357.783</v>
      </c>
      <c r="D261" s="21">
        <v>5475.47</v>
      </c>
      <c r="E261" s="21">
        <v>0</v>
      </c>
      <c r="F261" s="21">
        <v>0</v>
      </c>
      <c r="G261" s="21">
        <v>0</v>
      </c>
      <c r="H261" s="21">
        <v>1</v>
      </c>
      <c r="I261" s="18">
        <v>3.988</v>
      </c>
      <c r="J261" s="18">
        <v>23.586</v>
      </c>
      <c r="K261" s="22">
        <v>4</v>
      </c>
      <c r="L261" s="22">
        <v>2</v>
      </c>
      <c r="M261" s="22">
        <v>0</v>
      </c>
      <c r="N261" s="22">
        <v>0</v>
      </c>
      <c r="O261" s="22">
        <v>0</v>
      </c>
      <c r="P261" s="22">
        <v>6.967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399283</v>
      </c>
      <c r="B262" s="21" t="s">
        <v>343</v>
      </c>
      <c r="C262" s="21">
        <v>3327.651</v>
      </c>
      <c r="D262" s="21">
        <v>4032.633</v>
      </c>
      <c r="E262" s="21">
        <v>0</v>
      </c>
      <c r="F262" s="21">
        <v>0</v>
      </c>
      <c r="G262" s="21">
        <v>0</v>
      </c>
      <c r="H262" s="21">
        <v>1</v>
      </c>
      <c r="I262" s="18">
        <v>14.903</v>
      </c>
      <c r="J262" s="18">
        <v>29.779</v>
      </c>
      <c r="K262" s="22">
        <v>4</v>
      </c>
      <c r="L262" s="22">
        <v>2</v>
      </c>
      <c r="M262" s="22">
        <v>0</v>
      </c>
      <c r="N262" s="22">
        <v>0</v>
      </c>
      <c r="O262" s="22">
        <v>0</v>
      </c>
      <c r="P262" s="22">
        <v>8.308</v>
      </c>
      <c r="Q262" s="22">
        <v>0</v>
      </c>
      <c r="R262" s="22">
        <v>-1</v>
      </c>
      <c r="S262" s="23"/>
      <c r="T262" s="23"/>
      <c r="U262" s="23"/>
      <c r="V262" s="23"/>
      <c r="W262" s="23"/>
    </row>
    <row r="263" ht="16.5" spans="1:23">
      <c r="A263" s="21">
        <v>399284</v>
      </c>
      <c r="B263" s="21" t="s">
        <v>344</v>
      </c>
      <c r="C263" s="21">
        <v>3113.8</v>
      </c>
      <c r="D263" s="21">
        <v>3792.977</v>
      </c>
      <c r="E263" s="21">
        <v>0</v>
      </c>
      <c r="F263" s="21">
        <v>0</v>
      </c>
      <c r="G263" s="21">
        <v>0</v>
      </c>
      <c r="H263" s="21">
        <v>1</v>
      </c>
      <c r="I263" s="18">
        <v>8.444</v>
      </c>
      <c r="J263" s="18">
        <v>24.838</v>
      </c>
      <c r="K263" s="22">
        <v>4</v>
      </c>
      <c r="L263" s="22">
        <v>0</v>
      </c>
      <c r="M263" s="22">
        <v>0</v>
      </c>
      <c r="N263" s="22">
        <v>0</v>
      </c>
      <c r="O263" s="22">
        <v>0</v>
      </c>
      <c r="P263" s="22">
        <v>1.725</v>
      </c>
      <c r="Q263" s="22">
        <v>0</v>
      </c>
      <c r="R263" s="22">
        <v>1</v>
      </c>
      <c r="S263" s="23"/>
      <c r="T263" s="23"/>
      <c r="U263" s="23"/>
      <c r="V263" s="23"/>
      <c r="W263" s="23"/>
    </row>
    <row r="264" ht="16.5" spans="1:23">
      <c r="A264" s="21">
        <v>399285</v>
      </c>
      <c r="B264" s="21" t="s">
        <v>345</v>
      </c>
      <c r="C264" s="21">
        <v>3881.907</v>
      </c>
      <c r="D264" s="21">
        <v>5142.3</v>
      </c>
      <c r="E264" s="21">
        <v>0</v>
      </c>
      <c r="F264" s="21">
        <v>0</v>
      </c>
      <c r="G264" s="21">
        <v>0</v>
      </c>
      <c r="H264" s="21">
        <v>1</v>
      </c>
      <c r="I264" s="18">
        <v>14.546</v>
      </c>
      <c r="J264" s="18">
        <v>35.491</v>
      </c>
      <c r="K264" s="22">
        <v>3</v>
      </c>
      <c r="L264" s="22">
        <v>1</v>
      </c>
      <c r="M264" s="22">
        <v>0</v>
      </c>
      <c r="N264" s="22">
        <v>0</v>
      </c>
      <c r="O264" s="22">
        <v>0</v>
      </c>
      <c r="P264" s="22">
        <v>3.981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399289</v>
      </c>
      <c r="B265" s="21" t="s">
        <v>346</v>
      </c>
      <c r="C265" s="21">
        <v>118.869</v>
      </c>
      <c r="D265" s="21">
        <v>119.904</v>
      </c>
      <c r="E265" s="21">
        <v>0</v>
      </c>
      <c r="F265" s="21">
        <v>0</v>
      </c>
      <c r="G265" s="21">
        <v>0</v>
      </c>
      <c r="H265" s="21">
        <v>1</v>
      </c>
      <c r="I265" s="18">
        <v>0.26</v>
      </c>
      <c r="J265" s="18">
        <v>1.121</v>
      </c>
      <c r="K265" s="22">
        <v>4</v>
      </c>
      <c r="L265" s="22">
        <v>2</v>
      </c>
      <c r="M265" s="22">
        <v>-1</v>
      </c>
      <c r="N265" s="22">
        <v>0</v>
      </c>
      <c r="O265" s="22">
        <v>0</v>
      </c>
      <c r="P265" s="22">
        <v>7.911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399291</v>
      </c>
      <c r="B266" s="21" t="s">
        <v>347</v>
      </c>
      <c r="C266" s="21">
        <v>3499.613</v>
      </c>
      <c r="D266" s="21">
        <v>4172.812</v>
      </c>
      <c r="E266" s="21">
        <v>0</v>
      </c>
      <c r="F266" s="21">
        <v>0</v>
      </c>
      <c r="G266" s="21">
        <v>0</v>
      </c>
      <c r="H266" s="21">
        <v>1</v>
      </c>
      <c r="I266" s="18">
        <v>4.516</v>
      </c>
      <c r="J266" s="18">
        <v>19.921</v>
      </c>
      <c r="K266" s="22">
        <v>4</v>
      </c>
      <c r="L266" s="22">
        <v>2</v>
      </c>
      <c r="M266" s="22">
        <v>0</v>
      </c>
      <c r="N266" s="22">
        <v>0</v>
      </c>
      <c r="O266" s="22">
        <v>0</v>
      </c>
      <c r="P266" s="22">
        <v>2.542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399292</v>
      </c>
      <c r="B267" s="21" t="s">
        <v>348</v>
      </c>
      <c r="C267" s="21">
        <v>1081.111</v>
      </c>
      <c r="D267" s="21">
        <v>1329.263</v>
      </c>
      <c r="E267" s="21">
        <v>0</v>
      </c>
      <c r="F267" s="21">
        <v>0</v>
      </c>
      <c r="G267" s="21">
        <v>0</v>
      </c>
      <c r="H267" s="21">
        <v>1</v>
      </c>
      <c r="I267" s="18">
        <v>8.743</v>
      </c>
      <c r="J267" s="18">
        <v>25.779</v>
      </c>
      <c r="K267" s="22">
        <v>3</v>
      </c>
      <c r="L267" s="22">
        <v>0</v>
      </c>
      <c r="M267" s="22">
        <v>0</v>
      </c>
      <c r="N267" s="22">
        <v>-1</v>
      </c>
      <c r="O267" s="22">
        <v>0</v>
      </c>
      <c r="P267" s="22">
        <v>0.812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399293</v>
      </c>
      <c r="B268" s="21" t="s">
        <v>349</v>
      </c>
      <c r="C268" s="21">
        <v>3788.995</v>
      </c>
      <c r="D268" s="21">
        <v>5273.799</v>
      </c>
      <c r="E268" s="21">
        <v>0</v>
      </c>
      <c r="F268" s="21">
        <v>0</v>
      </c>
      <c r="G268" s="21">
        <v>0</v>
      </c>
      <c r="H268" s="21">
        <v>1</v>
      </c>
      <c r="I268" s="18">
        <v>17.942</v>
      </c>
      <c r="J268" s="18">
        <v>41.045</v>
      </c>
      <c r="K268" s="22">
        <v>3</v>
      </c>
      <c r="L268" s="22">
        <v>2</v>
      </c>
      <c r="M268" s="22">
        <v>0</v>
      </c>
      <c r="N268" s="22">
        <v>0</v>
      </c>
      <c r="O268" s="22">
        <v>0</v>
      </c>
      <c r="P268" s="22">
        <v>0.102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399294</v>
      </c>
      <c r="B269" s="21" t="s">
        <v>350</v>
      </c>
      <c r="C269" s="21">
        <v>2635.849</v>
      </c>
      <c r="D269" s="21">
        <v>3136.771</v>
      </c>
      <c r="E269" s="21">
        <v>0</v>
      </c>
      <c r="F269" s="21">
        <v>0</v>
      </c>
      <c r="G269" s="21">
        <v>0</v>
      </c>
      <c r="H269" s="21">
        <v>1</v>
      </c>
      <c r="I269" s="18">
        <v>13.153</v>
      </c>
      <c r="J269" s="18">
        <v>27.022</v>
      </c>
      <c r="K269" s="22">
        <v>2</v>
      </c>
      <c r="L269" s="22">
        <v>2</v>
      </c>
      <c r="M269" s="22">
        <v>1</v>
      </c>
      <c r="N269" s="22">
        <v>-1</v>
      </c>
      <c r="O269" s="22">
        <v>0</v>
      </c>
      <c r="P269" s="22">
        <v>10.494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399295</v>
      </c>
      <c r="B270" s="21" t="s">
        <v>351</v>
      </c>
      <c r="C270" s="21">
        <v>4208.157</v>
      </c>
      <c r="D270" s="21">
        <v>4985.438</v>
      </c>
      <c r="E270" s="21">
        <v>0</v>
      </c>
      <c r="F270" s="21">
        <v>0</v>
      </c>
      <c r="G270" s="21">
        <v>0</v>
      </c>
      <c r="H270" s="21">
        <v>1</v>
      </c>
      <c r="I270" s="18">
        <v>11.775</v>
      </c>
      <c r="J270" s="18">
        <v>25.53</v>
      </c>
      <c r="K270" s="22">
        <v>4</v>
      </c>
      <c r="L270" s="22">
        <v>2</v>
      </c>
      <c r="M270" s="22">
        <v>-1</v>
      </c>
      <c r="N270" s="22">
        <v>0</v>
      </c>
      <c r="O270" s="22">
        <v>0</v>
      </c>
      <c r="P270" s="22">
        <v>29.76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399296</v>
      </c>
      <c r="B271" s="21" t="s">
        <v>352</v>
      </c>
      <c r="C271" s="21">
        <v>4073.696</v>
      </c>
      <c r="D271" s="21">
        <v>5276.407</v>
      </c>
      <c r="E271" s="21">
        <v>0</v>
      </c>
      <c r="F271" s="21">
        <v>0</v>
      </c>
      <c r="G271" s="21">
        <v>0</v>
      </c>
      <c r="H271" s="21">
        <v>1</v>
      </c>
      <c r="I271" s="18">
        <v>11.107</v>
      </c>
      <c r="J271" s="18">
        <v>31.37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6.39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399298</v>
      </c>
      <c r="B272" s="21" t="s">
        <v>353</v>
      </c>
      <c r="C272" s="21">
        <v>211.074</v>
      </c>
      <c r="D272" s="21">
        <v>212.535</v>
      </c>
      <c r="E272" s="21">
        <v>0</v>
      </c>
      <c r="F272" s="21">
        <v>0</v>
      </c>
      <c r="G272" s="21">
        <v>0</v>
      </c>
      <c r="H272" s="21">
        <v>1</v>
      </c>
      <c r="I272" s="18">
        <v>0.113</v>
      </c>
      <c r="J272" s="18">
        <v>0.8</v>
      </c>
      <c r="K272" s="22">
        <v>0</v>
      </c>
      <c r="L272" s="22">
        <v>2</v>
      </c>
      <c r="M272" s="22">
        <v>0</v>
      </c>
      <c r="N272" s="22">
        <v>0</v>
      </c>
      <c r="O272" s="22">
        <v>0</v>
      </c>
      <c r="P272" s="22">
        <v>1.195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399299</v>
      </c>
      <c r="B273" s="21" t="s">
        <v>354</v>
      </c>
      <c r="C273" s="21">
        <v>242.736</v>
      </c>
      <c r="D273" s="21">
        <v>244.546</v>
      </c>
      <c r="E273" s="21">
        <v>0</v>
      </c>
      <c r="F273" s="21">
        <v>0</v>
      </c>
      <c r="G273" s="21">
        <v>0</v>
      </c>
      <c r="H273" s="21">
        <v>1</v>
      </c>
      <c r="I273" s="18">
        <v>0.106</v>
      </c>
      <c r="J273" s="18">
        <v>0.846</v>
      </c>
      <c r="K273" s="22">
        <v>4</v>
      </c>
      <c r="L273" s="22">
        <v>1</v>
      </c>
      <c r="M273" s="22">
        <v>-1</v>
      </c>
      <c r="N273" s="22">
        <v>0</v>
      </c>
      <c r="O273" s="22">
        <v>0</v>
      </c>
      <c r="P273" s="22">
        <v>9.264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399300</v>
      </c>
      <c r="B274" s="21" t="s">
        <v>217</v>
      </c>
      <c r="C274" s="21">
        <v>3842.747</v>
      </c>
      <c r="D274" s="21">
        <v>4325.59</v>
      </c>
      <c r="E274" s="21">
        <v>0</v>
      </c>
      <c r="F274" s="21">
        <v>0</v>
      </c>
      <c r="G274" s="21">
        <v>0</v>
      </c>
      <c r="H274" s="21">
        <v>1</v>
      </c>
      <c r="I274" s="18">
        <v>5.267</v>
      </c>
      <c r="J274" s="18">
        <v>15.841</v>
      </c>
      <c r="K274" s="22">
        <v>4</v>
      </c>
      <c r="L274" s="22">
        <v>2</v>
      </c>
      <c r="M274" s="22">
        <v>-1</v>
      </c>
      <c r="N274" s="22">
        <v>0</v>
      </c>
      <c r="O274" s="22">
        <v>0</v>
      </c>
      <c r="P274" s="22">
        <v>19.313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399301</v>
      </c>
      <c r="B275" s="21" t="s">
        <v>355</v>
      </c>
      <c r="C275" s="21">
        <v>214.882</v>
      </c>
      <c r="D275" s="21">
        <v>216.369</v>
      </c>
      <c r="E275" s="21">
        <v>0</v>
      </c>
      <c r="F275" s="21">
        <v>0</v>
      </c>
      <c r="G275" s="21">
        <v>0</v>
      </c>
      <c r="H275" s="21">
        <v>1</v>
      </c>
      <c r="I275" s="18">
        <v>0.114</v>
      </c>
      <c r="J275" s="18">
        <v>0.8</v>
      </c>
      <c r="K275" s="22">
        <v>4</v>
      </c>
      <c r="L275" s="22">
        <v>2</v>
      </c>
      <c r="M275" s="22">
        <v>-1</v>
      </c>
      <c r="N275" s="22">
        <v>0</v>
      </c>
      <c r="O275" s="22">
        <v>0</v>
      </c>
      <c r="P275" s="22">
        <v>25.866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399303</v>
      </c>
      <c r="B276" s="21" t="s">
        <v>356</v>
      </c>
      <c r="C276" s="21">
        <v>7850.25</v>
      </c>
      <c r="D276" s="21">
        <v>9394.644</v>
      </c>
      <c r="E276" s="21">
        <v>0</v>
      </c>
      <c r="F276" s="21">
        <v>0</v>
      </c>
      <c r="G276" s="21">
        <v>0</v>
      </c>
      <c r="H276" s="21">
        <v>1</v>
      </c>
      <c r="I276" s="18">
        <v>4.163</v>
      </c>
      <c r="J276" s="18">
        <v>19.918</v>
      </c>
      <c r="K276" s="22">
        <v>4</v>
      </c>
      <c r="L276" s="22">
        <v>2</v>
      </c>
      <c r="M276" s="22">
        <v>0</v>
      </c>
      <c r="N276" s="22">
        <v>0</v>
      </c>
      <c r="O276" s="22">
        <v>0</v>
      </c>
      <c r="P276" s="22">
        <v>3.42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399306</v>
      </c>
      <c r="B277" s="21" t="s">
        <v>357</v>
      </c>
      <c r="C277" s="21">
        <v>1449.251</v>
      </c>
      <c r="D277" s="21">
        <v>1691.265</v>
      </c>
      <c r="E277" s="21">
        <v>0</v>
      </c>
      <c r="F277" s="21">
        <v>0</v>
      </c>
      <c r="G277" s="21">
        <v>0</v>
      </c>
      <c r="H277" s="21">
        <v>1</v>
      </c>
      <c r="I277" s="18">
        <v>8.403</v>
      </c>
      <c r="J277" s="18">
        <v>21.511</v>
      </c>
      <c r="K277" s="22">
        <v>4</v>
      </c>
      <c r="L277" s="22">
        <v>2</v>
      </c>
      <c r="M277" s="22">
        <v>-1</v>
      </c>
      <c r="N277" s="22">
        <v>0</v>
      </c>
      <c r="O277" s="22">
        <v>0</v>
      </c>
      <c r="P277" s="22">
        <v>13.023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399310</v>
      </c>
      <c r="B278" s="21" t="s">
        <v>358</v>
      </c>
      <c r="C278" s="21">
        <v>6245.533</v>
      </c>
      <c r="D278" s="21">
        <v>7228.072</v>
      </c>
      <c r="E278" s="21">
        <v>0</v>
      </c>
      <c r="F278" s="21">
        <v>0</v>
      </c>
      <c r="G278" s="21">
        <v>0</v>
      </c>
      <c r="H278" s="21">
        <v>1</v>
      </c>
      <c r="I278" s="18">
        <v>8.97</v>
      </c>
      <c r="J278" s="18">
        <v>21.344</v>
      </c>
      <c r="K278" s="22">
        <v>4</v>
      </c>
      <c r="L278" s="22">
        <v>1</v>
      </c>
      <c r="M278" s="22">
        <v>-1</v>
      </c>
      <c r="N278" s="22">
        <v>0</v>
      </c>
      <c r="O278" s="22">
        <v>0</v>
      </c>
      <c r="P278" s="22">
        <v>15.04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399311</v>
      </c>
      <c r="B279" s="21" t="s">
        <v>359</v>
      </c>
      <c r="C279" s="21">
        <v>4009.196</v>
      </c>
      <c r="D279" s="21">
        <v>4575.984</v>
      </c>
      <c r="E279" s="21">
        <v>0</v>
      </c>
      <c r="F279" s="21">
        <v>0</v>
      </c>
      <c r="G279" s="21">
        <v>0</v>
      </c>
      <c r="H279" s="21">
        <v>1</v>
      </c>
      <c r="I279" s="18">
        <v>6.325</v>
      </c>
      <c r="J279" s="18">
        <v>17.928</v>
      </c>
      <c r="K279" s="22">
        <v>4</v>
      </c>
      <c r="L279" s="22">
        <v>2</v>
      </c>
      <c r="M279" s="22">
        <v>-1</v>
      </c>
      <c r="N279" s="22">
        <v>0</v>
      </c>
      <c r="O279" s="22">
        <v>0</v>
      </c>
      <c r="P279" s="22">
        <v>5.589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399312</v>
      </c>
      <c r="B280" s="21" t="s">
        <v>360</v>
      </c>
      <c r="C280" s="21">
        <v>4306.207</v>
      </c>
      <c r="D280" s="21">
        <v>4966.926</v>
      </c>
      <c r="E280" s="21">
        <v>0</v>
      </c>
      <c r="F280" s="21">
        <v>0</v>
      </c>
      <c r="G280" s="21">
        <v>0</v>
      </c>
      <c r="H280" s="21">
        <v>1</v>
      </c>
      <c r="I280" s="18">
        <v>8.094</v>
      </c>
      <c r="J280" s="18">
        <v>20.319</v>
      </c>
      <c r="K280" s="22">
        <v>4</v>
      </c>
      <c r="L280" s="22">
        <v>2</v>
      </c>
      <c r="M280" s="22">
        <v>-1</v>
      </c>
      <c r="N280" s="22">
        <v>0</v>
      </c>
      <c r="O280" s="22">
        <v>0</v>
      </c>
      <c r="P280" s="22">
        <v>8.769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399313</v>
      </c>
      <c r="B281" s="21" t="s">
        <v>361</v>
      </c>
      <c r="C281" s="21">
        <v>4643.498</v>
      </c>
      <c r="D281" s="21">
        <v>5168.124</v>
      </c>
      <c r="E281" s="21">
        <v>0</v>
      </c>
      <c r="F281" s="21">
        <v>0</v>
      </c>
      <c r="G281" s="21">
        <v>0</v>
      </c>
      <c r="H281" s="21">
        <v>1</v>
      </c>
      <c r="I281" s="18">
        <v>4.279</v>
      </c>
      <c r="J281" s="18">
        <v>13.996</v>
      </c>
      <c r="K281" s="22">
        <v>4</v>
      </c>
      <c r="L281" s="22">
        <v>2</v>
      </c>
      <c r="M281" s="22">
        <v>0</v>
      </c>
      <c r="N281" s="22">
        <v>0</v>
      </c>
      <c r="O281" s="22">
        <v>0</v>
      </c>
      <c r="P281" s="22">
        <v>1.955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399314</v>
      </c>
      <c r="B282" s="21" t="s">
        <v>362</v>
      </c>
      <c r="C282" s="21">
        <v>4275.022</v>
      </c>
      <c r="D282" s="21">
        <v>4798.178</v>
      </c>
      <c r="E282" s="21">
        <v>0</v>
      </c>
      <c r="F282" s="21">
        <v>0</v>
      </c>
      <c r="G282" s="21">
        <v>0</v>
      </c>
      <c r="H282" s="21">
        <v>1</v>
      </c>
      <c r="I282" s="18">
        <v>5.186</v>
      </c>
      <c r="J282" s="18">
        <v>15.523</v>
      </c>
      <c r="K282" s="22">
        <v>4</v>
      </c>
      <c r="L282" s="22">
        <v>2</v>
      </c>
      <c r="M282" s="22">
        <v>0</v>
      </c>
      <c r="N282" s="22">
        <v>0</v>
      </c>
      <c r="O282" s="22">
        <v>0</v>
      </c>
      <c r="P282" s="22">
        <v>7.785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399315</v>
      </c>
      <c r="B283" s="21" t="s">
        <v>363</v>
      </c>
      <c r="C283" s="21">
        <v>3644.131</v>
      </c>
      <c r="D283" s="21">
        <v>4274.999</v>
      </c>
      <c r="E283" s="21">
        <v>0</v>
      </c>
      <c r="F283" s="21">
        <v>0</v>
      </c>
      <c r="G283" s="21">
        <v>0</v>
      </c>
      <c r="H283" s="21">
        <v>1</v>
      </c>
      <c r="I283" s="18">
        <v>7.933</v>
      </c>
      <c r="J283" s="18">
        <v>21.519</v>
      </c>
      <c r="K283" s="22">
        <v>3</v>
      </c>
      <c r="L283" s="22">
        <v>2</v>
      </c>
      <c r="M283" s="22">
        <v>0</v>
      </c>
      <c r="N283" s="22">
        <v>0</v>
      </c>
      <c r="O283" s="22">
        <v>0</v>
      </c>
      <c r="P283" s="22">
        <v>10.148</v>
      </c>
      <c r="Q283" s="22">
        <v>0</v>
      </c>
      <c r="R283" s="22">
        <v>-1</v>
      </c>
      <c r="S283" s="23"/>
      <c r="T283" s="23"/>
      <c r="U283" s="23"/>
      <c r="V283" s="23"/>
      <c r="W283" s="23"/>
    </row>
    <row r="284" ht="16.5" spans="1:23">
      <c r="A284" s="21">
        <v>399316</v>
      </c>
      <c r="B284" s="21" t="s">
        <v>364</v>
      </c>
      <c r="C284" s="21">
        <v>4647.958</v>
      </c>
      <c r="D284" s="21">
        <v>5483.554</v>
      </c>
      <c r="E284" s="21">
        <v>0</v>
      </c>
      <c r="F284" s="21">
        <v>0</v>
      </c>
      <c r="G284" s="21">
        <v>0</v>
      </c>
      <c r="H284" s="21">
        <v>1</v>
      </c>
      <c r="I284" s="18">
        <v>7.564</v>
      </c>
      <c r="J284" s="18">
        <v>21.65</v>
      </c>
      <c r="K284" s="22">
        <v>4</v>
      </c>
      <c r="L284" s="22">
        <v>2</v>
      </c>
      <c r="M284" s="22">
        <v>0</v>
      </c>
      <c r="N284" s="22">
        <v>0</v>
      </c>
      <c r="O284" s="22">
        <v>0</v>
      </c>
      <c r="P284" s="22">
        <v>9.306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399317</v>
      </c>
      <c r="B285" s="21" t="s">
        <v>365</v>
      </c>
      <c r="C285" s="21">
        <v>5436.136</v>
      </c>
      <c r="D285" s="21">
        <v>6327.351</v>
      </c>
      <c r="E285" s="21">
        <v>0</v>
      </c>
      <c r="F285" s="21">
        <v>0</v>
      </c>
      <c r="G285" s="21">
        <v>0</v>
      </c>
      <c r="H285" s="21">
        <v>1</v>
      </c>
      <c r="I285" s="18">
        <v>5.746</v>
      </c>
      <c r="J285" s="18">
        <v>19.022</v>
      </c>
      <c r="K285" s="22">
        <v>4</v>
      </c>
      <c r="L285" s="22">
        <v>2</v>
      </c>
      <c r="M285" s="22">
        <v>0</v>
      </c>
      <c r="N285" s="22">
        <v>0</v>
      </c>
      <c r="O285" s="22">
        <v>0</v>
      </c>
      <c r="P285" s="22">
        <v>7.716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399319</v>
      </c>
      <c r="B286" s="21" t="s">
        <v>366</v>
      </c>
      <c r="C286" s="21">
        <v>2305.299</v>
      </c>
      <c r="D286" s="21">
        <v>2679.971</v>
      </c>
      <c r="E286" s="21">
        <v>0</v>
      </c>
      <c r="F286" s="21">
        <v>0</v>
      </c>
      <c r="G286" s="21">
        <v>0</v>
      </c>
      <c r="H286" s="21">
        <v>1</v>
      </c>
      <c r="I286" s="18">
        <v>4.539</v>
      </c>
      <c r="J286" s="18">
        <v>17.885</v>
      </c>
      <c r="K286" s="22">
        <v>4</v>
      </c>
      <c r="L286" s="22">
        <v>2</v>
      </c>
      <c r="M286" s="22">
        <v>0</v>
      </c>
      <c r="N286" s="22">
        <v>0</v>
      </c>
      <c r="O286" s="22">
        <v>0</v>
      </c>
      <c r="P286" s="22">
        <v>7.621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399322</v>
      </c>
      <c r="B287" s="21" t="s">
        <v>367</v>
      </c>
      <c r="C287" s="21">
        <v>8620.069</v>
      </c>
      <c r="D287" s="21">
        <v>9497.154</v>
      </c>
      <c r="E287" s="21">
        <v>0</v>
      </c>
      <c r="F287" s="21">
        <v>0</v>
      </c>
      <c r="G287" s="21">
        <v>0</v>
      </c>
      <c r="H287" s="21">
        <v>1</v>
      </c>
      <c r="I287" s="18">
        <v>6.078</v>
      </c>
      <c r="J287" s="18">
        <v>14.752</v>
      </c>
      <c r="K287" s="22">
        <v>3</v>
      </c>
      <c r="L287" s="22">
        <v>2</v>
      </c>
      <c r="M287" s="22">
        <v>0</v>
      </c>
      <c r="N287" s="22">
        <v>0</v>
      </c>
      <c r="O287" s="22">
        <v>0</v>
      </c>
      <c r="P287" s="22">
        <v>4.066</v>
      </c>
      <c r="Q287" s="22">
        <v>0</v>
      </c>
      <c r="R287" s="22">
        <v>-1</v>
      </c>
      <c r="S287" s="23"/>
      <c r="T287" s="23"/>
      <c r="U287" s="23"/>
      <c r="V287" s="23"/>
      <c r="W287" s="23"/>
    </row>
    <row r="288" ht="16.5" spans="1:23">
      <c r="A288" s="21">
        <v>399326</v>
      </c>
      <c r="B288" s="21" t="s">
        <v>368</v>
      </c>
      <c r="C288" s="21">
        <v>3980.405</v>
      </c>
      <c r="D288" s="21">
        <v>5059.172</v>
      </c>
      <c r="E288" s="21">
        <v>0</v>
      </c>
      <c r="F288" s="21">
        <v>0</v>
      </c>
      <c r="G288" s="21">
        <v>0</v>
      </c>
      <c r="H288" s="21">
        <v>1</v>
      </c>
      <c r="I288" s="18">
        <v>14.004</v>
      </c>
      <c r="J288" s="18">
        <v>32.341</v>
      </c>
      <c r="K288" s="22">
        <v>4</v>
      </c>
      <c r="L288" s="22">
        <v>1</v>
      </c>
      <c r="M288" s="22">
        <v>-1</v>
      </c>
      <c r="N288" s="22">
        <v>0</v>
      </c>
      <c r="O288" s="22">
        <v>0</v>
      </c>
      <c r="P288" s="22">
        <v>13.265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399328</v>
      </c>
      <c r="B289" s="21" t="s">
        <v>369</v>
      </c>
      <c r="C289" s="21">
        <v>8484.333</v>
      </c>
      <c r="D289" s="21">
        <v>9796.021</v>
      </c>
      <c r="E289" s="21">
        <v>0</v>
      </c>
      <c r="F289" s="21">
        <v>0</v>
      </c>
      <c r="G289" s="21">
        <v>0</v>
      </c>
      <c r="H289" s="21">
        <v>1</v>
      </c>
      <c r="I289" s="18">
        <v>12.728</v>
      </c>
      <c r="J289" s="18">
        <v>24.414</v>
      </c>
      <c r="K289" s="22">
        <v>4</v>
      </c>
      <c r="L289" s="22">
        <v>2</v>
      </c>
      <c r="M289" s="22">
        <v>0</v>
      </c>
      <c r="N289" s="22">
        <v>0</v>
      </c>
      <c r="O289" s="22">
        <v>0</v>
      </c>
      <c r="P289" s="22">
        <v>6.039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399330</v>
      </c>
      <c r="B290" s="21" t="s">
        <v>370</v>
      </c>
      <c r="C290" s="21">
        <v>4400.643</v>
      </c>
      <c r="D290" s="21">
        <v>5233.763</v>
      </c>
      <c r="E290" s="21">
        <v>0</v>
      </c>
      <c r="F290" s="21">
        <v>0</v>
      </c>
      <c r="G290" s="21">
        <v>0</v>
      </c>
      <c r="H290" s="21">
        <v>1</v>
      </c>
      <c r="I290" s="18">
        <v>10.803</v>
      </c>
      <c r="J290" s="18">
        <v>25.002</v>
      </c>
      <c r="K290" s="22">
        <v>4</v>
      </c>
      <c r="L290" s="22">
        <v>2</v>
      </c>
      <c r="M290" s="22">
        <v>0</v>
      </c>
      <c r="N290" s="22">
        <v>0</v>
      </c>
      <c r="O290" s="22">
        <v>0</v>
      </c>
      <c r="P290" s="22">
        <v>16.817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399333</v>
      </c>
      <c r="B291" s="21" t="s">
        <v>371</v>
      </c>
      <c r="C291" s="21">
        <v>7594.555</v>
      </c>
      <c r="D291" s="21">
        <v>8973.959</v>
      </c>
      <c r="E291" s="21">
        <v>0</v>
      </c>
      <c r="F291" s="21">
        <v>0</v>
      </c>
      <c r="G291" s="21">
        <v>0</v>
      </c>
      <c r="H291" s="21">
        <v>1</v>
      </c>
      <c r="I291" s="18">
        <v>11.113</v>
      </c>
      <c r="J291" s="18">
        <v>24.776</v>
      </c>
      <c r="K291" s="22">
        <v>3</v>
      </c>
      <c r="L291" s="22">
        <v>2</v>
      </c>
      <c r="M291" s="22">
        <v>0</v>
      </c>
      <c r="N291" s="22">
        <v>0</v>
      </c>
      <c r="O291" s="22">
        <v>0</v>
      </c>
      <c r="P291" s="22">
        <v>8.458</v>
      </c>
      <c r="Q291" s="22">
        <v>0</v>
      </c>
      <c r="R291" s="22">
        <v>-1</v>
      </c>
      <c r="S291" s="23"/>
      <c r="T291" s="23"/>
      <c r="U291" s="23"/>
      <c r="V291" s="23"/>
      <c r="W291" s="23"/>
    </row>
    <row r="292" ht="16.5" spans="1:23">
      <c r="A292" s="21">
        <v>399335</v>
      </c>
      <c r="B292" s="21" t="s">
        <v>372</v>
      </c>
      <c r="C292" s="21">
        <v>3605.879</v>
      </c>
      <c r="D292" s="21">
        <v>4139.43</v>
      </c>
      <c r="E292" s="21">
        <v>0</v>
      </c>
      <c r="F292" s="21">
        <v>0</v>
      </c>
      <c r="G292" s="21">
        <v>0</v>
      </c>
      <c r="H292" s="21">
        <v>1</v>
      </c>
      <c r="I292" s="18">
        <v>2.611</v>
      </c>
      <c r="J292" s="18">
        <v>15.164</v>
      </c>
      <c r="K292" s="22">
        <v>3</v>
      </c>
      <c r="L292" s="22">
        <v>2</v>
      </c>
      <c r="M292" s="22">
        <v>0</v>
      </c>
      <c r="N292" s="22">
        <v>0</v>
      </c>
      <c r="O292" s="22">
        <v>0</v>
      </c>
      <c r="P292" s="22">
        <v>2.359</v>
      </c>
      <c r="Q292" s="22">
        <v>0</v>
      </c>
      <c r="R292" s="22">
        <v>-1</v>
      </c>
      <c r="S292" s="23"/>
      <c r="T292" s="23"/>
      <c r="U292" s="23"/>
      <c r="V292" s="23"/>
      <c r="W292" s="23"/>
    </row>
    <row r="293" ht="16.5" spans="1:23">
      <c r="A293" s="21">
        <v>399337</v>
      </c>
      <c r="B293" s="21" t="s">
        <v>373</v>
      </c>
      <c r="C293" s="21">
        <v>4389.778</v>
      </c>
      <c r="D293" s="21">
        <v>5570.057</v>
      </c>
      <c r="E293" s="21">
        <v>0</v>
      </c>
      <c r="F293" s="21">
        <v>0</v>
      </c>
      <c r="G293" s="21">
        <v>0</v>
      </c>
      <c r="H293" s="21">
        <v>1</v>
      </c>
      <c r="I293" s="18">
        <v>15.152</v>
      </c>
      <c r="J293" s="18">
        <v>33.131</v>
      </c>
      <c r="K293" s="22">
        <v>4</v>
      </c>
      <c r="L293" s="22">
        <v>2</v>
      </c>
      <c r="M293" s="22">
        <v>-1</v>
      </c>
      <c r="N293" s="22">
        <v>1</v>
      </c>
      <c r="O293" s="22">
        <v>0</v>
      </c>
      <c r="P293" s="22">
        <v>21.576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399339</v>
      </c>
      <c r="B294" s="21" t="s">
        <v>374</v>
      </c>
      <c r="C294" s="21">
        <v>6518.284</v>
      </c>
      <c r="D294" s="21">
        <v>7964.5</v>
      </c>
      <c r="E294" s="21">
        <v>0</v>
      </c>
      <c r="F294" s="21">
        <v>0</v>
      </c>
      <c r="G294" s="21">
        <v>0</v>
      </c>
      <c r="H294" s="21">
        <v>1</v>
      </c>
      <c r="I294" s="18">
        <v>13.835</v>
      </c>
      <c r="J294" s="18">
        <v>29.481</v>
      </c>
      <c r="K294" s="22">
        <v>4</v>
      </c>
      <c r="L294" s="22">
        <v>2</v>
      </c>
      <c r="M294" s="22">
        <v>-1</v>
      </c>
      <c r="N294" s="22">
        <v>0</v>
      </c>
      <c r="O294" s="22">
        <v>0</v>
      </c>
      <c r="P294" s="22">
        <v>6.985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399341</v>
      </c>
      <c r="B295" s="21" t="s">
        <v>375</v>
      </c>
      <c r="C295" s="21">
        <v>1435.503</v>
      </c>
      <c r="D295" s="21">
        <v>1601.57</v>
      </c>
      <c r="E295" s="21">
        <v>0</v>
      </c>
      <c r="F295" s="21">
        <v>0</v>
      </c>
      <c r="G295" s="21">
        <v>0</v>
      </c>
      <c r="H295" s="21">
        <v>1</v>
      </c>
      <c r="I295" s="18">
        <v>5.526</v>
      </c>
      <c r="J295" s="18">
        <v>15.322</v>
      </c>
      <c r="K295" s="22">
        <v>4</v>
      </c>
      <c r="L295" s="22">
        <v>2</v>
      </c>
      <c r="M295" s="22">
        <v>-1</v>
      </c>
      <c r="N295" s="22">
        <v>0</v>
      </c>
      <c r="O295" s="22">
        <v>0</v>
      </c>
      <c r="P295" s="22">
        <v>6.885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399344</v>
      </c>
      <c r="B296" s="21" t="s">
        <v>376</v>
      </c>
      <c r="C296" s="21">
        <v>5495.196</v>
      </c>
      <c r="D296" s="21">
        <v>6633.222</v>
      </c>
      <c r="E296" s="21">
        <v>0</v>
      </c>
      <c r="F296" s="21">
        <v>0</v>
      </c>
      <c r="G296" s="21">
        <v>0</v>
      </c>
      <c r="H296" s="21">
        <v>1</v>
      </c>
      <c r="I296" s="18">
        <v>10.949</v>
      </c>
      <c r="J296" s="18">
        <v>26.227</v>
      </c>
      <c r="K296" s="22">
        <v>4</v>
      </c>
      <c r="L296" s="22">
        <v>0</v>
      </c>
      <c r="M296" s="22">
        <v>-1</v>
      </c>
      <c r="N296" s="22">
        <v>0</v>
      </c>
      <c r="O296" s="22">
        <v>0</v>
      </c>
      <c r="P296" s="22">
        <v>9.637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399346</v>
      </c>
      <c r="B297" s="21" t="s">
        <v>377</v>
      </c>
      <c r="C297" s="21">
        <v>2884.033</v>
      </c>
      <c r="D297" s="21">
        <v>3595.718</v>
      </c>
      <c r="E297" s="21">
        <v>0</v>
      </c>
      <c r="F297" s="21">
        <v>0</v>
      </c>
      <c r="G297" s="21">
        <v>0</v>
      </c>
      <c r="H297" s="21">
        <v>1</v>
      </c>
      <c r="I297" s="18">
        <v>16.624</v>
      </c>
      <c r="J297" s="18">
        <v>33.126</v>
      </c>
      <c r="K297" s="22">
        <v>4</v>
      </c>
      <c r="L297" s="22">
        <v>2</v>
      </c>
      <c r="M297" s="22">
        <v>0</v>
      </c>
      <c r="N297" s="22">
        <v>0</v>
      </c>
      <c r="O297" s="22">
        <v>0</v>
      </c>
      <c r="P297" s="22">
        <v>14.542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399350</v>
      </c>
      <c r="B298" s="21" t="s">
        <v>378</v>
      </c>
      <c r="C298" s="21">
        <v>2044.021</v>
      </c>
      <c r="D298" s="21">
        <v>2449.189</v>
      </c>
      <c r="E298" s="21">
        <v>0</v>
      </c>
      <c r="F298" s="21">
        <v>0</v>
      </c>
      <c r="G298" s="21">
        <v>0</v>
      </c>
      <c r="H298" s="21">
        <v>1</v>
      </c>
      <c r="I298" s="18">
        <v>13.245</v>
      </c>
      <c r="J298" s="18">
        <v>27.597</v>
      </c>
      <c r="K298" s="22">
        <v>4</v>
      </c>
      <c r="L298" s="22">
        <v>2</v>
      </c>
      <c r="M298" s="22">
        <v>0</v>
      </c>
      <c r="N298" s="22">
        <v>0</v>
      </c>
      <c r="O298" s="22">
        <v>0</v>
      </c>
      <c r="P298" s="22">
        <v>16.7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399351</v>
      </c>
      <c r="B299" s="21" t="s">
        <v>379</v>
      </c>
      <c r="C299" s="21">
        <v>8718.773</v>
      </c>
      <c r="D299" s="21">
        <v>10095.894</v>
      </c>
      <c r="E299" s="21">
        <v>0</v>
      </c>
      <c r="F299" s="21">
        <v>0</v>
      </c>
      <c r="G299" s="21">
        <v>0</v>
      </c>
      <c r="H299" s="21">
        <v>1</v>
      </c>
      <c r="I299" s="18">
        <v>9.289</v>
      </c>
      <c r="J299" s="18">
        <v>21.663</v>
      </c>
      <c r="K299" s="22">
        <v>4</v>
      </c>
      <c r="L299" s="22">
        <v>2</v>
      </c>
      <c r="M299" s="22">
        <v>0</v>
      </c>
      <c r="N299" s="22">
        <v>0</v>
      </c>
      <c r="O299" s="22">
        <v>0</v>
      </c>
      <c r="P299" s="22">
        <v>5.67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399352</v>
      </c>
      <c r="B300" s="21" t="s">
        <v>380</v>
      </c>
      <c r="C300" s="21">
        <v>8792.079</v>
      </c>
      <c r="D300" s="21">
        <v>10289.171</v>
      </c>
      <c r="E300" s="21">
        <v>0</v>
      </c>
      <c r="F300" s="21">
        <v>0</v>
      </c>
      <c r="G300" s="21">
        <v>0</v>
      </c>
      <c r="H300" s="21">
        <v>1</v>
      </c>
      <c r="I300" s="18">
        <v>7.147</v>
      </c>
      <c r="J300" s="18">
        <v>20.657</v>
      </c>
      <c r="K300" s="22">
        <v>4</v>
      </c>
      <c r="L300" s="22">
        <v>0</v>
      </c>
      <c r="M300" s="22">
        <v>0</v>
      </c>
      <c r="N300" s="22">
        <v>0</v>
      </c>
      <c r="O300" s="22">
        <v>0</v>
      </c>
      <c r="P300" s="22">
        <v>12.965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399354</v>
      </c>
      <c r="B301" s="21" t="s">
        <v>381</v>
      </c>
      <c r="C301" s="21">
        <v>7108.326</v>
      </c>
      <c r="D301" s="21">
        <v>7921.644</v>
      </c>
      <c r="E301" s="21">
        <v>0</v>
      </c>
      <c r="F301" s="21">
        <v>0</v>
      </c>
      <c r="G301" s="21">
        <v>0</v>
      </c>
      <c r="H301" s="21">
        <v>1</v>
      </c>
      <c r="I301" s="18">
        <v>3.892</v>
      </c>
      <c r="J301" s="18">
        <v>13.759</v>
      </c>
      <c r="K301" s="22">
        <v>4</v>
      </c>
      <c r="L301" s="22">
        <v>2</v>
      </c>
      <c r="M301" s="22">
        <v>0</v>
      </c>
      <c r="N301" s="22">
        <v>0</v>
      </c>
      <c r="O301" s="22">
        <v>0</v>
      </c>
      <c r="P301" s="22">
        <v>3.105</v>
      </c>
      <c r="Q301" s="22">
        <v>0</v>
      </c>
      <c r="R301" s="22">
        <v>-1</v>
      </c>
      <c r="S301" s="23"/>
      <c r="T301" s="23"/>
      <c r="U301" s="23"/>
      <c r="V301" s="23"/>
      <c r="W301" s="23"/>
    </row>
    <row r="302" ht="16.5" spans="1:23">
      <c r="A302" s="21">
        <v>399356</v>
      </c>
      <c r="B302" s="21" t="s">
        <v>382</v>
      </c>
      <c r="C302" s="21">
        <v>9187.846</v>
      </c>
      <c r="D302" s="21">
        <v>10139.683</v>
      </c>
      <c r="E302" s="21">
        <v>0</v>
      </c>
      <c r="F302" s="21">
        <v>0</v>
      </c>
      <c r="G302" s="21">
        <v>0</v>
      </c>
      <c r="H302" s="21">
        <v>1</v>
      </c>
      <c r="I302" s="18">
        <v>3.901</v>
      </c>
      <c r="J302" s="18">
        <v>12.922</v>
      </c>
      <c r="K302" s="22">
        <v>4</v>
      </c>
      <c r="L302" s="22">
        <v>2</v>
      </c>
      <c r="M302" s="22">
        <v>0</v>
      </c>
      <c r="N302" s="22">
        <v>0</v>
      </c>
      <c r="O302" s="22">
        <v>0</v>
      </c>
      <c r="P302" s="22">
        <v>3.251</v>
      </c>
      <c r="Q302" s="22">
        <v>0</v>
      </c>
      <c r="R302" s="22">
        <v>-1</v>
      </c>
      <c r="S302" s="23"/>
      <c r="T302" s="23"/>
      <c r="U302" s="23"/>
      <c r="V302" s="23"/>
      <c r="W302" s="23"/>
    </row>
    <row r="303" ht="16.5" spans="1:23">
      <c r="A303" s="21">
        <v>399357</v>
      </c>
      <c r="B303" s="21" t="s">
        <v>383</v>
      </c>
      <c r="C303" s="21">
        <v>2933.55</v>
      </c>
      <c r="D303" s="21">
        <v>3288.583</v>
      </c>
      <c r="E303" s="21">
        <v>0</v>
      </c>
      <c r="F303" s="21">
        <v>0</v>
      </c>
      <c r="G303" s="21">
        <v>0</v>
      </c>
      <c r="H303" s="21">
        <v>1</v>
      </c>
      <c r="I303" s="18">
        <v>3.944</v>
      </c>
      <c r="J303" s="18">
        <v>14.314</v>
      </c>
      <c r="K303" s="22">
        <v>3</v>
      </c>
      <c r="L303" s="22">
        <v>2</v>
      </c>
      <c r="M303" s="22">
        <v>0</v>
      </c>
      <c r="N303" s="22">
        <v>0</v>
      </c>
      <c r="O303" s="22">
        <v>0</v>
      </c>
      <c r="P303" s="22">
        <v>0.844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399358</v>
      </c>
      <c r="B304" s="21" t="s">
        <v>384</v>
      </c>
      <c r="C304" s="21">
        <v>4181.692</v>
      </c>
      <c r="D304" s="21">
        <v>4819.834</v>
      </c>
      <c r="E304" s="21">
        <v>0</v>
      </c>
      <c r="F304" s="21">
        <v>0</v>
      </c>
      <c r="G304" s="21">
        <v>0</v>
      </c>
      <c r="H304" s="21">
        <v>1</v>
      </c>
      <c r="I304" s="18">
        <v>10.122</v>
      </c>
      <c r="J304" s="18">
        <v>22.022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399360</v>
      </c>
      <c r="B305" s="21" t="s">
        <v>385</v>
      </c>
      <c r="C305" s="21">
        <v>5769.603</v>
      </c>
      <c r="D305" s="21">
        <v>7165.669</v>
      </c>
      <c r="E305" s="21">
        <v>0</v>
      </c>
      <c r="F305" s="21">
        <v>0</v>
      </c>
      <c r="G305" s="21">
        <v>0</v>
      </c>
      <c r="H305" s="21">
        <v>1</v>
      </c>
      <c r="I305" s="18">
        <v>12.088</v>
      </c>
      <c r="J305" s="18">
        <v>29.216</v>
      </c>
      <c r="K305" s="22">
        <v>4</v>
      </c>
      <c r="L305" s="22">
        <v>0</v>
      </c>
      <c r="M305" s="22">
        <v>0</v>
      </c>
      <c r="N305" s="22">
        <v>0</v>
      </c>
      <c r="O305" s="22">
        <v>0</v>
      </c>
      <c r="P305" s="22">
        <v>2.896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399361</v>
      </c>
      <c r="B306" s="21" t="s">
        <v>386</v>
      </c>
      <c r="C306" s="21">
        <v>3265.932</v>
      </c>
      <c r="D306" s="21">
        <v>3895.525</v>
      </c>
      <c r="E306" s="21">
        <v>0</v>
      </c>
      <c r="F306" s="21">
        <v>0</v>
      </c>
      <c r="G306" s="21">
        <v>0</v>
      </c>
      <c r="H306" s="21">
        <v>1</v>
      </c>
      <c r="I306" s="18">
        <v>7.941</v>
      </c>
      <c r="J306" s="18">
        <v>22.82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399362</v>
      </c>
      <c r="B307" s="21" t="s">
        <v>387</v>
      </c>
      <c r="C307" s="21">
        <v>6079.483</v>
      </c>
      <c r="D307" s="21">
        <v>7553.269</v>
      </c>
      <c r="E307" s="21">
        <v>0</v>
      </c>
      <c r="F307" s="21">
        <v>0</v>
      </c>
      <c r="G307" s="21">
        <v>0</v>
      </c>
      <c r="H307" s="21">
        <v>1</v>
      </c>
      <c r="I307" s="18">
        <v>14.174</v>
      </c>
      <c r="J307" s="18">
        <v>30.92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399363</v>
      </c>
      <c r="B308" s="21" t="s">
        <v>388</v>
      </c>
      <c r="C308" s="21">
        <v>5034.817</v>
      </c>
      <c r="D308" s="21">
        <v>7331.98</v>
      </c>
      <c r="E308" s="21">
        <v>0</v>
      </c>
      <c r="F308" s="21">
        <v>0</v>
      </c>
      <c r="G308" s="21">
        <v>0</v>
      </c>
      <c r="H308" s="21">
        <v>1</v>
      </c>
      <c r="I308" s="18">
        <v>21.884</v>
      </c>
      <c r="J308" s="18">
        <v>46.358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399364</v>
      </c>
      <c r="B309" s="21" t="s">
        <v>389</v>
      </c>
      <c r="C309" s="21">
        <v>8036.745</v>
      </c>
      <c r="D309" s="21">
        <v>9833.797</v>
      </c>
      <c r="E309" s="21">
        <v>0</v>
      </c>
      <c r="F309" s="21">
        <v>0</v>
      </c>
      <c r="G309" s="21">
        <v>0</v>
      </c>
      <c r="H309" s="21">
        <v>1</v>
      </c>
      <c r="I309" s="18">
        <v>12.547</v>
      </c>
      <c r="J309" s="18">
        <v>28.529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399366</v>
      </c>
      <c r="B310" s="21" t="s">
        <v>390</v>
      </c>
      <c r="C310" s="21">
        <v>1491.284</v>
      </c>
      <c r="D310" s="21">
        <v>2081.157</v>
      </c>
      <c r="E310" s="21">
        <v>0</v>
      </c>
      <c r="F310" s="21">
        <v>0</v>
      </c>
      <c r="G310" s="21">
        <v>0</v>
      </c>
      <c r="H310" s="21">
        <v>1</v>
      </c>
      <c r="I310" s="18">
        <v>5.561</v>
      </c>
      <c r="J310" s="18">
        <v>32.328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399370</v>
      </c>
      <c r="B311" s="21" t="s">
        <v>391</v>
      </c>
      <c r="C311" s="21">
        <v>3717.751</v>
      </c>
      <c r="D311" s="21">
        <v>4370.686</v>
      </c>
      <c r="E311" s="21">
        <v>0</v>
      </c>
      <c r="F311" s="21">
        <v>0</v>
      </c>
      <c r="G311" s="21">
        <v>0</v>
      </c>
      <c r="H311" s="21">
        <v>1</v>
      </c>
      <c r="I311" s="18">
        <v>11.839</v>
      </c>
      <c r="J311" s="18">
        <v>25.009</v>
      </c>
      <c r="K311" s="22">
        <v>3</v>
      </c>
      <c r="L311" s="22">
        <v>1</v>
      </c>
      <c r="M311" s="22">
        <v>0</v>
      </c>
      <c r="N311" s="22">
        <v>-1</v>
      </c>
      <c r="O311" s="22">
        <v>0</v>
      </c>
      <c r="P311" s="22">
        <v>-7.721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399372</v>
      </c>
      <c r="B312" s="21" t="s">
        <v>392</v>
      </c>
      <c r="C312" s="21">
        <v>3885.874</v>
      </c>
      <c r="D312" s="21">
        <v>4574.094</v>
      </c>
      <c r="E312" s="21">
        <v>0</v>
      </c>
      <c r="F312" s="21">
        <v>0</v>
      </c>
      <c r="G312" s="21">
        <v>0</v>
      </c>
      <c r="H312" s="21">
        <v>1</v>
      </c>
      <c r="I312" s="18">
        <v>12.623</v>
      </c>
      <c r="J312" s="18">
        <v>25.769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399374</v>
      </c>
      <c r="B313" s="21" t="s">
        <v>393</v>
      </c>
      <c r="C313" s="21">
        <v>3395.943</v>
      </c>
      <c r="D313" s="21">
        <v>3919.004</v>
      </c>
      <c r="E313" s="21">
        <v>0</v>
      </c>
      <c r="F313" s="21">
        <v>0</v>
      </c>
      <c r="G313" s="21">
        <v>0</v>
      </c>
      <c r="H313" s="21">
        <v>1</v>
      </c>
      <c r="I313" s="18">
        <v>8.628</v>
      </c>
      <c r="J313" s="18">
        <v>20.823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399375</v>
      </c>
      <c r="B314" s="21" t="s">
        <v>394</v>
      </c>
      <c r="C314" s="21">
        <v>4877.035</v>
      </c>
      <c r="D314" s="21">
        <v>5380.025</v>
      </c>
      <c r="E314" s="21">
        <v>0</v>
      </c>
      <c r="F314" s="21">
        <v>0</v>
      </c>
      <c r="G314" s="21">
        <v>0</v>
      </c>
      <c r="H314" s="21">
        <v>1</v>
      </c>
      <c r="I314" s="18">
        <v>2.032</v>
      </c>
      <c r="J314" s="18">
        <v>11.192</v>
      </c>
      <c r="K314" s="22">
        <v>4</v>
      </c>
      <c r="L314" s="22">
        <v>1</v>
      </c>
      <c r="M314" s="22">
        <v>0</v>
      </c>
      <c r="N314" s="22">
        <v>0</v>
      </c>
      <c r="O314" s="22">
        <v>0</v>
      </c>
      <c r="P314" s="22">
        <v>-2.717</v>
      </c>
      <c r="Q314" s="22">
        <v>0</v>
      </c>
      <c r="R314" s="22">
        <v>-1</v>
      </c>
      <c r="S314" s="23"/>
      <c r="T314" s="23"/>
      <c r="U314" s="23"/>
      <c r="V314" s="23"/>
      <c r="W314" s="23"/>
    </row>
    <row r="315" ht="16.5" spans="1:23">
      <c r="A315" s="21">
        <v>399376</v>
      </c>
      <c r="B315" s="21" t="s">
        <v>395</v>
      </c>
      <c r="C315" s="21">
        <v>4488.952</v>
      </c>
      <c r="D315" s="21">
        <v>5451.508</v>
      </c>
      <c r="E315" s="21">
        <v>0</v>
      </c>
      <c r="F315" s="21">
        <v>0</v>
      </c>
      <c r="G315" s="21">
        <v>0</v>
      </c>
      <c r="H315" s="21">
        <v>1</v>
      </c>
      <c r="I315" s="18">
        <v>11.995</v>
      </c>
      <c r="J315" s="18">
        <v>27.533</v>
      </c>
      <c r="K315" s="22">
        <v>3</v>
      </c>
      <c r="L315" s="22">
        <v>0</v>
      </c>
      <c r="M315" s="22">
        <v>0</v>
      </c>
      <c r="N315" s="22">
        <v>0</v>
      </c>
      <c r="O315" s="22">
        <v>0</v>
      </c>
      <c r="P315" s="22">
        <v>-2.194</v>
      </c>
      <c r="Q315" s="22">
        <v>0</v>
      </c>
      <c r="R315" s="22">
        <v>-1</v>
      </c>
      <c r="S315" s="23"/>
      <c r="T315" s="23"/>
      <c r="U315" s="23"/>
      <c r="V315" s="23"/>
      <c r="W315" s="23"/>
    </row>
    <row r="316" ht="16.5" spans="1:23">
      <c r="A316" s="21">
        <v>399377</v>
      </c>
      <c r="B316" s="21" t="s">
        <v>396</v>
      </c>
      <c r="C316" s="21">
        <v>6351.076</v>
      </c>
      <c r="D316" s="21">
        <v>7230.119</v>
      </c>
      <c r="E316" s="21">
        <v>0</v>
      </c>
      <c r="F316" s="21">
        <v>0</v>
      </c>
      <c r="G316" s="21">
        <v>0</v>
      </c>
      <c r="H316" s="21">
        <v>1</v>
      </c>
      <c r="I316" s="18">
        <v>4.145</v>
      </c>
      <c r="J316" s="18">
        <v>15.799</v>
      </c>
      <c r="K316" s="22">
        <v>3</v>
      </c>
      <c r="L316" s="22">
        <v>2</v>
      </c>
      <c r="M316" s="22">
        <v>0</v>
      </c>
      <c r="N316" s="22">
        <v>0</v>
      </c>
      <c r="O316" s="22">
        <v>0</v>
      </c>
      <c r="P316" s="22">
        <v>2.434</v>
      </c>
      <c r="Q316" s="22">
        <v>0</v>
      </c>
      <c r="R316" s="22">
        <v>-1</v>
      </c>
      <c r="S316" s="23"/>
      <c r="T316" s="23"/>
      <c r="U316" s="23"/>
      <c r="V316" s="23"/>
      <c r="W316" s="23"/>
    </row>
    <row r="317" ht="16.5" spans="1:23">
      <c r="A317" s="21">
        <v>399378</v>
      </c>
      <c r="B317" s="21" t="s">
        <v>397</v>
      </c>
      <c r="C317" s="21">
        <v>2360.178</v>
      </c>
      <c r="D317" s="21">
        <v>2671.52</v>
      </c>
      <c r="E317" s="21">
        <v>0</v>
      </c>
      <c r="F317" s="21">
        <v>0</v>
      </c>
      <c r="G317" s="21">
        <v>0</v>
      </c>
      <c r="H317" s="21">
        <v>1</v>
      </c>
      <c r="I317" s="18">
        <v>6.756</v>
      </c>
      <c r="J317" s="18">
        <v>17.623</v>
      </c>
      <c r="K317" s="22">
        <v>4</v>
      </c>
      <c r="L317" s="22">
        <v>2</v>
      </c>
      <c r="M317" s="22">
        <v>0</v>
      </c>
      <c r="N317" s="22">
        <v>0</v>
      </c>
      <c r="O317" s="22">
        <v>0</v>
      </c>
      <c r="P317" s="22">
        <v>-0.283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399379</v>
      </c>
      <c r="B318" s="21" t="s">
        <v>398</v>
      </c>
      <c r="C318" s="21">
        <v>7619.338</v>
      </c>
      <c r="D318" s="21">
        <v>8662.023</v>
      </c>
      <c r="E318" s="21">
        <v>0</v>
      </c>
      <c r="F318" s="21">
        <v>0</v>
      </c>
      <c r="G318" s="21">
        <v>0</v>
      </c>
      <c r="H318" s="21">
        <v>1</v>
      </c>
      <c r="I318" s="18">
        <v>6.496</v>
      </c>
      <c r="J318" s="18">
        <v>17.752</v>
      </c>
      <c r="K318" s="22">
        <v>4</v>
      </c>
      <c r="L318" s="22">
        <v>0</v>
      </c>
      <c r="M318" s="22">
        <v>0</v>
      </c>
      <c r="N318" s="22">
        <v>0</v>
      </c>
      <c r="O318" s="22">
        <v>0</v>
      </c>
      <c r="P318" s="22">
        <v>1.718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399380</v>
      </c>
      <c r="B319" s="21" t="s">
        <v>399</v>
      </c>
      <c r="C319" s="21">
        <v>1495.719</v>
      </c>
      <c r="D319" s="21">
        <v>1710.488</v>
      </c>
      <c r="E319" s="21">
        <v>0</v>
      </c>
      <c r="F319" s="21">
        <v>0</v>
      </c>
      <c r="G319" s="21">
        <v>0</v>
      </c>
      <c r="H319" s="21">
        <v>1</v>
      </c>
      <c r="I319" s="18">
        <v>6.754</v>
      </c>
      <c r="J319" s="18">
        <v>18.462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399382</v>
      </c>
      <c r="B320" s="21" t="s">
        <v>400</v>
      </c>
      <c r="C320" s="21">
        <v>2424.871</v>
      </c>
      <c r="D320" s="21">
        <v>2957.197</v>
      </c>
      <c r="E320" s="21">
        <v>0</v>
      </c>
      <c r="F320" s="21">
        <v>0</v>
      </c>
      <c r="G320" s="21">
        <v>0</v>
      </c>
      <c r="H320" s="21">
        <v>1</v>
      </c>
      <c r="I320" s="18">
        <v>5.896</v>
      </c>
      <c r="J320" s="18">
        <v>22.836</v>
      </c>
      <c r="K320" s="22">
        <v>4</v>
      </c>
      <c r="L320" s="22">
        <v>0</v>
      </c>
      <c r="M320" s="22">
        <v>-1</v>
      </c>
      <c r="N320" s="22">
        <v>1</v>
      </c>
      <c r="O320" s="22">
        <v>0</v>
      </c>
      <c r="P320" s="22">
        <v>9.04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399383</v>
      </c>
      <c r="B321" s="21" t="s">
        <v>401</v>
      </c>
      <c r="C321" s="21">
        <v>2267.334</v>
      </c>
      <c r="D321" s="21">
        <v>2623.964</v>
      </c>
      <c r="E321" s="21">
        <v>0</v>
      </c>
      <c r="F321" s="21">
        <v>0</v>
      </c>
      <c r="G321" s="21">
        <v>0</v>
      </c>
      <c r="H321" s="21">
        <v>1</v>
      </c>
      <c r="I321" s="18">
        <v>8.979</v>
      </c>
      <c r="J321" s="18">
        <v>21.35</v>
      </c>
      <c r="K321" s="22">
        <v>4</v>
      </c>
      <c r="L321" s="22">
        <v>0</v>
      </c>
      <c r="M321" s="22">
        <v>-1</v>
      </c>
      <c r="N321" s="22">
        <v>0</v>
      </c>
      <c r="O321" s="22">
        <v>0</v>
      </c>
      <c r="P321" s="22">
        <v>17.421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399384</v>
      </c>
      <c r="B322" s="21" t="s">
        <v>402</v>
      </c>
      <c r="C322" s="21">
        <v>3751.981</v>
      </c>
      <c r="D322" s="21">
        <v>4177.14</v>
      </c>
      <c r="E322" s="21">
        <v>0</v>
      </c>
      <c r="F322" s="21">
        <v>0</v>
      </c>
      <c r="G322" s="21">
        <v>0</v>
      </c>
      <c r="H322" s="21">
        <v>1</v>
      </c>
      <c r="I322" s="18">
        <v>2.147</v>
      </c>
      <c r="J322" s="18">
        <v>12.106</v>
      </c>
      <c r="K322" s="22">
        <v>4</v>
      </c>
      <c r="L322" s="22">
        <v>2</v>
      </c>
      <c r="M322" s="22">
        <v>-1</v>
      </c>
      <c r="N322" s="22">
        <v>0</v>
      </c>
      <c r="O322" s="22">
        <v>0</v>
      </c>
      <c r="P322" s="22">
        <v>7.555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399388</v>
      </c>
      <c r="B323" s="21" t="s">
        <v>403</v>
      </c>
      <c r="C323" s="21">
        <v>4447.995</v>
      </c>
      <c r="D323" s="21">
        <v>5669.056</v>
      </c>
      <c r="E323" s="21">
        <v>0</v>
      </c>
      <c r="F323" s="21">
        <v>0</v>
      </c>
      <c r="G323" s="21">
        <v>0</v>
      </c>
      <c r="H323" s="21">
        <v>1</v>
      </c>
      <c r="I323" s="18">
        <v>17.188</v>
      </c>
      <c r="J323" s="18">
        <v>35.025</v>
      </c>
      <c r="K323" s="22">
        <v>4</v>
      </c>
      <c r="L323" s="22">
        <v>2</v>
      </c>
      <c r="M323" s="22">
        <v>-1</v>
      </c>
      <c r="N323" s="22">
        <v>0</v>
      </c>
      <c r="O323" s="22">
        <v>0</v>
      </c>
      <c r="P323" s="22">
        <v>10.247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399389</v>
      </c>
      <c r="B324" s="21" t="s">
        <v>404</v>
      </c>
      <c r="C324" s="21">
        <v>4355.515</v>
      </c>
      <c r="D324" s="21">
        <v>6339.7</v>
      </c>
      <c r="E324" s="21">
        <v>0</v>
      </c>
      <c r="F324" s="21">
        <v>0</v>
      </c>
      <c r="G324" s="21">
        <v>0</v>
      </c>
      <c r="H324" s="21">
        <v>1</v>
      </c>
      <c r="I324" s="18">
        <v>13.118</v>
      </c>
      <c r="J324" s="18">
        <v>40.31</v>
      </c>
      <c r="K324" s="22">
        <v>4</v>
      </c>
      <c r="L324" s="22">
        <v>1</v>
      </c>
      <c r="M324" s="22">
        <v>-1</v>
      </c>
      <c r="N324" s="22">
        <v>0</v>
      </c>
      <c r="O324" s="22">
        <v>0</v>
      </c>
      <c r="P324" s="22">
        <v>4.452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1">
        <v>399392</v>
      </c>
      <c r="B325" s="21" t="s">
        <v>405</v>
      </c>
      <c r="C325" s="21">
        <v>2294.711</v>
      </c>
      <c r="D325" s="21">
        <v>2754.584</v>
      </c>
      <c r="E325" s="21">
        <v>0</v>
      </c>
      <c r="F325" s="21">
        <v>0</v>
      </c>
      <c r="G325" s="21">
        <v>0</v>
      </c>
      <c r="H325" s="21">
        <v>1</v>
      </c>
      <c r="I325" s="18">
        <v>9.557</v>
      </c>
      <c r="J325" s="18">
        <v>24.656</v>
      </c>
      <c r="K325" s="22">
        <v>4</v>
      </c>
      <c r="L325" s="22">
        <v>0</v>
      </c>
      <c r="M325" s="22">
        <v>0</v>
      </c>
      <c r="N325" s="22">
        <v>0</v>
      </c>
      <c r="O325" s="22">
        <v>0</v>
      </c>
      <c r="P325" s="22">
        <v>6.973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399395</v>
      </c>
      <c r="B326" s="21" t="s">
        <v>406</v>
      </c>
      <c r="C326" s="21">
        <v>5396.452</v>
      </c>
      <c r="D326" s="21">
        <v>6944.687</v>
      </c>
      <c r="E326" s="21">
        <v>0</v>
      </c>
      <c r="F326" s="21">
        <v>0</v>
      </c>
      <c r="G326" s="21">
        <v>0</v>
      </c>
      <c r="H326" s="21">
        <v>1</v>
      </c>
      <c r="I326" s="18">
        <v>9.169</v>
      </c>
      <c r="J326" s="18">
        <v>29.419</v>
      </c>
      <c r="K326" s="22">
        <v>3</v>
      </c>
      <c r="L326" s="22">
        <v>2</v>
      </c>
      <c r="M326" s="22">
        <v>0</v>
      </c>
      <c r="N326" s="22">
        <v>0</v>
      </c>
      <c r="O326" s="22">
        <v>0</v>
      </c>
      <c r="P326" s="22">
        <v>5.316</v>
      </c>
      <c r="Q326" s="22">
        <v>0</v>
      </c>
      <c r="R326" s="22">
        <v>-1</v>
      </c>
      <c r="S326" s="23"/>
      <c r="T326" s="23"/>
      <c r="U326" s="23"/>
      <c r="V326" s="23"/>
      <c r="W326" s="23"/>
    </row>
    <row r="327" ht="16.5" spans="1:23">
      <c r="A327" s="21">
        <v>399397</v>
      </c>
      <c r="B327" s="21" t="s">
        <v>407</v>
      </c>
      <c r="C327" s="21">
        <v>1968.701</v>
      </c>
      <c r="D327" s="21">
        <v>2255.702</v>
      </c>
      <c r="E327" s="21">
        <v>0</v>
      </c>
      <c r="F327" s="21">
        <v>0</v>
      </c>
      <c r="G327" s="21">
        <v>0</v>
      </c>
      <c r="H327" s="21">
        <v>1</v>
      </c>
      <c r="I327" s="18">
        <v>6.805</v>
      </c>
      <c r="J327" s="18">
        <v>18.662</v>
      </c>
      <c r="K327" s="22">
        <v>3</v>
      </c>
      <c r="L327" s="22">
        <v>0</v>
      </c>
      <c r="M327" s="22">
        <v>0</v>
      </c>
      <c r="N327" s="22">
        <v>0</v>
      </c>
      <c r="O327" s="22">
        <v>0</v>
      </c>
      <c r="P327" s="22">
        <v>0.465</v>
      </c>
      <c r="Q327" s="22">
        <v>0</v>
      </c>
      <c r="R327" s="22">
        <v>0</v>
      </c>
      <c r="S327" s="23"/>
      <c r="T327" s="23"/>
      <c r="U327" s="23"/>
      <c r="V327" s="23"/>
      <c r="W327" s="23"/>
    </row>
    <row r="328" ht="16.5" spans="1:23">
      <c r="A328" s="21">
        <v>399398</v>
      </c>
      <c r="B328" s="21" t="s">
        <v>408</v>
      </c>
      <c r="C328" s="21">
        <v>9709.64</v>
      </c>
      <c r="D328" s="21">
        <v>10746.217</v>
      </c>
      <c r="E328" s="21">
        <v>0</v>
      </c>
      <c r="F328" s="21">
        <v>0</v>
      </c>
      <c r="G328" s="21">
        <v>0</v>
      </c>
      <c r="H328" s="21">
        <v>1</v>
      </c>
      <c r="I328" s="18">
        <v>2.263</v>
      </c>
      <c r="J328" s="18">
        <v>11.69</v>
      </c>
      <c r="K328" s="22">
        <v>4</v>
      </c>
      <c r="L328" s="22">
        <v>2</v>
      </c>
      <c r="M328" s="22">
        <v>-1</v>
      </c>
      <c r="N328" s="22">
        <v>1</v>
      </c>
      <c r="O328" s="22">
        <v>0</v>
      </c>
      <c r="P328" s="22">
        <v>13.897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399399</v>
      </c>
      <c r="B329" s="21" t="s">
        <v>409</v>
      </c>
      <c r="C329" s="21">
        <v>6881.409</v>
      </c>
      <c r="D329" s="21">
        <v>7678.908</v>
      </c>
      <c r="E329" s="21">
        <v>0</v>
      </c>
      <c r="F329" s="21">
        <v>0</v>
      </c>
      <c r="G329" s="21">
        <v>0</v>
      </c>
      <c r="H329" s="21">
        <v>1</v>
      </c>
      <c r="I329" s="18">
        <v>4.885</v>
      </c>
      <c r="J329" s="18">
        <v>14.763</v>
      </c>
      <c r="K329" s="22">
        <v>1</v>
      </c>
      <c r="L329" s="22">
        <v>2</v>
      </c>
      <c r="M329" s="22">
        <v>0</v>
      </c>
      <c r="N329" s="22">
        <v>0</v>
      </c>
      <c r="O329" s="22">
        <v>0</v>
      </c>
      <c r="P329" s="22">
        <v>7.17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399400</v>
      </c>
      <c r="B330" s="21" t="s">
        <v>410</v>
      </c>
      <c r="C330" s="21">
        <v>3424.98</v>
      </c>
      <c r="D330" s="21">
        <v>3883.236</v>
      </c>
      <c r="E330" s="21">
        <v>0</v>
      </c>
      <c r="F330" s="21">
        <v>0</v>
      </c>
      <c r="G330" s="21">
        <v>0</v>
      </c>
      <c r="H330" s="21">
        <v>1</v>
      </c>
      <c r="I330" s="18">
        <v>5.974</v>
      </c>
      <c r="J330" s="18">
        <v>17.07</v>
      </c>
      <c r="K330" s="22">
        <v>1</v>
      </c>
      <c r="L330" s="22">
        <v>2</v>
      </c>
      <c r="M330" s="22">
        <v>0</v>
      </c>
      <c r="N330" s="22">
        <v>0</v>
      </c>
      <c r="O330" s="22">
        <v>0</v>
      </c>
      <c r="P330" s="22">
        <v>6.194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399401</v>
      </c>
      <c r="B331" s="21" t="s">
        <v>411</v>
      </c>
      <c r="C331" s="21">
        <v>3701.35</v>
      </c>
      <c r="D331" s="21">
        <v>4350.171</v>
      </c>
      <c r="E331" s="21">
        <v>0</v>
      </c>
      <c r="F331" s="21">
        <v>0</v>
      </c>
      <c r="G331" s="21">
        <v>0</v>
      </c>
      <c r="H331" s="21">
        <v>1</v>
      </c>
      <c r="I331" s="18">
        <v>7.817</v>
      </c>
      <c r="J331" s="18">
        <v>21.566</v>
      </c>
      <c r="K331" s="22">
        <v>4</v>
      </c>
      <c r="L331" s="22">
        <v>2</v>
      </c>
      <c r="M331" s="22">
        <v>0</v>
      </c>
      <c r="N331" s="22">
        <v>0</v>
      </c>
      <c r="O331" s="22">
        <v>0</v>
      </c>
      <c r="P331" s="22">
        <v>12.783</v>
      </c>
      <c r="Q331" s="22">
        <v>0</v>
      </c>
      <c r="R331" s="22">
        <v>0</v>
      </c>
      <c r="S331" s="23"/>
      <c r="T331" s="23"/>
      <c r="U331" s="23"/>
      <c r="V331" s="23"/>
      <c r="W331" s="23"/>
    </row>
    <row r="332" ht="16.5" spans="1:23">
      <c r="A332" s="21">
        <v>399402</v>
      </c>
      <c r="B332" s="21" t="s">
        <v>412</v>
      </c>
      <c r="C332" s="21">
        <v>2919.509</v>
      </c>
      <c r="D332" s="21">
        <v>3390.478</v>
      </c>
      <c r="E332" s="21">
        <v>0</v>
      </c>
      <c r="F332" s="21">
        <v>0</v>
      </c>
      <c r="G332" s="21">
        <v>0</v>
      </c>
      <c r="H332" s="21">
        <v>1</v>
      </c>
      <c r="I332" s="18">
        <v>6.722</v>
      </c>
      <c r="J332" s="18">
        <v>19.68</v>
      </c>
      <c r="K332" s="22">
        <v>4</v>
      </c>
      <c r="L332" s="22">
        <v>2</v>
      </c>
      <c r="M332" s="22">
        <v>-1</v>
      </c>
      <c r="N332" s="22">
        <v>0</v>
      </c>
      <c r="O332" s="22">
        <v>0</v>
      </c>
      <c r="P332" s="22">
        <v>9.36</v>
      </c>
      <c r="Q332" s="22">
        <v>0</v>
      </c>
      <c r="R332" s="22">
        <v>0</v>
      </c>
      <c r="S332" s="23"/>
      <c r="T332" s="23"/>
      <c r="U332" s="23"/>
      <c r="V332" s="23"/>
      <c r="W332" s="23"/>
    </row>
    <row r="333" ht="16.5" spans="1:23">
      <c r="A333" s="21">
        <v>399403</v>
      </c>
      <c r="B333" s="21" t="s">
        <v>413</v>
      </c>
      <c r="C333" s="21">
        <v>7274.567</v>
      </c>
      <c r="D333" s="21">
        <v>8478.598</v>
      </c>
      <c r="E333" s="21">
        <v>0</v>
      </c>
      <c r="F333" s="21">
        <v>0</v>
      </c>
      <c r="G333" s="21">
        <v>0</v>
      </c>
      <c r="H333" s="21">
        <v>1</v>
      </c>
      <c r="I333" s="18">
        <v>5.294</v>
      </c>
      <c r="J333" s="18">
        <v>18.743</v>
      </c>
      <c r="K333" s="22">
        <v>3</v>
      </c>
      <c r="L333" s="22">
        <v>1</v>
      </c>
      <c r="M333" s="22">
        <v>0</v>
      </c>
      <c r="N333" s="22">
        <v>-1</v>
      </c>
      <c r="O333" s="22">
        <v>0</v>
      </c>
      <c r="P333" s="22">
        <v>1.094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399404</v>
      </c>
      <c r="B334" s="21" t="s">
        <v>414</v>
      </c>
      <c r="C334" s="21">
        <v>6073.034</v>
      </c>
      <c r="D334" s="21">
        <v>6681.427</v>
      </c>
      <c r="E334" s="21">
        <v>0</v>
      </c>
      <c r="F334" s="21">
        <v>0</v>
      </c>
      <c r="G334" s="21">
        <v>0</v>
      </c>
      <c r="H334" s="21">
        <v>1</v>
      </c>
      <c r="I334" s="18">
        <v>1.799</v>
      </c>
      <c r="J334" s="18">
        <v>10.741</v>
      </c>
      <c r="K334" s="22">
        <v>4</v>
      </c>
      <c r="L334" s="22">
        <v>1</v>
      </c>
      <c r="M334" s="22">
        <v>-1</v>
      </c>
      <c r="N334" s="22">
        <v>0</v>
      </c>
      <c r="O334" s="22">
        <v>0</v>
      </c>
      <c r="P334" s="22">
        <v>17.875</v>
      </c>
      <c r="Q334" s="22">
        <v>0</v>
      </c>
      <c r="R334" s="22">
        <v>0</v>
      </c>
      <c r="S334" s="23"/>
      <c r="T334" s="23"/>
      <c r="U334" s="23"/>
      <c r="V334" s="23"/>
      <c r="W334" s="23"/>
    </row>
    <row r="335" ht="16.5" spans="1:23">
      <c r="A335" s="21">
        <v>399405</v>
      </c>
      <c r="B335" s="21" t="s">
        <v>415</v>
      </c>
      <c r="C335" s="21">
        <v>2094.12</v>
      </c>
      <c r="D335" s="21">
        <v>2693.117</v>
      </c>
      <c r="E335" s="21">
        <v>0</v>
      </c>
      <c r="F335" s="21">
        <v>0</v>
      </c>
      <c r="G335" s="21">
        <v>0</v>
      </c>
      <c r="H335" s="21">
        <v>1</v>
      </c>
      <c r="I335" s="18">
        <v>13.695</v>
      </c>
      <c r="J335" s="18">
        <v>32.891</v>
      </c>
      <c r="K335" s="22">
        <v>2</v>
      </c>
      <c r="L335" s="22">
        <v>2</v>
      </c>
      <c r="M335" s="22">
        <v>0</v>
      </c>
      <c r="N335" s="22">
        <v>0</v>
      </c>
      <c r="O335" s="22">
        <v>0</v>
      </c>
      <c r="P335" s="22">
        <v>2.768</v>
      </c>
      <c r="Q335" s="22">
        <v>-1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399407</v>
      </c>
      <c r="B336" s="21" t="s">
        <v>416</v>
      </c>
      <c r="C336" s="21">
        <v>2172.101</v>
      </c>
      <c r="D336" s="21">
        <v>2743.425</v>
      </c>
      <c r="E336" s="21">
        <v>0</v>
      </c>
      <c r="F336" s="21">
        <v>0</v>
      </c>
      <c r="G336" s="21">
        <v>0</v>
      </c>
      <c r="H336" s="21">
        <v>1</v>
      </c>
      <c r="I336" s="18">
        <v>12.885</v>
      </c>
      <c r="J336" s="18">
        <v>31.027</v>
      </c>
      <c r="K336" s="22">
        <v>4</v>
      </c>
      <c r="L336" s="22">
        <v>0</v>
      </c>
      <c r="M336" s="22">
        <v>-1</v>
      </c>
      <c r="N336" s="22">
        <v>0</v>
      </c>
      <c r="O336" s="22">
        <v>0</v>
      </c>
      <c r="P336" s="22">
        <v>3.104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399409</v>
      </c>
      <c r="B337" s="21" t="s">
        <v>417</v>
      </c>
      <c r="C337" s="21">
        <v>4693.23</v>
      </c>
      <c r="D337" s="21">
        <v>5748.371</v>
      </c>
      <c r="E337" s="21">
        <v>0</v>
      </c>
      <c r="F337" s="21">
        <v>0</v>
      </c>
      <c r="G337" s="21">
        <v>0</v>
      </c>
      <c r="H337" s="21">
        <v>1</v>
      </c>
      <c r="I337" s="18">
        <v>11.002</v>
      </c>
      <c r="J337" s="18">
        <v>27.338</v>
      </c>
      <c r="K337" s="22">
        <v>4</v>
      </c>
      <c r="L337" s="22">
        <v>2</v>
      </c>
      <c r="M337" s="22">
        <v>-1</v>
      </c>
      <c r="N337" s="22">
        <v>0</v>
      </c>
      <c r="O337" s="22">
        <v>0</v>
      </c>
      <c r="P337" s="22">
        <v>10.103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1">
        <v>399410</v>
      </c>
      <c r="B338" s="21" t="s">
        <v>418</v>
      </c>
      <c r="C338" s="21">
        <v>1781.367</v>
      </c>
      <c r="D338" s="21">
        <v>2454.828</v>
      </c>
      <c r="E338" s="21">
        <v>0</v>
      </c>
      <c r="F338" s="21">
        <v>0</v>
      </c>
      <c r="G338" s="21">
        <v>0</v>
      </c>
      <c r="H338" s="21">
        <v>1</v>
      </c>
      <c r="I338" s="18">
        <v>11.842</v>
      </c>
      <c r="J338" s="18">
        <v>36.027</v>
      </c>
      <c r="K338" s="22">
        <v>3</v>
      </c>
      <c r="L338" s="22">
        <v>1</v>
      </c>
      <c r="M338" s="22">
        <v>0</v>
      </c>
      <c r="N338" s="22">
        <v>-1</v>
      </c>
      <c r="O338" s="22">
        <v>0</v>
      </c>
      <c r="P338" s="22">
        <v>0.407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399412</v>
      </c>
      <c r="B339" s="21" t="s">
        <v>419</v>
      </c>
      <c r="C339" s="21">
        <v>2150.051</v>
      </c>
      <c r="D339" s="21">
        <v>2540.18</v>
      </c>
      <c r="E339" s="21">
        <v>0</v>
      </c>
      <c r="F339" s="21">
        <v>0</v>
      </c>
      <c r="G339" s="21">
        <v>0</v>
      </c>
      <c r="H339" s="21">
        <v>1</v>
      </c>
      <c r="I339" s="18">
        <v>14.029</v>
      </c>
      <c r="J339" s="18">
        <v>27.232</v>
      </c>
      <c r="K339" s="22">
        <v>4</v>
      </c>
      <c r="L339" s="22">
        <v>2</v>
      </c>
      <c r="M339" s="22">
        <v>-1</v>
      </c>
      <c r="N339" s="22">
        <v>0</v>
      </c>
      <c r="O339" s="22">
        <v>0</v>
      </c>
      <c r="P339" s="22">
        <v>6.162</v>
      </c>
      <c r="Q339" s="22">
        <v>0</v>
      </c>
      <c r="R339" s="22">
        <v>0</v>
      </c>
      <c r="S339" s="23"/>
      <c r="T339" s="23"/>
      <c r="U339" s="23"/>
      <c r="V339" s="23"/>
      <c r="W339" s="23"/>
    </row>
    <row r="340" ht="16.5" spans="1:23">
      <c r="A340" s="21">
        <v>399415</v>
      </c>
      <c r="B340" s="21" t="s">
        <v>420</v>
      </c>
      <c r="C340" s="21">
        <v>5881.233</v>
      </c>
      <c r="D340" s="21">
        <v>6770.099</v>
      </c>
      <c r="E340" s="21">
        <v>0</v>
      </c>
      <c r="F340" s="21">
        <v>0</v>
      </c>
      <c r="G340" s="21">
        <v>0</v>
      </c>
      <c r="H340" s="21">
        <v>1</v>
      </c>
      <c r="I340" s="18">
        <v>4.613</v>
      </c>
      <c r="J340" s="18">
        <v>17.137</v>
      </c>
      <c r="K340" s="22">
        <v>3</v>
      </c>
      <c r="L340" s="22">
        <v>2</v>
      </c>
      <c r="M340" s="22">
        <v>0</v>
      </c>
      <c r="N340" s="22">
        <v>0</v>
      </c>
      <c r="O340" s="22">
        <v>0</v>
      </c>
      <c r="P340" s="22">
        <v>15.788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399416</v>
      </c>
      <c r="B341" s="21" t="s">
        <v>421</v>
      </c>
      <c r="C341" s="21">
        <v>3689.137</v>
      </c>
      <c r="D341" s="21">
        <v>4499.919</v>
      </c>
      <c r="E341" s="21">
        <v>0</v>
      </c>
      <c r="F341" s="21">
        <v>0</v>
      </c>
      <c r="G341" s="21">
        <v>0</v>
      </c>
      <c r="H341" s="21">
        <v>1</v>
      </c>
      <c r="I341" s="18">
        <v>4.233</v>
      </c>
      <c r="J341" s="18">
        <v>21.488</v>
      </c>
      <c r="K341" s="22">
        <v>4</v>
      </c>
      <c r="L341" s="22">
        <v>1</v>
      </c>
      <c r="M341" s="22">
        <v>-1</v>
      </c>
      <c r="N341" s="22">
        <v>0</v>
      </c>
      <c r="O341" s="22">
        <v>0</v>
      </c>
      <c r="P341" s="22">
        <v>10.334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399417</v>
      </c>
      <c r="B342" s="21" t="s">
        <v>422</v>
      </c>
      <c r="C342" s="21">
        <v>2651.157</v>
      </c>
      <c r="D342" s="21">
        <v>3210.691</v>
      </c>
      <c r="E342" s="21">
        <v>0</v>
      </c>
      <c r="F342" s="21">
        <v>0</v>
      </c>
      <c r="G342" s="21">
        <v>0</v>
      </c>
      <c r="H342" s="21">
        <v>1</v>
      </c>
      <c r="I342" s="18">
        <v>16.401</v>
      </c>
      <c r="J342" s="18">
        <v>30.97</v>
      </c>
      <c r="K342" s="22">
        <v>4</v>
      </c>
      <c r="L342" s="22">
        <v>2</v>
      </c>
      <c r="M342" s="22">
        <v>0</v>
      </c>
      <c r="N342" s="22">
        <v>0</v>
      </c>
      <c r="O342" s="22">
        <v>0</v>
      </c>
      <c r="P342" s="22">
        <v>10.724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399418</v>
      </c>
      <c r="B343" s="21" t="s">
        <v>423</v>
      </c>
      <c r="C343" s="21">
        <v>3624.119</v>
      </c>
      <c r="D343" s="21">
        <v>4386.084</v>
      </c>
      <c r="E343" s="21">
        <v>0</v>
      </c>
      <c r="F343" s="21">
        <v>0</v>
      </c>
      <c r="G343" s="21">
        <v>0</v>
      </c>
      <c r="H343" s="21">
        <v>1</v>
      </c>
      <c r="I343" s="18">
        <v>4.308</v>
      </c>
      <c r="J343" s="18">
        <v>20.932</v>
      </c>
      <c r="K343" s="22">
        <v>4</v>
      </c>
      <c r="L343" s="22">
        <v>2</v>
      </c>
      <c r="M343" s="22">
        <v>0</v>
      </c>
      <c r="N343" s="22">
        <v>0</v>
      </c>
      <c r="O343" s="22">
        <v>0</v>
      </c>
      <c r="P343" s="22">
        <v>12.618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1">
        <v>399419</v>
      </c>
      <c r="B344" s="21" t="s">
        <v>424</v>
      </c>
      <c r="C344" s="21">
        <v>1799.141</v>
      </c>
      <c r="D344" s="21">
        <v>2110.379</v>
      </c>
      <c r="E344" s="21">
        <v>0</v>
      </c>
      <c r="F344" s="21">
        <v>0</v>
      </c>
      <c r="G344" s="21">
        <v>0</v>
      </c>
      <c r="H344" s="21">
        <v>1</v>
      </c>
      <c r="I344" s="18">
        <v>4.529</v>
      </c>
      <c r="J344" s="18">
        <v>18.609</v>
      </c>
      <c r="K344" s="22">
        <v>3</v>
      </c>
      <c r="L344" s="22">
        <v>0</v>
      </c>
      <c r="M344" s="22">
        <v>0</v>
      </c>
      <c r="N344" s="22">
        <v>0</v>
      </c>
      <c r="O344" s="22">
        <v>0</v>
      </c>
      <c r="P344" s="22">
        <v>6.218</v>
      </c>
      <c r="Q344" s="22">
        <v>0</v>
      </c>
      <c r="R344" s="22">
        <v>-1</v>
      </c>
      <c r="S344" s="23"/>
      <c r="T344" s="23"/>
      <c r="U344" s="23"/>
      <c r="V344" s="23"/>
      <c r="W344" s="23"/>
    </row>
    <row r="345" ht="16.5" spans="1:23">
      <c r="A345" s="21">
        <v>399422</v>
      </c>
      <c r="B345" s="21" t="s">
        <v>425</v>
      </c>
      <c r="C345" s="21">
        <v>2920.669</v>
      </c>
      <c r="D345" s="21">
        <v>3424.554</v>
      </c>
      <c r="E345" s="21">
        <v>0</v>
      </c>
      <c r="F345" s="21">
        <v>0</v>
      </c>
      <c r="G345" s="21">
        <v>0</v>
      </c>
      <c r="H345" s="21">
        <v>1</v>
      </c>
      <c r="I345" s="18">
        <v>4.148</v>
      </c>
      <c r="J345" s="18">
        <v>18.252</v>
      </c>
      <c r="K345" s="22">
        <v>0</v>
      </c>
      <c r="L345" s="22">
        <v>1</v>
      </c>
      <c r="M345" s="22">
        <v>1</v>
      </c>
      <c r="N345" s="22">
        <v>-1</v>
      </c>
      <c r="O345" s="22">
        <v>0</v>
      </c>
      <c r="P345" s="22">
        <v>-0.006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399423</v>
      </c>
      <c r="B346" s="21" t="s">
        <v>426</v>
      </c>
      <c r="C346" s="21">
        <v>2316.499</v>
      </c>
      <c r="D346" s="21">
        <v>2827.547</v>
      </c>
      <c r="E346" s="21">
        <v>0</v>
      </c>
      <c r="F346" s="21">
        <v>0</v>
      </c>
      <c r="G346" s="21">
        <v>0</v>
      </c>
      <c r="H346" s="21">
        <v>1</v>
      </c>
      <c r="I346" s="18">
        <v>8.295</v>
      </c>
      <c r="J346" s="18">
        <v>24.869</v>
      </c>
      <c r="K346" s="22">
        <v>2</v>
      </c>
      <c r="L346" s="22">
        <v>0</v>
      </c>
      <c r="M346" s="22">
        <v>0</v>
      </c>
      <c r="N346" s="22">
        <v>-1</v>
      </c>
      <c r="O346" s="22">
        <v>0</v>
      </c>
      <c r="P346" s="22">
        <v>0.194</v>
      </c>
      <c r="Q346" s="22">
        <v>-1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399427</v>
      </c>
      <c r="B347" s="21" t="s">
        <v>427</v>
      </c>
      <c r="C347" s="21">
        <v>2139.628</v>
      </c>
      <c r="D347" s="21">
        <v>2475.492</v>
      </c>
      <c r="E347" s="21">
        <v>0</v>
      </c>
      <c r="F347" s="21">
        <v>0</v>
      </c>
      <c r="G347" s="21">
        <v>0</v>
      </c>
      <c r="H347" s="21">
        <v>1</v>
      </c>
      <c r="I347" s="18">
        <v>1.685</v>
      </c>
      <c r="J347" s="18">
        <v>15.024</v>
      </c>
      <c r="K347" s="22">
        <v>3</v>
      </c>
      <c r="L347" s="22">
        <v>1</v>
      </c>
      <c r="M347" s="22">
        <v>0</v>
      </c>
      <c r="N347" s="22">
        <v>0</v>
      </c>
      <c r="O347" s="22">
        <v>0</v>
      </c>
      <c r="P347" s="22">
        <v>8.617</v>
      </c>
      <c r="Q347" s="22">
        <v>0</v>
      </c>
      <c r="R347" s="22">
        <v>-1</v>
      </c>
      <c r="S347" s="23"/>
      <c r="T347" s="23"/>
      <c r="U347" s="23"/>
      <c r="V347" s="23"/>
      <c r="W347" s="23"/>
    </row>
    <row r="348" ht="16.5" spans="1:23">
      <c r="A348" s="21">
        <v>399428</v>
      </c>
      <c r="B348" s="21" t="s">
        <v>428</v>
      </c>
      <c r="C348" s="21">
        <v>3158.618</v>
      </c>
      <c r="D348" s="21">
        <v>4011.356</v>
      </c>
      <c r="E348" s="21">
        <v>0</v>
      </c>
      <c r="F348" s="21">
        <v>0</v>
      </c>
      <c r="G348" s="21">
        <v>0</v>
      </c>
      <c r="H348" s="21">
        <v>1</v>
      </c>
      <c r="I348" s="18">
        <v>7.482</v>
      </c>
      <c r="J348" s="18">
        <v>27.149</v>
      </c>
      <c r="K348" s="22">
        <v>3</v>
      </c>
      <c r="L348" s="22">
        <v>2</v>
      </c>
      <c r="M348" s="22">
        <v>0</v>
      </c>
      <c r="N348" s="22">
        <v>0</v>
      </c>
      <c r="O348" s="22">
        <v>0</v>
      </c>
      <c r="P348" s="22">
        <v>0.713</v>
      </c>
      <c r="Q348" s="22">
        <v>0</v>
      </c>
      <c r="R348" s="22">
        <v>-1</v>
      </c>
      <c r="S348" s="23"/>
      <c r="T348" s="23"/>
      <c r="U348" s="23"/>
      <c r="V348" s="23"/>
      <c r="W348" s="23"/>
    </row>
    <row r="349" ht="16.5" spans="1:23">
      <c r="A349" s="21">
        <v>399429</v>
      </c>
      <c r="B349" s="21" t="s">
        <v>429</v>
      </c>
      <c r="C349" s="21">
        <v>1239.39</v>
      </c>
      <c r="D349" s="21">
        <v>1435.535</v>
      </c>
      <c r="E349" s="21">
        <v>0</v>
      </c>
      <c r="F349" s="21">
        <v>0</v>
      </c>
      <c r="G349" s="21">
        <v>0</v>
      </c>
      <c r="H349" s="21">
        <v>1</v>
      </c>
      <c r="I349" s="18">
        <v>2.672</v>
      </c>
      <c r="J349" s="18">
        <v>15.97</v>
      </c>
      <c r="K349" s="22">
        <v>4</v>
      </c>
      <c r="L349" s="22">
        <v>2</v>
      </c>
      <c r="M349" s="22">
        <v>-1</v>
      </c>
      <c r="N349" s="22">
        <v>0</v>
      </c>
      <c r="O349" s="22">
        <v>0</v>
      </c>
      <c r="P349" s="22">
        <v>9.444</v>
      </c>
      <c r="Q349" s="22">
        <v>0</v>
      </c>
      <c r="R349" s="22">
        <v>0</v>
      </c>
      <c r="S349" s="23"/>
      <c r="T349" s="23"/>
      <c r="U349" s="23"/>
      <c r="V349" s="23"/>
      <c r="W349" s="23"/>
    </row>
    <row r="350" ht="16.5" spans="1:23">
      <c r="A350" s="21">
        <v>399432</v>
      </c>
      <c r="B350" s="21" t="s">
        <v>430</v>
      </c>
      <c r="C350" s="21">
        <v>4603.66</v>
      </c>
      <c r="D350" s="21">
        <v>5637.525</v>
      </c>
      <c r="E350" s="21">
        <v>0</v>
      </c>
      <c r="F350" s="21">
        <v>0</v>
      </c>
      <c r="G350" s="21">
        <v>0</v>
      </c>
      <c r="H350" s="21">
        <v>1</v>
      </c>
      <c r="I350" s="18">
        <v>17.746</v>
      </c>
      <c r="J350" s="18">
        <v>32.83</v>
      </c>
      <c r="K350" s="22">
        <v>4</v>
      </c>
      <c r="L350" s="22">
        <v>0</v>
      </c>
      <c r="M350" s="22">
        <v>-1</v>
      </c>
      <c r="N350" s="22">
        <v>0</v>
      </c>
      <c r="O350" s="22">
        <v>0</v>
      </c>
      <c r="P350" s="22">
        <v>5.202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1">
        <v>399434</v>
      </c>
      <c r="B351" s="21" t="s">
        <v>431</v>
      </c>
      <c r="C351" s="21">
        <v>1866.331</v>
      </c>
      <c r="D351" s="21">
        <v>2244.54</v>
      </c>
      <c r="E351" s="21">
        <v>0</v>
      </c>
      <c r="F351" s="21">
        <v>0</v>
      </c>
      <c r="G351" s="21">
        <v>0</v>
      </c>
      <c r="H351" s="21">
        <v>1</v>
      </c>
      <c r="I351" s="18">
        <v>7.804</v>
      </c>
      <c r="J351" s="18">
        <v>23.339</v>
      </c>
      <c r="K351" s="22">
        <v>4</v>
      </c>
      <c r="L351" s="22">
        <v>2</v>
      </c>
      <c r="M351" s="22">
        <v>0</v>
      </c>
      <c r="N351" s="22">
        <v>0</v>
      </c>
      <c r="O351" s="22">
        <v>0</v>
      </c>
      <c r="P351" s="22">
        <v>13.608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1">
        <v>399551</v>
      </c>
      <c r="B352" s="21" t="s">
        <v>432</v>
      </c>
      <c r="C352" s="21">
        <v>7617.166</v>
      </c>
      <c r="D352" s="21">
        <v>9194.2</v>
      </c>
      <c r="E352" s="21">
        <v>0</v>
      </c>
      <c r="F352" s="21">
        <v>0</v>
      </c>
      <c r="G352" s="21">
        <v>0</v>
      </c>
      <c r="H352" s="21">
        <v>1</v>
      </c>
      <c r="I352" s="18">
        <v>14.574</v>
      </c>
      <c r="J352" s="18">
        <v>29.226</v>
      </c>
      <c r="K352" s="22">
        <v>4</v>
      </c>
      <c r="L352" s="22">
        <v>2</v>
      </c>
      <c r="M352" s="22">
        <v>0</v>
      </c>
      <c r="N352" s="22">
        <v>0</v>
      </c>
      <c r="O352" s="22">
        <v>0</v>
      </c>
      <c r="P352" s="22">
        <v>-1.168</v>
      </c>
      <c r="Q352" s="22">
        <v>0</v>
      </c>
      <c r="R352" s="22">
        <v>0</v>
      </c>
      <c r="S352" s="23"/>
      <c r="T352" s="23"/>
      <c r="U352" s="23"/>
      <c r="V352" s="23"/>
      <c r="W352" s="23"/>
    </row>
    <row r="353" ht="16.5" spans="1:23">
      <c r="A353" s="21">
        <v>399553</v>
      </c>
      <c r="B353" s="21" t="s">
        <v>433</v>
      </c>
      <c r="C353" s="21">
        <v>6496.907</v>
      </c>
      <c r="D353" s="21">
        <v>7242.157</v>
      </c>
      <c r="E353" s="21">
        <v>0</v>
      </c>
      <c r="F353" s="21">
        <v>0</v>
      </c>
      <c r="G353" s="21">
        <v>0</v>
      </c>
      <c r="H353" s="21">
        <v>1</v>
      </c>
      <c r="I353" s="18">
        <v>3.343</v>
      </c>
      <c r="J353" s="18">
        <v>13.29</v>
      </c>
      <c r="K353" s="22">
        <v>3</v>
      </c>
      <c r="L353" s="22">
        <v>2</v>
      </c>
      <c r="M353" s="22">
        <v>0</v>
      </c>
      <c r="N353" s="22">
        <v>0</v>
      </c>
      <c r="O353" s="22">
        <v>0</v>
      </c>
      <c r="P353" s="22">
        <v>4.938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399556</v>
      </c>
      <c r="B354" s="21" t="s">
        <v>434</v>
      </c>
      <c r="C354" s="21">
        <v>2217.407</v>
      </c>
      <c r="D354" s="21">
        <v>2518.348</v>
      </c>
      <c r="E354" s="21">
        <v>0</v>
      </c>
      <c r="F354" s="21">
        <v>0</v>
      </c>
      <c r="G354" s="21">
        <v>0</v>
      </c>
      <c r="H354" s="21">
        <v>1</v>
      </c>
      <c r="I354" s="18">
        <v>8.648</v>
      </c>
      <c r="J354" s="18">
        <v>19.564</v>
      </c>
      <c r="K354" s="22">
        <v>1</v>
      </c>
      <c r="L354" s="22">
        <v>1</v>
      </c>
      <c r="M354" s="22">
        <v>1</v>
      </c>
      <c r="N354" s="22">
        <v>-1</v>
      </c>
      <c r="O354" s="22">
        <v>0</v>
      </c>
      <c r="P354" s="22">
        <v>-0.01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399557</v>
      </c>
      <c r="B355" s="21" t="s">
        <v>435</v>
      </c>
      <c r="C355" s="21">
        <v>1637.816</v>
      </c>
      <c r="D355" s="21">
        <v>1901.213</v>
      </c>
      <c r="E355" s="21">
        <v>0</v>
      </c>
      <c r="F355" s="21">
        <v>0</v>
      </c>
      <c r="G355" s="21">
        <v>0</v>
      </c>
      <c r="H355" s="21">
        <v>1</v>
      </c>
      <c r="I355" s="18">
        <v>6.949</v>
      </c>
      <c r="J355" s="18">
        <v>19.84</v>
      </c>
      <c r="K355" s="22">
        <v>0</v>
      </c>
      <c r="L355" s="22">
        <v>2</v>
      </c>
      <c r="M355" s="22">
        <v>1</v>
      </c>
      <c r="N355" s="22">
        <v>-1</v>
      </c>
      <c r="O355" s="22">
        <v>0</v>
      </c>
      <c r="P355" s="22">
        <v>-0.013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399602</v>
      </c>
      <c r="B356" s="21" t="s">
        <v>436</v>
      </c>
      <c r="C356" s="21">
        <v>955.493</v>
      </c>
      <c r="D356" s="21">
        <v>1119.766</v>
      </c>
      <c r="E356" s="21">
        <v>0</v>
      </c>
      <c r="F356" s="21">
        <v>0</v>
      </c>
      <c r="G356" s="21">
        <v>0</v>
      </c>
      <c r="H356" s="21">
        <v>1</v>
      </c>
      <c r="I356" s="18">
        <v>13.338</v>
      </c>
      <c r="J356" s="18">
        <v>26.052</v>
      </c>
      <c r="K356" s="22">
        <v>4</v>
      </c>
      <c r="L356" s="22">
        <v>2</v>
      </c>
      <c r="M356" s="22">
        <v>0</v>
      </c>
      <c r="N356" s="22">
        <v>0</v>
      </c>
      <c r="O356" s="22">
        <v>0</v>
      </c>
      <c r="P356" s="22">
        <v>6.597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1">
        <v>399606</v>
      </c>
      <c r="B357" s="21" t="s">
        <v>437</v>
      </c>
      <c r="C357" s="21">
        <v>2217.232</v>
      </c>
      <c r="D357" s="21">
        <v>2943.173</v>
      </c>
      <c r="E357" s="21">
        <v>0</v>
      </c>
      <c r="F357" s="21">
        <v>0</v>
      </c>
      <c r="G357" s="21">
        <v>0</v>
      </c>
      <c r="H357" s="21">
        <v>1</v>
      </c>
      <c r="I357" s="18">
        <v>16.571</v>
      </c>
      <c r="J357" s="18">
        <v>37.149</v>
      </c>
      <c r="K357" s="22">
        <v>1</v>
      </c>
      <c r="L357" s="22">
        <v>1</v>
      </c>
      <c r="M357" s="22">
        <v>1</v>
      </c>
      <c r="N357" s="22">
        <v>-1</v>
      </c>
      <c r="O357" s="22">
        <v>0</v>
      </c>
      <c r="P357" s="22">
        <v>-0.01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399608</v>
      </c>
      <c r="B358" s="21" t="s">
        <v>438</v>
      </c>
      <c r="C358" s="21">
        <v>2851.375</v>
      </c>
      <c r="D358" s="21">
        <v>3556.007</v>
      </c>
      <c r="E358" s="21">
        <v>0</v>
      </c>
      <c r="F358" s="21">
        <v>0</v>
      </c>
      <c r="G358" s="21">
        <v>0</v>
      </c>
      <c r="H358" s="21">
        <v>1</v>
      </c>
      <c r="I358" s="18">
        <v>14.839</v>
      </c>
      <c r="J358" s="18">
        <v>31.714</v>
      </c>
      <c r="K358" s="22">
        <v>0</v>
      </c>
      <c r="L358" s="22">
        <v>1</v>
      </c>
      <c r="M358" s="22">
        <v>1</v>
      </c>
      <c r="N358" s="22">
        <v>-1</v>
      </c>
      <c r="O358" s="22">
        <v>0</v>
      </c>
      <c r="P358" s="22">
        <v>-0.019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399610</v>
      </c>
      <c r="B359" s="21" t="s">
        <v>439</v>
      </c>
      <c r="C359" s="21">
        <v>5635.349</v>
      </c>
      <c r="D359" s="21">
        <v>7916.449</v>
      </c>
      <c r="E359" s="21">
        <v>0</v>
      </c>
      <c r="F359" s="21">
        <v>0</v>
      </c>
      <c r="G359" s="21">
        <v>0</v>
      </c>
      <c r="H359" s="21">
        <v>1</v>
      </c>
      <c r="I359" s="18">
        <v>17.209</v>
      </c>
      <c r="J359" s="18">
        <v>41.065</v>
      </c>
      <c r="K359" s="22">
        <v>3</v>
      </c>
      <c r="L359" s="22">
        <v>2</v>
      </c>
      <c r="M359" s="22">
        <v>0</v>
      </c>
      <c r="N359" s="22">
        <v>0</v>
      </c>
      <c r="O359" s="22">
        <v>0</v>
      </c>
      <c r="P359" s="22">
        <v>13.233</v>
      </c>
      <c r="Q359" s="22">
        <v>0</v>
      </c>
      <c r="R359" s="22">
        <v>-1</v>
      </c>
      <c r="S359" s="23"/>
      <c r="T359" s="23"/>
      <c r="U359" s="23"/>
      <c r="V359" s="23"/>
      <c r="W359" s="23"/>
    </row>
    <row r="360" ht="16.5" spans="1:23">
      <c r="A360" s="21">
        <v>399611</v>
      </c>
      <c r="B360" s="21" t="s">
        <v>440</v>
      </c>
      <c r="C360" s="21">
        <v>2185.636</v>
      </c>
      <c r="D360" s="21">
        <v>2768.351</v>
      </c>
      <c r="E360" s="21">
        <v>0</v>
      </c>
      <c r="F360" s="21">
        <v>0</v>
      </c>
      <c r="G360" s="21">
        <v>0</v>
      </c>
      <c r="H360" s="21">
        <v>1</v>
      </c>
      <c r="I360" s="18">
        <v>14.982</v>
      </c>
      <c r="J360" s="18">
        <v>32.877</v>
      </c>
      <c r="K360" s="22">
        <v>4</v>
      </c>
      <c r="L360" s="22">
        <v>0</v>
      </c>
      <c r="M360" s="22">
        <v>0</v>
      </c>
      <c r="N360" s="22">
        <v>0</v>
      </c>
      <c r="O360" s="22">
        <v>0</v>
      </c>
      <c r="P360" s="22">
        <v>2.707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1">
        <v>399612</v>
      </c>
      <c r="B361" s="21" t="s">
        <v>441</v>
      </c>
      <c r="C361" s="21">
        <v>1866.65</v>
      </c>
      <c r="D361" s="21">
        <v>2351.828</v>
      </c>
      <c r="E361" s="21">
        <v>0</v>
      </c>
      <c r="F361" s="21">
        <v>0</v>
      </c>
      <c r="G361" s="21">
        <v>0</v>
      </c>
      <c r="H361" s="21">
        <v>1</v>
      </c>
      <c r="I361" s="18">
        <v>14.885</v>
      </c>
      <c r="J361" s="18">
        <v>32.444</v>
      </c>
      <c r="K361" s="22">
        <v>2</v>
      </c>
      <c r="L361" s="22">
        <v>2</v>
      </c>
      <c r="M361" s="22">
        <v>0</v>
      </c>
      <c r="N361" s="22">
        <v>0</v>
      </c>
      <c r="O361" s="22">
        <v>0</v>
      </c>
      <c r="P361" s="22">
        <v>0.452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1">
        <v>399614</v>
      </c>
      <c r="B362" s="21" t="s">
        <v>442</v>
      </c>
      <c r="C362" s="21">
        <v>2435.524</v>
      </c>
      <c r="D362" s="21">
        <v>2948.753</v>
      </c>
      <c r="E362" s="21">
        <v>0</v>
      </c>
      <c r="F362" s="21">
        <v>0</v>
      </c>
      <c r="G362" s="21">
        <v>0</v>
      </c>
      <c r="H362" s="21">
        <v>1</v>
      </c>
      <c r="I362" s="18">
        <v>4.363</v>
      </c>
      <c r="J362" s="18">
        <v>21.008</v>
      </c>
      <c r="K362" s="22">
        <v>4</v>
      </c>
      <c r="L362" s="22">
        <v>2</v>
      </c>
      <c r="M362" s="22">
        <v>0</v>
      </c>
      <c r="N362" s="22">
        <v>0</v>
      </c>
      <c r="O362" s="22">
        <v>0</v>
      </c>
      <c r="P362" s="22">
        <v>7.835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1">
        <v>399615</v>
      </c>
      <c r="B363" s="21" t="s">
        <v>443</v>
      </c>
      <c r="C363" s="21">
        <v>2904.792</v>
      </c>
      <c r="D363" s="21">
        <v>3503.534</v>
      </c>
      <c r="E363" s="21">
        <v>0</v>
      </c>
      <c r="F363" s="21">
        <v>0</v>
      </c>
      <c r="G363" s="21">
        <v>0</v>
      </c>
      <c r="H363" s="21">
        <v>1</v>
      </c>
      <c r="I363" s="18">
        <v>13.912</v>
      </c>
      <c r="J363" s="18">
        <v>28.624</v>
      </c>
      <c r="K363" s="22">
        <v>4</v>
      </c>
      <c r="L363" s="22">
        <v>2</v>
      </c>
      <c r="M363" s="22">
        <v>0</v>
      </c>
      <c r="N363" s="22">
        <v>0</v>
      </c>
      <c r="O363" s="22">
        <v>0</v>
      </c>
      <c r="P363" s="22">
        <v>7.681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399620</v>
      </c>
      <c r="B364" s="21" t="s">
        <v>444</v>
      </c>
      <c r="C364" s="21">
        <v>4041.242</v>
      </c>
      <c r="D364" s="21">
        <v>5090.606</v>
      </c>
      <c r="E364" s="21">
        <v>0</v>
      </c>
      <c r="F364" s="21">
        <v>0</v>
      </c>
      <c r="G364" s="21">
        <v>0</v>
      </c>
      <c r="H364" s="21">
        <v>1</v>
      </c>
      <c r="I364" s="18">
        <v>14.319</v>
      </c>
      <c r="J364" s="18">
        <v>31.981</v>
      </c>
      <c r="K364" s="22">
        <v>4</v>
      </c>
      <c r="L364" s="22">
        <v>2</v>
      </c>
      <c r="M364" s="22">
        <v>0</v>
      </c>
      <c r="N364" s="22">
        <v>0</v>
      </c>
      <c r="O364" s="22">
        <v>0</v>
      </c>
      <c r="P364" s="22">
        <v>7.842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1">
        <v>399621</v>
      </c>
      <c r="B365" s="21" t="s">
        <v>445</v>
      </c>
      <c r="C365" s="21">
        <v>4689.875</v>
      </c>
      <c r="D365" s="21">
        <v>8676.102</v>
      </c>
      <c r="E365" s="21">
        <v>0</v>
      </c>
      <c r="F365" s="21">
        <v>0</v>
      </c>
      <c r="G365" s="21">
        <v>0</v>
      </c>
      <c r="H365" s="21">
        <v>1</v>
      </c>
      <c r="I365" s="18">
        <v>17.412</v>
      </c>
      <c r="J365" s="18">
        <v>55.357</v>
      </c>
      <c r="K365" s="22">
        <v>3</v>
      </c>
      <c r="L365" s="22">
        <v>2</v>
      </c>
      <c r="M365" s="22">
        <v>0</v>
      </c>
      <c r="N365" s="22">
        <v>0</v>
      </c>
      <c r="O365" s="22">
        <v>0</v>
      </c>
      <c r="P365" s="22">
        <v>6.78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1">
        <v>399623</v>
      </c>
      <c r="B366" s="21" t="s">
        <v>446</v>
      </c>
      <c r="C366" s="21">
        <v>6957.172</v>
      </c>
      <c r="D366" s="21">
        <v>8187.978</v>
      </c>
      <c r="E366" s="21">
        <v>0</v>
      </c>
      <c r="F366" s="21">
        <v>0</v>
      </c>
      <c r="G366" s="21">
        <v>0</v>
      </c>
      <c r="H366" s="21">
        <v>1</v>
      </c>
      <c r="I366" s="18">
        <v>9.579</v>
      </c>
      <c r="J366" s="18">
        <v>23.171</v>
      </c>
      <c r="K366" s="22">
        <v>4</v>
      </c>
      <c r="L366" s="22">
        <v>2</v>
      </c>
      <c r="M366" s="22">
        <v>0</v>
      </c>
      <c r="N366" s="22">
        <v>0</v>
      </c>
      <c r="O366" s="22">
        <v>0</v>
      </c>
      <c r="P366" s="22">
        <v>7.081</v>
      </c>
      <c r="Q366" s="22">
        <v>0</v>
      </c>
      <c r="R366" s="22">
        <v>-1</v>
      </c>
      <c r="S366" s="23"/>
      <c r="T366" s="23"/>
      <c r="U366" s="23"/>
      <c r="V366" s="23"/>
      <c r="W366" s="23"/>
    </row>
    <row r="367" ht="16.5" spans="1:23">
      <c r="A367" s="21">
        <v>399624</v>
      </c>
      <c r="B367" s="21" t="s">
        <v>447</v>
      </c>
      <c r="C367" s="21">
        <v>1938.937</v>
      </c>
      <c r="D367" s="21">
        <v>2347.93</v>
      </c>
      <c r="E367" s="21">
        <v>0</v>
      </c>
      <c r="F367" s="21">
        <v>0</v>
      </c>
      <c r="G367" s="21">
        <v>0</v>
      </c>
      <c r="H367" s="21">
        <v>1</v>
      </c>
      <c r="I367" s="18">
        <v>7.851</v>
      </c>
      <c r="J367" s="18">
        <v>23.903</v>
      </c>
      <c r="K367" s="22">
        <v>4</v>
      </c>
      <c r="L367" s="22">
        <v>2</v>
      </c>
      <c r="M367" s="22">
        <v>0</v>
      </c>
      <c r="N367" s="22">
        <v>0</v>
      </c>
      <c r="O367" s="22">
        <v>0</v>
      </c>
      <c r="P367" s="22">
        <v>9.552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399625</v>
      </c>
      <c r="B368" s="21" t="s">
        <v>448</v>
      </c>
      <c r="C368" s="21">
        <v>1727.892</v>
      </c>
      <c r="D368" s="21">
        <v>2134.776</v>
      </c>
      <c r="E368" s="21">
        <v>0</v>
      </c>
      <c r="F368" s="21">
        <v>0</v>
      </c>
      <c r="G368" s="21">
        <v>0</v>
      </c>
      <c r="H368" s="21">
        <v>1</v>
      </c>
      <c r="I368" s="18">
        <v>12.046</v>
      </c>
      <c r="J368" s="18">
        <v>28.81</v>
      </c>
      <c r="K368" s="22">
        <v>4</v>
      </c>
      <c r="L368" s="22">
        <v>2</v>
      </c>
      <c r="M368" s="22">
        <v>0</v>
      </c>
      <c r="N368" s="22">
        <v>0</v>
      </c>
      <c r="O368" s="22">
        <v>0</v>
      </c>
      <c r="P368" s="22">
        <v>9.161</v>
      </c>
      <c r="Q368" s="22">
        <v>0</v>
      </c>
      <c r="R368" s="22">
        <v>-1</v>
      </c>
      <c r="S368" s="23"/>
      <c r="T368" s="23"/>
      <c r="U368" s="23"/>
      <c r="V368" s="23"/>
      <c r="W368" s="23"/>
    </row>
    <row r="369" ht="16.5" spans="1:23">
      <c r="A369" s="21">
        <v>399626</v>
      </c>
      <c r="B369" s="21" t="s">
        <v>449</v>
      </c>
      <c r="C369" s="21">
        <v>1338.821</v>
      </c>
      <c r="D369" s="21">
        <v>1688.733</v>
      </c>
      <c r="E369" s="21">
        <v>0</v>
      </c>
      <c r="F369" s="21">
        <v>0</v>
      </c>
      <c r="G369" s="21">
        <v>0</v>
      </c>
      <c r="H369" s="21">
        <v>1</v>
      </c>
      <c r="I369" s="18">
        <v>17.046</v>
      </c>
      <c r="J369" s="18">
        <v>34.235</v>
      </c>
      <c r="K369" s="22">
        <v>4</v>
      </c>
      <c r="L369" s="22">
        <v>2</v>
      </c>
      <c r="M369" s="22">
        <v>0</v>
      </c>
      <c r="N369" s="22">
        <v>0</v>
      </c>
      <c r="O369" s="22">
        <v>0</v>
      </c>
      <c r="P369" s="22">
        <v>9.649</v>
      </c>
      <c r="Q369" s="22">
        <v>0</v>
      </c>
      <c r="R369" s="22">
        <v>-1</v>
      </c>
      <c r="S369" s="23"/>
      <c r="T369" s="23"/>
      <c r="U369" s="23"/>
      <c r="V369" s="23"/>
      <c r="W369" s="23"/>
    </row>
    <row r="370" ht="16.5" spans="1:23">
      <c r="A370" s="21">
        <v>399627</v>
      </c>
      <c r="B370" s="21" t="s">
        <v>450</v>
      </c>
      <c r="C370" s="21">
        <v>2062.73</v>
      </c>
      <c r="D370" s="21">
        <v>2358.115</v>
      </c>
      <c r="E370" s="21">
        <v>0</v>
      </c>
      <c r="F370" s="21">
        <v>0</v>
      </c>
      <c r="G370" s="21">
        <v>0</v>
      </c>
      <c r="H370" s="21">
        <v>1</v>
      </c>
      <c r="I370" s="18">
        <v>6.368</v>
      </c>
      <c r="J370" s="18">
        <v>18.097</v>
      </c>
      <c r="K370" s="22">
        <v>3</v>
      </c>
      <c r="L370" s="22">
        <v>2</v>
      </c>
      <c r="M370" s="22">
        <v>0</v>
      </c>
      <c r="N370" s="22">
        <v>0</v>
      </c>
      <c r="O370" s="22">
        <v>0</v>
      </c>
      <c r="P370" s="22">
        <v>1.777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399628</v>
      </c>
      <c r="B371" s="21" t="s">
        <v>451</v>
      </c>
      <c r="C371" s="21">
        <v>1820.065</v>
      </c>
      <c r="D371" s="21">
        <v>2200.58</v>
      </c>
      <c r="E371" s="21">
        <v>0</v>
      </c>
      <c r="F371" s="21">
        <v>0</v>
      </c>
      <c r="G371" s="21">
        <v>0</v>
      </c>
      <c r="H371" s="21">
        <v>1</v>
      </c>
      <c r="I371" s="18">
        <v>7.154</v>
      </c>
      <c r="J371" s="18">
        <v>23.209</v>
      </c>
      <c r="K371" s="22">
        <v>3</v>
      </c>
      <c r="L371" s="22">
        <v>2</v>
      </c>
      <c r="M371" s="22">
        <v>0</v>
      </c>
      <c r="N371" s="22">
        <v>0</v>
      </c>
      <c r="O371" s="22">
        <v>0</v>
      </c>
      <c r="P371" s="22">
        <v>2.713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1">
        <v>399630</v>
      </c>
      <c r="B372" s="21" t="s">
        <v>452</v>
      </c>
      <c r="C372" s="21">
        <v>1213.57</v>
      </c>
      <c r="D372" s="21">
        <v>1504.181</v>
      </c>
      <c r="E372" s="21">
        <v>0</v>
      </c>
      <c r="F372" s="21">
        <v>0</v>
      </c>
      <c r="G372" s="21">
        <v>0</v>
      </c>
      <c r="H372" s="21">
        <v>1</v>
      </c>
      <c r="I372" s="18">
        <v>14.335</v>
      </c>
      <c r="J372" s="18">
        <v>30.886</v>
      </c>
      <c r="K372" s="22">
        <v>1</v>
      </c>
      <c r="L372" s="22">
        <v>2</v>
      </c>
      <c r="M372" s="22">
        <v>0</v>
      </c>
      <c r="N372" s="22">
        <v>0</v>
      </c>
      <c r="O372" s="22">
        <v>0</v>
      </c>
      <c r="P372" s="22">
        <v>2.054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399632</v>
      </c>
      <c r="B373" s="21" t="s">
        <v>453</v>
      </c>
      <c r="C373" s="21">
        <v>4010.262</v>
      </c>
      <c r="D373" s="21">
        <v>4795.585</v>
      </c>
      <c r="E373" s="21">
        <v>0</v>
      </c>
      <c r="F373" s="21">
        <v>0</v>
      </c>
      <c r="G373" s="21">
        <v>0</v>
      </c>
      <c r="H373" s="21">
        <v>1</v>
      </c>
      <c r="I373" s="18">
        <v>8.827</v>
      </c>
      <c r="J373" s="18">
        <v>23.757</v>
      </c>
      <c r="K373" s="22">
        <v>1</v>
      </c>
      <c r="L373" s="22">
        <v>2</v>
      </c>
      <c r="M373" s="22">
        <v>1</v>
      </c>
      <c r="N373" s="22">
        <v>-1</v>
      </c>
      <c r="O373" s="22">
        <v>0</v>
      </c>
      <c r="P373" s="22">
        <v>8.619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1">
        <v>399633</v>
      </c>
      <c r="B374" s="21" t="s">
        <v>454</v>
      </c>
      <c r="C374" s="21">
        <v>4670.336</v>
      </c>
      <c r="D374" s="21">
        <v>5578.747</v>
      </c>
      <c r="E374" s="21">
        <v>0</v>
      </c>
      <c r="F374" s="21">
        <v>0</v>
      </c>
      <c r="G374" s="21">
        <v>0</v>
      </c>
      <c r="H374" s="21">
        <v>1</v>
      </c>
      <c r="I374" s="18">
        <v>8.673</v>
      </c>
      <c r="J374" s="18">
        <v>23.544</v>
      </c>
      <c r="K374" s="22">
        <v>4</v>
      </c>
      <c r="L374" s="22">
        <v>2</v>
      </c>
      <c r="M374" s="22">
        <v>0</v>
      </c>
      <c r="N374" s="22">
        <v>0</v>
      </c>
      <c r="O374" s="22">
        <v>0</v>
      </c>
      <c r="P374" s="22">
        <v>10.865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1">
        <v>399634</v>
      </c>
      <c r="B375" s="21" t="s">
        <v>455</v>
      </c>
      <c r="C375" s="21">
        <v>3191.358</v>
      </c>
      <c r="D375" s="21">
        <v>3834.099</v>
      </c>
      <c r="E375" s="21">
        <v>0</v>
      </c>
      <c r="F375" s="21">
        <v>0</v>
      </c>
      <c r="G375" s="21">
        <v>0</v>
      </c>
      <c r="H375" s="21">
        <v>1</v>
      </c>
      <c r="I375" s="18">
        <v>9.574</v>
      </c>
      <c r="J375" s="18">
        <v>24.733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399635</v>
      </c>
      <c r="B376" s="21" t="s">
        <v>456</v>
      </c>
      <c r="C376" s="21">
        <v>1486.647</v>
      </c>
      <c r="D376" s="21">
        <v>1869.736</v>
      </c>
      <c r="E376" s="21">
        <v>0</v>
      </c>
      <c r="F376" s="21">
        <v>0</v>
      </c>
      <c r="G376" s="21">
        <v>0</v>
      </c>
      <c r="H376" s="21">
        <v>1</v>
      </c>
      <c r="I376" s="18">
        <v>12.94</v>
      </c>
      <c r="J376" s="18">
        <v>30.778</v>
      </c>
      <c r="K376" s="22">
        <v>4</v>
      </c>
      <c r="L376" s="22">
        <v>1</v>
      </c>
      <c r="M376" s="22">
        <v>0</v>
      </c>
      <c r="N376" s="22">
        <v>0</v>
      </c>
      <c r="O376" s="22">
        <v>0</v>
      </c>
      <c r="P376" s="22">
        <v>5.12</v>
      </c>
      <c r="Q376" s="22">
        <v>0</v>
      </c>
      <c r="R376" s="22">
        <v>0</v>
      </c>
      <c r="S376" s="23"/>
      <c r="T376" s="23"/>
      <c r="U376" s="23"/>
      <c r="V376" s="23"/>
      <c r="W376" s="23"/>
    </row>
    <row r="377" ht="16.5" spans="1:23">
      <c r="A377" s="21">
        <v>399636</v>
      </c>
      <c r="B377" s="21" t="s">
        <v>457</v>
      </c>
      <c r="C377" s="21">
        <v>4642.896</v>
      </c>
      <c r="D377" s="21">
        <v>6176.34</v>
      </c>
      <c r="E377" s="21">
        <v>0</v>
      </c>
      <c r="F377" s="21">
        <v>0</v>
      </c>
      <c r="G377" s="21">
        <v>0</v>
      </c>
      <c r="H377" s="21">
        <v>1</v>
      </c>
      <c r="I377" s="18">
        <v>19.369</v>
      </c>
      <c r="J377" s="18">
        <v>39.388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399637</v>
      </c>
      <c r="B378" s="21" t="s">
        <v>458</v>
      </c>
      <c r="C378" s="21">
        <v>1572.688</v>
      </c>
      <c r="D378" s="21">
        <v>1818.828</v>
      </c>
      <c r="E378" s="21">
        <v>0</v>
      </c>
      <c r="F378" s="21">
        <v>0</v>
      </c>
      <c r="G378" s="21">
        <v>0</v>
      </c>
      <c r="H378" s="21">
        <v>1</v>
      </c>
      <c r="I378" s="18">
        <v>2.393</v>
      </c>
      <c r="J378" s="18">
        <v>15.602</v>
      </c>
      <c r="K378" s="22">
        <v>4</v>
      </c>
      <c r="L378" s="22">
        <v>2</v>
      </c>
      <c r="M378" s="22">
        <v>-1</v>
      </c>
      <c r="N378" s="22">
        <v>0</v>
      </c>
      <c r="O378" s="22">
        <v>0</v>
      </c>
      <c r="P378" s="22">
        <v>9.188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1">
        <v>399638</v>
      </c>
      <c r="B379" s="21" t="s">
        <v>459</v>
      </c>
      <c r="C379" s="21">
        <v>4931.112</v>
      </c>
      <c r="D379" s="21">
        <v>6087.854</v>
      </c>
      <c r="E379" s="21">
        <v>0</v>
      </c>
      <c r="F379" s="21">
        <v>0</v>
      </c>
      <c r="G379" s="21">
        <v>0</v>
      </c>
      <c r="H379" s="21">
        <v>1</v>
      </c>
      <c r="I379" s="18">
        <v>17.191</v>
      </c>
      <c r="J379" s="18">
        <v>32.925</v>
      </c>
      <c r="K379" s="22">
        <v>4</v>
      </c>
      <c r="L379" s="22">
        <v>1</v>
      </c>
      <c r="M379" s="22">
        <v>-1</v>
      </c>
      <c r="N379" s="22">
        <v>0</v>
      </c>
      <c r="O379" s="22">
        <v>0</v>
      </c>
      <c r="P379" s="22">
        <v>18.301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399639</v>
      </c>
      <c r="B380" s="21" t="s">
        <v>460</v>
      </c>
      <c r="C380" s="21">
        <v>1526.719</v>
      </c>
      <c r="D380" s="21">
        <v>1835.939</v>
      </c>
      <c r="E380" s="21">
        <v>0</v>
      </c>
      <c r="F380" s="21">
        <v>0</v>
      </c>
      <c r="G380" s="21">
        <v>0</v>
      </c>
      <c r="H380" s="21">
        <v>1</v>
      </c>
      <c r="I380" s="18">
        <v>5.576</v>
      </c>
      <c r="J380" s="18">
        <v>21.48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399640</v>
      </c>
      <c r="B381" s="21" t="s">
        <v>461</v>
      </c>
      <c r="C381" s="21">
        <v>2041.659</v>
      </c>
      <c r="D381" s="21">
        <v>2602.424</v>
      </c>
      <c r="E381" s="21">
        <v>0</v>
      </c>
      <c r="F381" s="21">
        <v>0</v>
      </c>
      <c r="G381" s="21">
        <v>0</v>
      </c>
      <c r="H381" s="21">
        <v>1</v>
      </c>
      <c r="I381" s="18">
        <v>11.585</v>
      </c>
      <c r="J381" s="18">
        <v>30.637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399641</v>
      </c>
      <c r="B382" s="21" t="s">
        <v>462</v>
      </c>
      <c r="C382" s="21">
        <v>1987.904</v>
      </c>
      <c r="D382" s="21">
        <v>2446.339</v>
      </c>
      <c r="E382" s="21">
        <v>0</v>
      </c>
      <c r="F382" s="21">
        <v>0</v>
      </c>
      <c r="G382" s="21">
        <v>0</v>
      </c>
      <c r="H382" s="21">
        <v>1</v>
      </c>
      <c r="I382" s="18">
        <v>13.324</v>
      </c>
      <c r="J382" s="18">
        <v>29.567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399642</v>
      </c>
      <c r="B383" s="21" t="s">
        <v>463</v>
      </c>
      <c r="C383" s="21">
        <v>1672.979</v>
      </c>
      <c r="D383" s="21">
        <v>2029.557</v>
      </c>
      <c r="E383" s="21">
        <v>0</v>
      </c>
      <c r="F383" s="21">
        <v>0</v>
      </c>
      <c r="G383" s="21">
        <v>0</v>
      </c>
      <c r="H383" s="21">
        <v>1</v>
      </c>
      <c r="I383" s="18">
        <v>14.018</v>
      </c>
      <c r="J383" s="18">
        <v>29.124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399643</v>
      </c>
      <c r="B384" s="21" t="s">
        <v>464</v>
      </c>
      <c r="C384" s="21">
        <v>2449.848</v>
      </c>
      <c r="D384" s="21">
        <v>3256.008</v>
      </c>
      <c r="E384" s="21">
        <v>0</v>
      </c>
      <c r="F384" s="21">
        <v>0</v>
      </c>
      <c r="G384" s="21">
        <v>0</v>
      </c>
      <c r="H384" s="21">
        <v>1</v>
      </c>
      <c r="I384" s="18">
        <v>16.724</v>
      </c>
      <c r="J384" s="18">
        <v>37.342</v>
      </c>
      <c r="K384" s="22">
        <v>4</v>
      </c>
      <c r="L384" s="22">
        <v>2</v>
      </c>
      <c r="M384" s="22">
        <v>-1</v>
      </c>
      <c r="N384" s="22">
        <v>0</v>
      </c>
      <c r="O384" s="22">
        <v>0</v>
      </c>
      <c r="P384" s="22">
        <v>11.545</v>
      </c>
      <c r="Q384" s="22">
        <v>0</v>
      </c>
      <c r="R384" s="22">
        <v>0</v>
      </c>
      <c r="S384" s="23"/>
      <c r="T384" s="23"/>
      <c r="U384" s="23"/>
      <c r="V384" s="23"/>
      <c r="W384" s="23"/>
    </row>
    <row r="385" ht="16.5" spans="1:23">
      <c r="A385" s="21">
        <v>399648</v>
      </c>
      <c r="B385" s="21" t="s">
        <v>465</v>
      </c>
      <c r="C385" s="21">
        <v>10102.587</v>
      </c>
      <c r="D385" s="21">
        <v>11322.136</v>
      </c>
      <c r="E385" s="21">
        <v>0</v>
      </c>
      <c r="F385" s="21">
        <v>0</v>
      </c>
      <c r="G385" s="21">
        <v>0</v>
      </c>
      <c r="H385" s="21">
        <v>1</v>
      </c>
      <c r="I385" s="18">
        <v>2.782</v>
      </c>
      <c r="J385" s="18">
        <v>13.254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399649</v>
      </c>
      <c r="B386" s="21" t="s">
        <v>466</v>
      </c>
      <c r="C386" s="21">
        <v>2665.03</v>
      </c>
      <c r="D386" s="21">
        <v>3064.029</v>
      </c>
      <c r="E386" s="21">
        <v>0</v>
      </c>
      <c r="F386" s="21">
        <v>0</v>
      </c>
      <c r="G386" s="21">
        <v>0</v>
      </c>
      <c r="H386" s="21">
        <v>1</v>
      </c>
      <c r="I386" s="18">
        <v>4.555</v>
      </c>
      <c r="J386" s="18">
        <v>16.984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399650</v>
      </c>
      <c r="B387" s="21" t="s">
        <v>467</v>
      </c>
      <c r="C387" s="21">
        <v>1920.571</v>
      </c>
      <c r="D387" s="21">
        <v>2294.74</v>
      </c>
      <c r="E387" s="21">
        <v>0</v>
      </c>
      <c r="F387" s="21">
        <v>0</v>
      </c>
      <c r="G387" s="21">
        <v>0</v>
      </c>
      <c r="H387" s="21">
        <v>1</v>
      </c>
      <c r="I387" s="18">
        <v>15.811</v>
      </c>
      <c r="J387" s="18">
        <v>29.538</v>
      </c>
      <c r="K387" s="22">
        <v>4</v>
      </c>
      <c r="L387" s="22">
        <v>2</v>
      </c>
      <c r="M387" s="22">
        <v>-1</v>
      </c>
      <c r="N387" s="22">
        <v>0</v>
      </c>
      <c r="O387" s="22">
        <v>0</v>
      </c>
      <c r="P387" s="22">
        <v>6.776</v>
      </c>
      <c r="Q387" s="22">
        <v>0</v>
      </c>
      <c r="R387" s="22">
        <v>0</v>
      </c>
      <c r="S387" s="23"/>
      <c r="T387" s="23"/>
      <c r="U387" s="23"/>
      <c r="V387" s="23"/>
      <c r="W387" s="23"/>
    </row>
    <row r="388" ht="16.5" spans="1:23">
      <c r="A388" s="21">
        <v>399651</v>
      </c>
      <c r="B388" s="21" t="s">
        <v>468</v>
      </c>
      <c r="C388" s="21">
        <v>1441.776</v>
      </c>
      <c r="D388" s="21">
        <v>1641.972</v>
      </c>
      <c r="E388" s="21">
        <v>0</v>
      </c>
      <c r="F388" s="21">
        <v>0</v>
      </c>
      <c r="G388" s="21">
        <v>0</v>
      </c>
      <c r="H388" s="21">
        <v>1</v>
      </c>
      <c r="I388" s="18">
        <v>9.959</v>
      </c>
      <c r="J388" s="18">
        <v>20.937</v>
      </c>
      <c r="K388" s="22">
        <v>4</v>
      </c>
      <c r="L388" s="22">
        <v>2</v>
      </c>
      <c r="M388" s="22">
        <v>-1</v>
      </c>
      <c r="N388" s="22">
        <v>0</v>
      </c>
      <c r="O388" s="22">
        <v>0</v>
      </c>
      <c r="P388" s="22">
        <v>13.165</v>
      </c>
      <c r="Q388" s="22">
        <v>0</v>
      </c>
      <c r="R388" s="22">
        <v>0</v>
      </c>
      <c r="S388" s="23"/>
      <c r="T388" s="23"/>
      <c r="U388" s="23"/>
      <c r="V388" s="23"/>
      <c r="W388" s="23"/>
    </row>
    <row r="389" ht="16.5" spans="1:23">
      <c r="A389" s="21">
        <v>399652</v>
      </c>
      <c r="B389" s="21" t="s">
        <v>469</v>
      </c>
      <c r="C389" s="21">
        <v>3030.137</v>
      </c>
      <c r="D389" s="21">
        <v>3706.269</v>
      </c>
      <c r="E389" s="21">
        <v>0</v>
      </c>
      <c r="F389" s="21">
        <v>0</v>
      </c>
      <c r="G389" s="21">
        <v>0</v>
      </c>
      <c r="H389" s="21">
        <v>1</v>
      </c>
      <c r="I389" s="18">
        <v>3.922</v>
      </c>
      <c r="J389" s="18">
        <v>21.45</v>
      </c>
      <c r="K389" s="22">
        <v>4</v>
      </c>
      <c r="L389" s="22">
        <v>2</v>
      </c>
      <c r="M389" s="22">
        <v>0</v>
      </c>
      <c r="N389" s="22">
        <v>0</v>
      </c>
      <c r="O389" s="22">
        <v>0</v>
      </c>
      <c r="P389" s="22">
        <v>16.608</v>
      </c>
      <c r="Q389" s="22">
        <v>0</v>
      </c>
      <c r="R389" s="22">
        <v>0</v>
      </c>
      <c r="S389" s="23"/>
      <c r="T389" s="23"/>
      <c r="U389" s="23"/>
      <c r="V389" s="23"/>
      <c r="W389" s="23"/>
    </row>
    <row r="390" ht="16.5" spans="1:23">
      <c r="A390" s="21">
        <v>399653</v>
      </c>
      <c r="B390" s="21" t="s">
        <v>470</v>
      </c>
      <c r="C390" s="21">
        <v>2323.305</v>
      </c>
      <c r="D390" s="21">
        <v>2705.399</v>
      </c>
      <c r="E390" s="21">
        <v>0</v>
      </c>
      <c r="F390" s="21">
        <v>0</v>
      </c>
      <c r="G390" s="21">
        <v>0</v>
      </c>
      <c r="H390" s="21">
        <v>1</v>
      </c>
      <c r="I390" s="18">
        <v>11.524</v>
      </c>
      <c r="J390" s="18">
        <v>24.02</v>
      </c>
      <c r="K390" s="22">
        <v>1</v>
      </c>
      <c r="L390" s="22">
        <v>2</v>
      </c>
      <c r="M390" s="22">
        <v>0</v>
      </c>
      <c r="N390" s="22">
        <v>0</v>
      </c>
      <c r="O390" s="22">
        <v>0</v>
      </c>
      <c r="P390" s="22">
        <v>0.782</v>
      </c>
      <c r="Q390" s="22">
        <v>0</v>
      </c>
      <c r="R390" s="22">
        <v>0</v>
      </c>
      <c r="S390" s="23"/>
      <c r="T390" s="23"/>
      <c r="U390" s="23"/>
      <c r="V390" s="23"/>
      <c r="W390" s="23"/>
    </row>
    <row r="391" ht="16.5" spans="1:23">
      <c r="A391" s="21">
        <v>399654</v>
      </c>
      <c r="B391" s="21" t="s">
        <v>471</v>
      </c>
      <c r="C391" s="21">
        <v>2469.925</v>
      </c>
      <c r="D391" s="21">
        <v>2878.158</v>
      </c>
      <c r="E391" s="21">
        <v>0</v>
      </c>
      <c r="F391" s="21">
        <v>0</v>
      </c>
      <c r="G391" s="21">
        <v>0</v>
      </c>
      <c r="H391" s="21">
        <v>1</v>
      </c>
      <c r="I391" s="18">
        <v>5.704</v>
      </c>
      <c r="J391" s="18">
        <v>19.079</v>
      </c>
      <c r="K391" s="22">
        <v>3</v>
      </c>
      <c r="L391" s="22">
        <v>2</v>
      </c>
      <c r="M391" s="22">
        <v>0</v>
      </c>
      <c r="N391" s="22">
        <v>0</v>
      </c>
      <c r="O391" s="22">
        <v>0</v>
      </c>
      <c r="P391" s="22">
        <v>11.228</v>
      </c>
      <c r="Q391" s="22">
        <v>0</v>
      </c>
      <c r="R391" s="22">
        <v>0</v>
      </c>
      <c r="S391" s="23"/>
      <c r="T391" s="23"/>
      <c r="U391" s="23"/>
      <c r="V391" s="23"/>
      <c r="W391" s="23"/>
    </row>
    <row r="392" ht="16.5" spans="1:23">
      <c r="A392" s="21">
        <v>399656</v>
      </c>
      <c r="B392" s="21" t="s">
        <v>472</v>
      </c>
      <c r="C392" s="21">
        <v>5126.12</v>
      </c>
      <c r="D392" s="21">
        <v>6028.414</v>
      </c>
      <c r="E392" s="21">
        <v>0</v>
      </c>
      <c r="F392" s="21">
        <v>0</v>
      </c>
      <c r="G392" s="21">
        <v>0</v>
      </c>
      <c r="H392" s="21">
        <v>1</v>
      </c>
      <c r="I392" s="18">
        <v>7.235</v>
      </c>
      <c r="J392" s="18">
        <v>21.119</v>
      </c>
      <c r="K392" s="22">
        <v>3</v>
      </c>
      <c r="L392" s="22">
        <v>2</v>
      </c>
      <c r="M392" s="22">
        <v>0</v>
      </c>
      <c r="N392" s="22">
        <v>0</v>
      </c>
      <c r="O392" s="22">
        <v>0</v>
      </c>
      <c r="P392" s="22">
        <v>6.189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399657</v>
      </c>
      <c r="B393" s="21" t="s">
        <v>473</v>
      </c>
      <c r="C393" s="21">
        <v>5498.763</v>
      </c>
      <c r="D393" s="21">
        <v>6502.919</v>
      </c>
      <c r="E393" s="21">
        <v>0</v>
      </c>
      <c r="F393" s="21">
        <v>0</v>
      </c>
      <c r="G393" s="21">
        <v>0</v>
      </c>
      <c r="H393" s="21">
        <v>1</v>
      </c>
      <c r="I393" s="18">
        <v>7.751</v>
      </c>
      <c r="J393" s="18">
        <v>21.996</v>
      </c>
      <c r="K393" s="22">
        <v>3</v>
      </c>
      <c r="L393" s="22">
        <v>2</v>
      </c>
      <c r="M393" s="22">
        <v>0</v>
      </c>
      <c r="N393" s="22">
        <v>0</v>
      </c>
      <c r="O393" s="22">
        <v>0</v>
      </c>
      <c r="P393" s="22">
        <v>13.472</v>
      </c>
      <c r="Q393" s="22">
        <v>0</v>
      </c>
      <c r="R393" s="22">
        <v>-1</v>
      </c>
      <c r="S393" s="23"/>
      <c r="T393" s="23"/>
      <c r="U393" s="23"/>
      <c r="V393" s="23"/>
      <c r="W393" s="23"/>
    </row>
    <row r="394" ht="16.5" spans="1:23">
      <c r="A394" s="21">
        <v>399658</v>
      </c>
      <c r="B394" s="21" t="s">
        <v>474</v>
      </c>
      <c r="C394" s="21">
        <v>3674.324</v>
      </c>
      <c r="D394" s="21">
        <v>4357.343</v>
      </c>
      <c r="E394" s="21">
        <v>0</v>
      </c>
      <c r="F394" s="21">
        <v>0</v>
      </c>
      <c r="G394" s="21">
        <v>0</v>
      </c>
      <c r="H394" s="21">
        <v>1</v>
      </c>
      <c r="I394" s="18">
        <v>9.096</v>
      </c>
      <c r="J394" s="18">
        <v>23.346</v>
      </c>
      <c r="K394" s="22">
        <v>3</v>
      </c>
      <c r="L394" s="22">
        <v>2</v>
      </c>
      <c r="M394" s="22">
        <v>0</v>
      </c>
      <c r="N394" s="22">
        <v>0</v>
      </c>
      <c r="O394" s="22">
        <v>0</v>
      </c>
      <c r="P394" s="22">
        <v>4.391</v>
      </c>
      <c r="Q394" s="22">
        <v>0</v>
      </c>
      <c r="R394" s="22">
        <v>0</v>
      </c>
      <c r="S394" s="23"/>
      <c r="T394" s="23"/>
      <c r="U394" s="23"/>
      <c r="V394" s="23"/>
      <c r="W394" s="23"/>
    </row>
    <row r="395" ht="16.5" spans="1:23">
      <c r="A395" s="21">
        <v>399659</v>
      </c>
      <c r="B395" s="21" t="s">
        <v>475</v>
      </c>
      <c r="C395" s="21">
        <v>3589.079</v>
      </c>
      <c r="D395" s="21">
        <v>4254.788</v>
      </c>
      <c r="E395" s="21">
        <v>0</v>
      </c>
      <c r="F395" s="21">
        <v>0</v>
      </c>
      <c r="G395" s="21">
        <v>0</v>
      </c>
      <c r="H395" s="21">
        <v>1</v>
      </c>
      <c r="I395" s="18">
        <v>7.514</v>
      </c>
      <c r="J395" s="18">
        <v>21.984</v>
      </c>
      <c r="K395" s="22">
        <v>4</v>
      </c>
      <c r="L395" s="22">
        <v>1</v>
      </c>
      <c r="M395" s="22">
        <v>0</v>
      </c>
      <c r="N395" s="22">
        <v>0</v>
      </c>
      <c r="O395" s="22">
        <v>0</v>
      </c>
      <c r="P395" s="22">
        <v>8.91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399660</v>
      </c>
      <c r="B396" s="21" t="s">
        <v>476</v>
      </c>
      <c r="C396" s="21">
        <v>1886.592</v>
      </c>
      <c r="D396" s="21">
        <v>2360.848</v>
      </c>
      <c r="E396" s="21">
        <v>0</v>
      </c>
      <c r="F396" s="21">
        <v>0</v>
      </c>
      <c r="G396" s="21">
        <v>0</v>
      </c>
      <c r="H396" s="21">
        <v>1</v>
      </c>
      <c r="I396" s="18">
        <v>13.198</v>
      </c>
      <c r="J396" s="18">
        <v>30.635</v>
      </c>
      <c r="K396" s="22">
        <v>0</v>
      </c>
      <c r="L396" s="22">
        <v>2</v>
      </c>
      <c r="M396" s="22">
        <v>0</v>
      </c>
      <c r="N396" s="22">
        <v>0</v>
      </c>
      <c r="O396" s="22">
        <v>0</v>
      </c>
      <c r="P396" s="22">
        <v>1.845</v>
      </c>
      <c r="Q396" s="22">
        <v>0</v>
      </c>
      <c r="R396" s="22">
        <v>0</v>
      </c>
      <c r="S396" s="23"/>
      <c r="T396" s="23"/>
      <c r="U396" s="23"/>
      <c r="V396" s="23"/>
      <c r="W396" s="23"/>
    </row>
    <row r="397" ht="16.5" spans="1:23">
      <c r="A397" s="21">
        <v>399662</v>
      </c>
      <c r="B397" s="21" t="s">
        <v>477</v>
      </c>
      <c r="C397" s="21">
        <v>1555.012</v>
      </c>
      <c r="D397" s="21">
        <v>2027.59</v>
      </c>
      <c r="E397" s="21">
        <v>0</v>
      </c>
      <c r="F397" s="21">
        <v>0</v>
      </c>
      <c r="G397" s="21">
        <v>0</v>
      </c>
      <c r="H397" s="21">
        <v>1</v>
      </c>
      <c r="I397" s="18">
        <v>15.35</v>
      </c>
      <c r="J397" s="18">
        <v>35.079</v>
      </c>
      <c r="K397" s="22">
        <v>4</v>
      </c>
      <c r="L397" s="22">
        <v>1</v>
      </c>
      <c r="M397" s="22">
        <v>0</v>
      </c>
      <c r="N397" s="22">
        <v>0</v>
      </c>
      <c r="O397" s="22">
        <v>0</v>
      </c>
      <c r="P397" s="22">
        <v>11.076</v>
      </c>
      <c r="Q397" s="22">
        <v>0</v>
      </c>
      <c r="R397" s="22">
        <v>0</v>
      </c>
      <c r="S397" s="23"/>
      <c r="T397" s="23"/>
      <c r="U397" s="23"/>
      <c r="V397" s="23"/>
      <c r="W397" s="23"/>
    </row>
    <row r="398" ht="16.5" spans="1:23">
      <c r="A398" s="21">
        <v>399664</v>
      </c>
      <c r="B398" s="21" t="s">
        <v>478</v>
      </c>
      <c r="C398" s="21">
        <v>1054.77</v>
      </c>
      <c r="D398" s="21">
        <v>1333.934</v>
      </c>
      <c r="E398" s="21">
        <v>0</v>
      </c>
      <c r="F398" s="21">
        <v>0</v>
      </c>
      <c r="G398" s="21">
        <v>0</v>
      </c>
      <c r="H398" s="21">
        <v>1</v>
      </c>
      <c r="I398" s="18">
        <v>11.764</v>
      </c>
      <c r="J398" s="18">
        <v>30.23</v>
      </c>
      <c r="K398" s="22">
        <v>4</v>
      </c>
      <c r="L398" s="22">
        <v>2</v>
      </c>
      <c r="M398" s="22">
        <v>0</v>
      </c>
      <c r="N398" s="22">
        <v>0</v>
      </c>
      <c r="O398" s="22">
        <v>0</v>
      </c>
      <c r="P398" s="22">
        <v>10.567</v>
      </c>
      <c r="Q398" s="22">
        <v>0</v>
      </c>
      <c r="R398" s="22">
        <v>0</v>
      </c>
      <c r="S398" s="23"/>
      <c r="T398" s="23"/>
      <c r="U398" s="23"/>
      <c r="V398" s="23"/>
      <c r="W398" s="23"/>
    </row>
    <row r="399" ht="16.5" spans="1:23">
      <c r="A399" s="21">
        <v>399665</v>
      </c>
      <c r="B399" s="21" t="s">
        <v>479</v>
      </c>
      <c r="C399" s="21">
        <v>1924.452</v>
      </c>
      <c r="D399" s="21">
        <v>2197.792</v>
      </c>
      <c r="E399" s="21">
        <v>0</v>
      </c>
      <c r="F399" s="21">
        <v>0</v>
      </c>
      <c r="G399" s="21">
        <v>0</v>
      </c>
      <c r="H399" s="21">
        <v>1</v>
      </c>
      <c r="I399" s="18">
        <v>4.442</v>
      </c>
      <c r="J399" s="18">
        <v>16.327</v>
      </c>
      <c r="K399" s="22">
        <v>4</v>
      </c>
      <c r="L399" s="22">
        <v>2</v>
      </c>
      <c r="M399" s="22">
        <v>-1</v>
      </c>
      <c r="N399" s="22">
        <v>0</v>
      </c>
      <c r="O399" s="22">
        <v>0</v>
      </c>
      <c r="P399" s="22">
        <v>10.383</v>
      </c>
      <c r="Q399" s="22">
        <v>0</v>
      </c>
      <c r="R399" s="22">
        <v>0</v>
      </c>
      <c r="S399" s="23"/>
      <c r="T399" s="23"/>
      <c r="U399" s="23"/>
      <c r="V399" s="23"/>
      <c r="W399" s="23"/>
    </row>
    <row r="400" ht="16.5" spans="1:23">
      <c r="A400" s="21">
        <v>399666</v>
      </c>
      <c r="B400" s="21" t="s">
        <v>480</v>
      </c>
      <c r="C400" s="21">
        <v>1407.207</v>
      </c>
      <c r="D400" s="21">
        <v>1796.717</v>
      </c>
      <c r="E400" s="21">
        <v>0</v>
      </c>
      <c r="F400" s="21">
        <v>0</v>
      </c>
      <c r="G400" s="21">
        <v>0</v>
      </c>
      <c r="H400" s="21">
        <v>1</v>
      </c>
      <c r="I400" s="18">
        <v>10.901</v>
      </c>
      <c r="J400" s="18">
        <v>30.217</v>
      </c>
      <c r="K400" s="22">
        <v>4</v>
      </c>
      <c r="L400" s="22">
        <v>2</v>
      </c>
      <c r="M400" s="22">
        <v>-1</v>
      </c>
      <c r="N400" s="22">
        <v>0</v>
      </c>
      <c r="O400" s="22">
        <v>0</v>
      </c>
      <c r="P400" s="22">
        <v>9.437</v>
      </c>
      <c r="Q400" s="22">
        <v>0</v>
      </c>
      <c r="R400" s="22">
        <v>0</v>
      </c>
      <c r="S400" s="23"/>
      <c r="T400" s="23"/>
      <c r="U400" s="23"/>
      <c r="V400" s="23"/>
      <c r="W400" s="23"/>
    </row>
    <row r="401" ht="16.5" spans="1:23">
      <c r="A401" s="21">
        <v>399667</v>
      </c>
      <c r="B401" s="21" t="s">
        <v>481</v>
      </c>
      <c r="C401" s="21">
        <v>3088.116</v>
      </c>
      <c r="D401" s="21">
        <v>4394.981</v>
      </c>
      <c r="E401" s="21">
        <v>0</v>
      </c>
      <c r="F401" s="21">
        <v>0</v>
      </c>
      <c r="G401" s="21">
        <v>0</v>
      </c>
      <c r="H401" s="21">
        <v>1</v>
      </c>
      <c r="I401" s="18">
        <v>17.961</v>
      </c>
      <c r="J401" s="18">
        <v>42.355</v>
      </c>
      <c r="K401" s="22">
        <v>4</v>
      </c>
      <c r="L401" s="22">
        <v>1</v>
      </c>
      <c r="M401" s="22">
        <v>0</v>
      </c>
      <c r="N401" s="22">
        <v>0</v>
      </c>
      <c r="O401" s="22">
        <v>0</v>
      </c>
      <c r="P401" s="22">
        <v>14.563</v>
      </c>
      <c r="Q401" s="22">
        <v>0</v>
      </c>
      <c r="R401" s="22">
        <v>0</v>
      </c>
      <c r="S401" s="23"/>
      <c r="T401" s="23"/>
      <c r="U401" s="23"/>
      <c r="V401" s="23"/>
      <c r="W401" s="23"/>
    </row>
    <row r="402" ht="16.5" spans="1:23">
      <c r="A402" s="21">
        <v>399668</v>
      </c>
      <c r="B402" s="21" t="s">
        <v>482</v>
      </c>
      <c r="C402" s="21">
        <v>3761.213</v>
      </c>
      <c r="D402" s="21">
        <v>4664.788</v>
      </c>
      <c r="E402" s="21">
        <v>0</v>
      </c>
      <c r="F402" s="21">
        <v>0</v>
      </c>
      <c r="G402" s="21">
        <v>0</v>
      </c>
      <c r="H402" s="21">
        <v>1</v>
      </c>
      <c r="I402" s="18">
        <v>13.816</v>
      </c>
      <c r="J402" s="18">
        <v>30.51</v>
      </c>
      <c r="K402" s="22">
        <v>3</v>
      </c>
      <c r="L402" s="22">
        <v>0</v>
      </c>
      <c r="M402" s="22">
        <v>0</v>
      </c>
      <c r="N402" s="22">
        <v>0</v>
      </c>
      <c r="O402" s="22">
        <v>0</v>
      </c>
      <c r="P402" s="22">
        <v>-3.645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399670</v>
      </c>
      <c r="B403" s="21" t="s">
        <v>483</v>
      </c>
      <c r="C403" s="21">
        <v>3032.579</v>
      </c>
      <c r="D403" s="21">
        <v>3732.219</v>
      </c>
      <c r="E403" s="21">
        <v>0</v>
      </c>
      <c r="F403" s="21">
        <v>0</v>
      </c>
      <c r="G403" s="21">
        <v>0</v>
      </c>
      <c r="H403" s="21">
        <v>1</v>
      </c>
      <c r="I403" s="18">
        <v>14.341</v>
      </c>
      <c r="J403" s="18">
        <v>30.398</v>
      </c>
      <c r="K403" s="22">
        <v>3</v>
      </c>
      <c r="L403" s="22">
        <v>1</v>
      </c>
      <c r="M403" s="22">
        <v>0</v>
      </c>
      <c r="N403" s="22">
        <v>0</v>
      </c>
      <c r="O403" s="22">
        <v>0</v>
      </c>
      <c r="P403" s="22">
        <v>2.711</v>
      </c>
      <c r="Q403" s="22">
        <v>0</v>
      </c>
      <c r="R403" s="22">
        <v>0</v>
      </c>
      <c r="S403" s="23"/>
      <c r="T403" s="23"/>
      <c r="U403" s="23"/>
      <c r="V403" s="23"/>
      <c r="W403" s="23"/>
    </row>
    <row r="404" ht="16.5" spans="1:23">
      <c r="A404" s="21">
        <v>399671</v>
      </c>
      <c r="B404" s="21" t="s">
        <v>484</v>
      </c>
      <c r="C404" s="21">
        <v>6813.407</v>
      </c>
      <c r="D404" s="21">
        <v>8822.843</v>
      </c>
      <c r="E404" s="21">
        <v>0</v>
      </c>
      <c r="F404" s="21">
        <v>0</v>
      </c>
      <c r="G404" s="21">
        <v>0</v>
      </c>
      <c r="H404" s="21">
        <v>1</v>
      </c>
      <c r="I404" s="18">
        <v>9.344</v>
      </c>
      <c r="J404" s="18">
        <v>29.991</v>
      </c>
      <c r="K404" s="22">
        <v>4</v>
      </c>
      <c r="L404" s="22">
        <v>2</v>
      </c>
      <c r="M404" s="22">
        <v>-1</v>
      </c>
      <c r="N404" s="22">
        <v>1</v>
      </c>
      <c r="O404" s="22">
        <v>0</v>
      </c>
      <c r="P404" s="22">
        <v>10.378</v>
      </c>
      <c r="Q404" s="22">
        <v>0</v>
      </c>
      <c r="R404" s="22">
        <v>0</v>
      </c>
      <c r="S404" s="23"/>
      <c r="T404" s="23"/>
      <c r="U404" s="23"/>
      <c r="V404" s="23"/>
      <c r="W404" s="23"/>
    </row>
    <row r="405" ht="16.5" spans="1:23">
      <c r="A405" s="21">
        <v>399672</v>
      </c>
      <c r="B405" s="21" t="s">
        <v>485</v>
      </c>
      <c r="C405" s="21">
        <v>3725.192</v>
      </c>
      <c r="D405" s="21">
        <v>4095.581</v>
      </c>
      <c r="E405" s="21">
        <v>0</v>
      </c>
      <c r="F405" s="21">
        <v>0</v>
      </c>
      <c r="G405" s="21">
        <v>0</v>
      </c>
      <c r="H405" s="21">
        <v>1</v>
      </c>
      <c r="I405" s="18">
        <v>1.272</v>
      </c>
      <c r="J405" s="18">
        <v>10.201</v>
      </c>
      <c r="K405" s="22">
        <v>2</v>
      </c>
      <c r="L405" s="22">
        <v>1</v>
      </c>
      <c r="M405" s="22">
        <v>0</v>
      </c>
      <c r="N405" s="22">
        <v>0</v>
      </c>
      <c r="O405" s="22">
        <v>0</v>
      </c>
      <c r="P405" s="22">
        <v>24.03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399673</v>
      </c>
      <c r="B406" s="21" t="s">
        <v>486</v>
      </c>
      <c r="C406" s="21">
        <v>1984.375</v>
      </c>
      <c r="D406" s="21">
        <v>2724.059</v>
      </c>
      <c r="E406" s="21">
        <v>0</v>
      </c>
      <c r="F406" s="21">
        <v>0</v>
      </c>
      <c r="G406" s="21">
        <v>0</v>
      </c>
      <c r="H406" s="21">
        <v>1</v>
      </c>
      <c r="I406" s="18">
        <v>18.745</v>
      </c>
      <c r="J406" s="18">
        <v>40.809</v>
      </c>
      <c r="K406" s="22">
        <v>3</v>
      </c>
      <c r="L406" s="22">
        <v>2</v>
      </c>
      <c r="M406" s="22">
        <v>0</v>
      </c>
      <c r="N406" s="22">
        <v>0</v>
      </c>
      <c r="O406" s="22">
        <v>0</v>
      </c>
      <c r="P406" s="22">
        <v>1.787</v>
      </c>
      <c r="Q406" s="22">
        <v>0</v>
      </c>
      <c r="R406" s="22">
        <v>0</v>
      </c>
      <c r="S406" s="23"/>
      <c r="T406" s="23"/>
      <c r="U406" s="23"/>
      <c r="V406" s="23"/>
      <c r="W406" s="23"/>
    </row>
    <row r="407" ht="16.5" spans="1:23">
      <c r="A407" s="21">
        <v>399678</v>
      </c>
      <c r="B407" s="21" t="s">
        <v>487</v>
      </c>
      <c r="C407" s="21">
        <v>469.407</v>
      </c>
      <c r="D407" s="21">
        <v>580.046</v>
      </c>
      <c r="E407" s="21">
        <v>0</v>
      </c>
      <c r="F407" s="21">
        <v>0</v>
      </c>
      <c r="G407" s="21">
        <v>0</v>
      </c>
      <c r="H407" s="21">
        <v>1</v>
      </c>
      <c r="I407" s="18">
        <v>7.381</v>
      </c>
      <c r="J407" s="18">
        <v>25.047</v>
      </c>
      <c r="K407" s="22">
        <v>4</v>
      </c>
      <c r="L407" s="22">
        <v>2</v>
      </c>
      <c r="M407" s="22">
        <v>-1</v>
      </c>
      <c r="N407" s="22">
        <v>0</v>
      </c>
      <c r="O407" s="22">
        <v>0</v>
      </c>
      <c r="P407" s="22">
        <v>9.36</v>
      </c>
      <c r="Q407" s="22">
        <v>0</v>
      </c>
      <c r="R407" s="22">
        <v>0</v>
      </c>
      <c r="S407" s="23"/>
      <c r="T407" s="23"/>
      <c r="U407" s="23"/>
      <c r="V407" s="23"/>
      <c r="W407" s="23"/>
    </row>
    <row r="408" ht="16.5" spans="1:23">
      <c r="A408" s="21">
        <v>399679</v>
      </c>
      <c r="B408" s="21" t="s">
        <v>488</v>
      </c>
      <c r="C408" s="21">
        <v>4478.25</v>
      </c>
      <c r="D408" s="21">
        <v>5519.938</v>
      </c>
      <c r="E408" s="21">
        <v>0</v>
      </c>
      <c r="F408" s="21">
        <v>0</v>
      </c>
      <c r="G408" s="21">
        <v>0</v>
      </c>
      <c r="H408" s="21">
        <v>1</v>
      </c>
      <c r="I408" s="18">
        <v>10.721</v>
      </c>
      <c r="J408" s="18">
        <v>27.569</v>
      </c>
      <c r="K408" s="22">
        <v>2</v>
      </c>
      <c r="L408" s="22">
        <v>2</v>
      </c>
      <c r="M408" s="22">
        <v>0</v>
      </c>
      <c r="N408" s="22">
        <v>-1</v>
      </c>
      <c r="O408" s="22">
        <v>0</v>
      </c>
      <c r="P408" s="22">
        <v>8.644</v>
      </c>
      <c r="Q408" s="22">
        <v>0</v>
      </c>
      <c r="R408" s="22">
        <v>0</v>
      </c>
      <c r="S408" s="23"/>
      <c r="T408" s="23"/>
      <c r="U408" s="23"/>
      <c r="V408" s="23"/>
      <c r="W408" s="23"/>
    </row>
    <row r="409" ht="16.5" spans="1:23">
      <c r="A409" s="21">
        <v>399680</v>
      </c>
      <c r="B409" s="21" t="s">
        <v>489</v>
      </c>
      <c r="C409" s="21">
        <v>568.949</v>
      </c>
      <c r="D409" s="21">
        <v>676.602</v>
      </c>
      <c r="E409" s="21">
        <v>0</v>
      </c>
      <c r="F409" s="21">
        <v>0</v>
      </c>
      <c r="G409" s="21">
        <v>0</v>
      </c>
      <c r="H409" s="21">
        <v>1</v>
      </c>
      <c r="I409" s="18">
        <v>3.911</v>
      </c>
      <c r="J409" s="18">
        <v>19.199</v>
      </c>
      <c r="K409" s="22">
        <v>4</v>
      </c>
      <c r="L409" s="22">
        <v>2</v>
      </c>
      <c r="M409" s="22">
        <v>-1</v>
      </c>
      <c r="N409" s="22">
        <v>0</v>
      </c>
      <c r="O409" s="22">
        <v>0</v>
      </c>
      <c r="P409" s="22">
        <v>7.647</v>
      </c>
      <c r="Q409" s="22">
        <v>0</v>
      </c>
      <c r="R409" s="22">
        <v>0</v>
      </c>
      <c r="S409" s="23"/>
      <c r="T409" s="23"/>
      <c r="U409" s="23"/>
      <c r="V409" s="23"/>
      <c r="W409" s="23"/>
    </row>
    <row r="410" ht="16.5" spans="1:23">
      <c r="A410" s="21">
        <v>399681</v>
      </c>
      <c r="B410" s="21" t="s">
        <v>490</v>
      </c>
      <c r="C410" s="21">
        <v>838.985</v>
      </c>
      <c r="D410" s="21">
        <v>1019.037</v>
      </c>
      <c r="E410" s="21">
        <v>0</v>
      </c>
      <c r="F410" s="21">
        <v>0</v>
      </c>
      <c r="G410" s="21">
        <v>0</v>
      </c>
      <c r="H410" s="21">
        <v>1</v>
      </c>
      <c r="I410" s="18">
        <v>4.349</v>
      </c>
      <c r="J410" s="18">
        <v>21.25</v>
      </c>
      <c r="K410" s="22">
        <v>1</v>
      </c>
      <c r="L410" s="22">
        <v>2</v>
      </c>
      <c r="M410" s="22">
        <v>1</v>
      </c>
      <c r="N410" s="22">
        <v>0</v>
      </c>
      <c r="O410" s="22">
        <v>0</v>
      </c>
      <c r="P410" s="22">
        <v>11.026</v>
      </c>
      <c r="Q410" s="22">
        <v>0</v>
      </c>
      <c r="R410" s="22">
        <v>0</v>
      </c>
      <c r="S410" s="23"/>
      <c r="T410" s="23"/>
      <c r="U410" s="23"/>
      <c r="V410" s="23"/>
      <c r="W410" s="23"/>
    </row>
    <row r="411" ht="16.5" spans="1:23">
      <c r="A411" s="21">
        <v>399682</v>
      </c>
      <c r="B411" s="21" t="s">
        <v>491</v>
      </c>
      <c r="C411" s="21">
        <v>1305.323</v>
      </c>
      <c r="D411" s="21">
        <v>1579.77</v>
      </c>
      <c r="E411" s="21">
        <v>0</v>
      </c>
      <c r="F411" s="21">
        <v>0</v>
      </c>
      <c r="G411" s="21">
        <v>0</v>
      </c>
      <c r="H411" s="21">
        <v>1</v>
      </c>
      <c r="I411" s="18">
        <v>15.026</v>
      </c>
      <c r="J411" s="18">
        <v>29.788</v>
      </c>
      <c r="K411" s="22">
        <v>4</v>
      </c>
      <c r="L411" s="22">
        <v>2</v>
      </c>
      <c r="M411" s="22">
        <v>0</v>
      </c>
      <c r="N411" s="22">
        <v>0</v>
      </c>
      <c r="O411" s="22">
        <v>0</v>
      </c>
      <c r="P411" s="22">
        <v>11.824</v>
      </c>
      <c r="Q411" s="22">
        <v>0</v>
      </c>
      <c r="R411" s="22">
        <v>-1</v>
      </c>
      <c r="S411" s="23"/>
      <c r="T411" s="23"/>
      <c r="U411" s="23"/>
      <c r="V411" s="23"/>
      <c r="W411" s="23"/>
    </row>
    <row r="412" ht="16.5" spans="1:23">
      <c r="A412" s="21">
        <v>399687</v>
      </c>
      <c r="B412" s="21" t="s">
        <v>492</v>
      </c>
      <c r="C412" s="21">
        <v>2704.969</v>
      </c>
      <c r="D412" s="21">
        <v>3420.152</v>
      </c>
      <c r="E412" s="21">
        <v>0</v>
      </c>
      <c r="F412" s="21">
        <v>0</v>
      </c>
      <c r="G412" s="21">
        <v>0</v>
      </c>
      <c r="H412" s="21">
        <v>1</v>
      </c>
      <c r="I412" s="18">
        <v>15.226</v>
      </c>
      <c r="J412" s="18">
        <v>32.953</v>
      </c>
      <c r="K412" s="22">
        <v>3</v>
      </c>
      <c r="L412" s="22">
        <v>2</v>
      </c>
      <c r="M412" s="22">
        <v>0</v>
      </c>
      <c r="N412" s="22">
        <v>0</v>
      </c>
      <c r="O412" s="22">
        <v>0</v>
      </c>
      <c r="P412" s="22">
        <v>6.866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1">
        <v>399688</v>
      </c>
      <c r="B413" s="21" t="s">
        <v>493</v>
      </c>
      <c r="C413" s="21">
        <v>2250.892</v>
      </c>
      <c r="D413" s="21">
        <v>4429.224</v>
      </c>
      <c r="E413" s="21">
        <v>0</v>
      </c>
      <c r="F413" s="21">
        <v>0</v>
      </c>
      <c r="G413" s="21">
        <v>0</v>
      </c>
      <c r="H413" s="21">
        <v>1</v>
      </c>
      <c r="I413" s="18">
        <v>19.296</v>
      </c>
      <c r="J413" s="18">
        <v>58.987</v>
      </c>
      <c r="K413" s="22">
        <v>4</v>
      </c>
      <c r="L413" s="22">
        <v>0</v>
      </c>
      <c r="M413" s="22">
        <v>0</v>
      </c>
      <c r="N413" s="22">
        <v>0</v>
      </c>
      <c r="O413" s="22">
        <v>0</v>
      </c>
      <c r="P413" s="22">
        <v>15.325</v>
      </c>
      <c r="Q413" s="22">
        <v>0</v>
      </c>
      <c r="R413" s="22">
        <v>0</v>
      </c>
      <c r="S413" s="23"/>
      <c r="T413" s="23"/>
      <c r="U413" s="23"/>
      <c r="V413" s="23"/>
      <c r="W413" s="23"/>
    </row>
    <row r="414" ht="16.5" spans="1:23">
      <c r="A414" s="21">
        <v>399692</v>
      </c>
      <c r="B414" s="21" t="s">
        <v>494</v>
      </c>
      <c r="C414" s="21">
        <v>3229.79</v>
      </c>
      <c r="D414" s="21">
        <v>3857.46</v>
      </c>
      <c r="E414" s="21">
        <v>0</v>
      </c>
      <c r="F414" s="21">
        <v>0</v>
      </c>
      <c r="G414" s="21">
        <v>0</v>
      </c>
      <c r="H414" s="21">
        <v>1</v>
      </c>
      <c r="I414" s="18">
        <v>3.627</v>
      </c>
      <c r="J414" s="18">
        <v>19.309</v>
      </c>
      <c r="K414" s="22">
        <v>4</v>
      </c>
      <c r="L414" s="22">
        <v>2</v>
      </c>
      <c r="M414" s="22">
        <v>0</v>
      </c>
      <c r="N414" s="22">
        <v>0</v>
      </c>
      <c r="O414" s="22">
        <v>0</v>
      </c>
      <c r="P414" s="22">
        <v>7.313</v>
      </c>
      <c r="Q414" s="22">
        <v>0</v>
      </c>
      <c r="R414" s="22">
        <v>-1</v>
      </c>
      <c r="S414" s="23"/>
      <c r="T414" s="23"/>
      <c r="U414" s="23"/>
      <c r="V414" s="23"/>
      <c r="W414" s="23"/>
    </row>
    <row r="415" ht="16.5" spans="1:23">
      <c r="A415" s="21">
        <v>399694</v>
      </c>
      <c r="B415" s="21" t="s">
        <v>495</v>
      </c>
      <c r="C415" s="21">
        <v>3018.393</v>
      </c>
      <c r="D415" s="21">
        <v>3798.428</v>
      </c>
      <c r="E415" s="21">
        <v>0</v>
      </c>
      <c r="F415" s="21">
        <v>0</v>
      </c>
      <c r="G415" s="21">
        <v>0</v>
      </c>
      <c r="H415" s="21">
        <v>1</v>
      </c>
      <c r="I415" s="18">
        <v>9.806</v>
      </c>
      <c r="J415" s="18">
        <v>28.328</v>
      </c>
      <c r="K415" s="22">
        <v>4</v>
      </c>
      <c r="L415" s="22">
        <v>2</v>
      </c>
      <c r="M415" s="22">
        <v>0</v>
      </c>
      <c r="N415" s="22">
        <v>0</v>
      </c>
      <c r="O415" s="22">
        <v>0</v>
      </c>
      <c r="P415" s="22">
        <v>3.29</v>
      </c>
      <c r="Q415" s="22">
        <v>0</v>
      </c>
      <c r="R415" s="22">
        <v>0</v>
      </c>
      <c r="S415" s="23"/>
      <c r="T415" s="23"/>
      <c r="U415" s="23"/>
      <c r="V415" s="23"/>
      <c r="W415" s="23"/>
    </row>
    <row r="416" ht="16.5" spans="1:23">
      <c r="A416" s="21">
        <v>399695</v>
      </c>
      <c r="B416" s="21" t="s">
        <v>496</v>
      </c>
      <c r="C416" s="21">
        <v>2029.799</v>
      </c>
      <c r="D416" s="21">
        <v>2450.793</v>
      </c>
      <c r="E416" s="21">
        <v>0</v>
      </c>
      <c r="F416" s="21">
        <v>0</v>
      </c>
      <c r="G416" s="21">
        <v>0</v>
      </c>
      <c r="H416" s="21">
        <v>1</v>
      </c>
      <c r="I416" s="18">
        <v>12.669</v>
      </c>
      <c r="J416" s="18">
        <v>27.671</v>
      </c>
      <c r="K416" s="22">
        <v>4</v>
      </c>
      <c r="L416" s="22">
        <v>0</v>
      </c>
      <c r="M416" s="22">
        <v>0</v>
      </c>
      <c r="N416" s="22">
        <v>0</v>
      </c>
      <c r="O416" s="22">
        <v>0</v>
      </c>
      <c r="P416" s="22">
        <v>13.801</v>
      </c>
      <c r="Q416" s="22">
        <v>0</v>
      </c>
      <c r="R416" s="22">
        <v>0</v>
      </c>
      <c r="S416" s="23"/>
      <c r="T416" s="23"/>
      <c r="U416" s="23"/>
      <c r="V416" s="23"/>
      <c r="W416" s="23"/>
    </row>
    <row r="417" ht="16.5" spans="1:23">
      <c r="A417" s="21">
        <v>399696</v>
      </c>
      <c r="B417" s="21" t="s">
        <v>497</v>
      </c>
      <c r="C417" s="21">
        <v>2594.87</v>
      </c>
      <c r="D417" s="21">
        <v>3423.226</v>
      </c>
      <c r="E417" s="21">
        <v>0</v>
      </c>
      <c r="F417" s="21">
        <v>0</v>
      </c>
      <c r="G417" s="21">
        <v>0</v>
      </c>
      <c r="H417" s="21">
        <v>1</v>
      </c>
      <c r="I417" s="18">
        <v>14.617</v>
      </c>
      <c r="J417" s="18">
        <v>35.278</v>
      </c>
      <c r="K417" s="22">
        <v>4</v>
      </c>
      <c r="L417" s="22">
        <v>0</v>
      </c>
      <c r="M417" s="22">
        <v>0</v>
      </c>
      <c r="N417" s="22">
        <v>0</v>
      </c>
      <c r="O417" s="22">
        <v>0</v>
      </c>
      <c r="P417" s="22">
        <v>2.856</v>
      </c>
      <c r="Q417" s="22">
        <v>0</v>
      </c>
      <c r="R417" s="22">
        <v>0</v>
      </c>
      <c r="S417" s="23"/>
      <c r="T417" s="23"/>
      <c r="U417" s="23"/>
      <c r="V417" s="23"/>
      <c r="W417" s="23"/>
    </row>
    <row r="418" ht="16.5" spans="1:23">
      <c r="A418" s="21">
        <v>399697</v>
      </c>
      <c r="B418" s="21" t="s">
        <v>498</v>
      </c>
      <c r="C418" s="21">
        <v>2961.924</v>
      </c>
      <c r="D418" s="21">
        <v>3612.767</v>
      </c>
      <c r="E418" s="21">
        <v>0</v>
      </c>
      <c r="F418" s="21">
        <v>0</v>
      </c>
      <c r="G418" s="21">
        <v>0</v>
      </c>
      <c r="H418" s="21">
        <v>1</v>
      </c>
      <c r="I418" s="18">
        <v>3.459</v>
      </c>
      <c r="J418" s="18">
        <v>20.851</v>
      </c>
      <c r="K418" s="22">
        <v>4</v>
      </c>
      <c r="L418" s="22">
        <v>0</v>
      </c>
      <c r="M418" s="22">
        <v>0</v>
      </c>
      <c r="N418" s="22">
        <v>0</v>
      </c>
      <c r="O418" s="22">
        <v>0</v>
      </c>
      <c r="P418" s="22">
        <v>2.574</v>
      </c>
      <c r="Q418" s="22">
        <v>0</v>
      </c>
      <c r="R418" s="22">
        <v>1</v>
      </c>
      <c r="S418" s="23"/>
      <c r="T418" s="23"/>
      <c r="U418" s="23"/>
      <c r="V418" s="23"/>
      <c r="W418" s="23"/>
    </row>
    <row r="419" ht="16.5" spans="1:23">
      <c r="A419" s="21">
        <v>399701</v>
      </c>
      <c r="B419" s="21" t="s">
        <v>499</v>
      </c>
      <c r="C419" s="21">
        <v>7127.343</v>
      </c>
      <c r="D419" s="21">
        <v>7929.525</v>
      </c>
      <c r="E419" s="21">
        <v>0</v>
      </c>
      <c r="F419" s="21">
        <v>0</v>
      </c>
      <c r="G419" s="21">
        <v>0</v>
      </c>
      <c r="H419" s="21">
        <v>1</v>
      </c>
      <c r="I419" s="18">
        <v>2.355</v>
      </c>
      <c r="J419" s="18">
        <v>12.233</v>
      </c>
      <c r="K419" s="22">
        <v>3</v>
      </c>
      <c r="L419" s="22">
        <v>1</v>
      </c>
      <c r="M419" s="22">
        <v>0</v>
      </c>
      <c r="N419" s="22">
        <v>0</v>
      </c>
      <c r="O419" s="22">
        <v>0</v>
      </c>
      <c r="P419" s="22">
        <v>2.959</v>
      </c>
      <c r="Q419" s="22">
        <v>0</v>
      </c>
      <c r="R419" s="22">
        <v>0</v>
      </c>
      <c r="S419" s="23"/>
      <c r="T419" s="23"/>
      <c r="U419" s="23"/>
      <c r="V419" s="23"/>
      <c r="W419" s="23"/>
    </row>
    <row r="420" ht="16.5" spans="1:23">
      <c r="A420" s="21">
        <v>399702</v>
      </c>
      <c r="B420" s="21" t="s">
        <v>500</v>
      </c>
      <c r="C420" s="21">
        <v>6460.001</v>
      </c>
      <c r="D420" s="21">
        <v>7262.433</v>
      </c>
      <c r="E420" s="21">
        <v>0</v>
      </c>
      <c r="F420" s="21">
        <v>0</v>
      </c>
      <c r="G420" s="21">
        <v>0</v>
      </c>
      <c r="H420" s="21">
        <v>1</v>
      </c>
      <c r="I420" s="18">
        <v>3.833</v>
      </c>
      <c r="J420" s="18">
        <v>14.458</v>
      </c>
      <c r="K420" s="22">
        <v>4</v>
      </c>
      <c r="L420" s="22">
        <v>2</v>
      </c>
      <c r="M420" s="22">
        <v>-1</v>
      </c>
      <c r="N420" s="22">
        <v>0</v>
      </c>
      <c r="O420" s="22">
        <v>0</v>
      </c>
      <c r="P420" s="22">
        <v>6.026</v>
      </c>
      <c r="Q420" s="22">
        <v>0</v>
      </c>
      <c r="R420" s="22">
        <v>0</v>
      </c>
      <c r="S420" s="23"/>
      <c r="T420" s="23"/>
      <c r="U420" s="23"/>
      <c r="V420" s="23"/>
      <c r="W420" s="23"/>
    </row>
    <row r="421" ht="16.5" spans="1:23">
      <c r="A421" s="21">
        <v>399703</v>
      </c>
      <c r="B421" s="21" t="s">
        <v>501</v>
      </c>
      <c r="C421" s="21">
        <v>6281.192</v>
      </c>
      <c r="D421" s="21">
        <v>7107.888</v>
      </c>
      <c r="E421" s="21">
        <v>0</v>
      </c>
      <c r="F421" s="21">
        <v>0</v>
      </c>
      <c r="G421" s="21">
        <v>0</v>
      </c>
      <c r="H421" s="21">
        <v>1</v>
      </c>
      <c r="I421" s="18">
        <v>4.621</v>
      </c>
      <c r="J421" s="18">
        <v>15.714</v>
      </c>
      <c r="K421" s="22">
        <v>4</v>
      </c>
      <c r="L421" s="22">
        <v>0</v>
      </c>
      <c r="M421" s="22">
        <v>0</v>
      </c>
      <c r="N421" s="22">
        <v>0</v>
      </c>
      <c r="O421" s="22">
        <v>0</v>
      </c>
      <c r="P421" s="22">
        <v>1.901</v>
      </c>
      <c r="Q421" s="22">
        <v>0</v>
      </c>
      <c r="R421" s="22">
        <v>0</v>
      </c>
      <c r="S421" s="23"/>
      <c r="T421" s="23"/>
      <c r="U421" s="23"/>
      <c r="V421" s="23"/>
      <c r="W421" s="23"/>
    </row>
    <row r="422" ht="16.5" spans="1:23">
      <c r="A422" s="21">
        <v>399704</v>
      </c>
      <c r="B422" s="21" t="s">
        <v>502</v>
      </c>
      <c r="C422" s="21">
        <v>3937.162</v>
      </c>
      <c r="D422" s="21">
        <v>5071.922</v>
      </c>
      <c r="E422" s="21">
        <v>0</v>
      </c>
      <c r="F422" s="21">
        <v>0</v>
      </c>
      <c r="G422" s="21">
        <v>0</v>
      </c>
      <c r="H422" s="21">
        <v>1</v>
      </c>
      <c r="I422" s="18">
        <v>6.759</v>
      </c>
      <c r="J422" s="18">
        <v>27.62</v>
      </c>
      <c r="K422" s="22">
        <v>3</v>
      </c>
      <c r="L422" s="22">
        <v>1</v>
      </c>
      <c r="M422" s="22">
        <v>0</v>
      </c>
      <c r="N422" s="22">
        <v>-1</v>
      </c>
      <c r="O422" s="22">
        <v>0</v>
      </c>
      <c r="P422" s="22">
        <v>0.041</v>
      </c>
      <c r="Q422" s="22">
        <v>0</v>
      </c>
      <c r="R422" s="22">
        <v>0</v>
      </c>
      <c r="S422" s="23"/>
      <c r="T422" s="23"/>
      <c r="U422" s="23"/>
      <c r="V422" s="23"/>
      <c r="W422" s="23"/>
    </row>
    <row r="423" ht="16.5" spans="1:23">
      <c r="A423" s="21">
        <v>399705</v>
      </c>
      <c r="B423" s="21" t="s">
        <v>503</v>
      </c>
      <c r="C423" s="21">
        <v>2678.089</v>
      </c>
      <c r="D423" s="21">
        <v>3477.37</v>
      </c>
      <c r="E423" s="21">
        <v>0</v>
      </c>
      <c r="F423" s="21">
        <v>0</v>
      </c>
      <c r="G423" s="21">
        <v>0</v>
      </c>
      <c r="H423" s="21">
        <v>1</v>
      </c>
      <c r="I423" s="18">
        <v>17.818</v>
      </c>
      <c r="J423" s="18">
        <v>36.708</v>
      </c>
      <c r="K423" s="22">
        <v>3</v>
      </c>
      <c r="L423" s="22">
        <v>2</v>
      </c>
      <c r="M423" s="22">
        <v>0</v>
      </c>
      <c r="N423" s="22">
        <v>0</v>
      </c>
      <c r="O423" s="22">
        <v>0</v>
      </c>
      <c r="P423" s="22">
        <v>0.311</v>
      </c>
      <c r="Q423" s="22">
        <v>0</v>
      </c>
      <c r="R423" s="22">
        <v>0</v>
      </c>
      <c r="S423" s="23"/>
      <c r="T423" s="23"/>
      <c r="U423" s="23"/>
      <c r="V423" s="23"/>
      <c r="W423" s="23"/>
    </row>
    <row r="424" ht="16.5" spans="1:23">
      <c r="A424" s="21">
        <v>399750</v>
      </c>
      <c r="B424" s="21" t="s">
        <v>504</v>
      </c>
      <c r="C424" s="21">
        <v>8050.095</v>
      </c>
      <c r="D424" s="21">
        <v>8878.447</v>
      </c>
      <c r="E424" s="21">
        <v>0</v>
      </c>
      <c r="F424" s="21">
        <v>0</v>
      </c>
      <c r="G424" s="21">
        <v>0</v>
      </c>
      <c r="H424" s="21">
        <v>1</v>
      </c>
      <c r="I424" s="18">
        <v>4.219</v>
      </c>
      <c r="J424" s="18">
        <v>13.156</v>
      </c>
      <c r="K424" s="22">
        <v>2</v>
      </c>
      <c r="L424" s="22">
        <v>2</v>
      </c>
      <c r="M424" s="22">
        <v>1</v>
      </c>
      <c r="N424" s="22">
        <v>-1</v>
      </c>
      <c r="O424" s="22">
        <v>0</v>
      </c>
      <c r="P424" s="22">
        <v>9.575</v>
      </c>
      <c r="Q424" s="22">
        <v>0</v>
      </c>
      <c r="R424" s="22">
        <v>0</v>
      </c>
      <c r="S424" s="23"/>
      <c r="T424" s="23"/>
      <c r="U424" s="23"/>
      <c r="V424" s="23"/>
      <c r="W424" s="23"/>
    </row>
    <row r="425" ht="16.5" spans="1:23">
      <c r="A425" s="21">
        <v>399802</v>
      </c>
      <c r="B425" s="21" t="s">
        <v>505</v>
      </c>
      <c r="C425" s="21">
        <v>5023.904</v>
      </c>
      <c r="D425" s="21">
        <v>6108.673</v>
      </c>
      <c r="E425" s="21">
        <v>0</v>
      </c>
      <c r="F425" s="21">
        <v>0</v>
      </c>
      <c r="G425" s="21">
        <v>0</v>
      </c>
      <c r="H425" s="21">
        <v>1</v>
      </c>
      <c r="I425" s="18">
        <v>10.251</v>
      </c>
      <c r="J425" s="18">
        <v>26.189</v>
      </c>
      <c r="K425" s="22">
        <v>4</v>
      </c>
      <c r="L425" s="22">
        <v>1</v>
      </c>
      <c r="M425" s="22">
        <v>-1</v>
      </c>
      <c r="N425" s="22">
        <v>0</v>
      </c>
      <c r="O425" s="22">
        <v>0</v>
      </c>
      <c r="P425" s="22">
        <v>20.831</v>
      </c>
      <c r="Q425" s="22">
        <v>0</v>
      </c>
      <c r="R425" s="22">
        <v>0</v>
      </c>
      <c r="S425" s="23"/>
      <c r="T425" s="23"/>
      <c r="U425" s="23"/>
      <c r="V425" s="23"/>
      <c r="W425" s="23"/>
    </row>
    <row r="426" ht="16.5" spans="1:23">
      <c r="A426" s="21">
        <v>399803</v>
      </c>
      <c r="B426" s="21" t="s">
        <v>506</v>
      </c>
      <c r="C426" s="21">
        <v>3709.952</v>
      </c>
      <c r="D426" s="21">
        <v>4656.117</v>
      </c>
      <c r="E426" s="21">
        <v>0</v>
      </c>
      <c r="F426" s="21">
        <v>0</v>
      </c>
      <c r="G426" s="21">
        <v>0</v>
      </c>
      <c r="H426" s="21">
        <v>1</v>
      </c>
      <c r="I426" s="18">
        <v>18.704</v>
      </c>
      <c r="J426" s="18">
        <v>35.224</v>
      </c>
      <c r="K426" s="22">
        <v>4</v>
      </c>
      <c r="L426" s="22">
        <v>1</v>
      </c>
      <c r="M426" s="22">
        <v>0</v>
      </c>
      <c r="N426" s="22">
        <v>0</v>
      </c>
      <c r="O426" s="22">
        <v>0</v>
      </c>
      <c r="P426" s="22">
        <v>1.195</v>
      </c>
      <c r="Q426" s="22">
        <v>0</v>
      </c>
      <c r="R426" s="22">
        <v>0</v>
      </c>
      <c r="S426" s="23"/>
      <c r="T426" s="23"/>
      <c r="U426" s="23"/>
      <c r="V426" s="23"/>
      <c r="W426" s="23"/>
    </row>
    <row r="427" ht="16.5" spans="1:23">
      <c r="A427" s="21">
        <v>399804</v>
      </c>
      <c r="B427" s="21" t="s">
        <v>507</v>
      </c>
      <c r="C427" s="21">
        <v>1600.607</v>
      </c>
      <c r="D427" s="21">
        <v>1946.513</v>
      </c>
      <c r="E427" s="21">
        <v>0</v>
      </c>
      <c r="F427" s="21">
        <v>0</v>
      </c>
      <c r="G427" s="21">
        <v>0</v>
      </c>
      <c r="H427" s="21">
        <v>1</v>
      </c>
      <c r="I427" s="18">
        <v>8.259</v>
      </c>
      <c r="J427" s="18">
        <v>24.562</v>
      </c>
      <c r="K427" s="22">
        <v>0</v>
      </c>
      <c r="L427" s="22">
        <v>2</v>
      </c>
      <c r="M427" s="22">
        <v>0</v>
      </c>
      <c r="N427" s="22">
        <v>0</v>
      </c>
      <c r="O427" s="22">
        <v>0</v>
      </c>
      <c r="P427" s="22">
        <v>1.192</v>
      </c>
      <c r="Q427" s="22">
        <v>0</v>
      </c>
      <c r="R427" s="22">
        <v>0</v>
      </c>
      <c r="S427" s="23"/>
      <c r="T427" s="23"/>
      <c r="U427" s="23"/>
      <c r="V427" s="23"/>
      <c r="W427" s="23"/>
    </row>
    <row r="428" ht="16.5" spans="1:23">
      <c r="A428" s="21">
        <v>399806</v>
      </c>
      <c r="B428" s="21" t="s">
        <v>508</v>
      </c>
      <c r="C428" s="21">
        <v>1187.65</v>
      </c>
      <c r="D428" s="21">
        <v>1354.477</v>
      </c>
      <c r="E428" s="21">
        <v>0</v>
      </c>
      <c r="F428" s="21">
        <v>0</v>
      </c>
      <c r="G428" s="21">
        <v>0</v>
      </c>
      <c r="H428" s="21">
        <v>1</v>
      </c>
      <c r="I428" s="18">
        <v>2.781</v>
      </c>
      <c r="J428" s="18">
        <v>14.755</v>
      </c>
      <c r="K428" s="22">
        <v>3</v>
      </c>
      <c r="L428" s="22">
        <v>1</v>
      </c>
      <c r="M428" s="22">
        <v>0</v>
      </c>
      <c r="N428" s="22">
        <v>-1</v>
      </c>
      <c r="O428" s="22">
        <v>0</v>
      </c>
      <c r="P428" s="22">
        <v>1.685</v>
      </c>
      <c r="Q428" s="22">
        <v>0</v>
      </c>
      <c r="R428" s="22">
        <v>0</v>
      </c>
      <c r="S428" s="23"/>
      <c r="T428" s="23"/>
      <c r="U428" s="23"/>
      <c r="V428" s="23"/>
      <c r="W428" s="23"/>
    </row>
    <row r="429" ht="16.5" spans="1:23">
      <c r="A429" s="21">
        <v>399808</v>
      </c>
      <c r="B429" s="21" t="s">
        <v>509</v>
      </c>
      <c r="C429" s="21">
        <v>1777.352</v>
      </c>
      <c r="D429" s="21">
        <v>2225.72</v>
      </c>
      <c r="E429" s="21">
        <v>0</v>
      </c>
      <c r="F429" s="21">
        <v>0</v>
      </c>
      <c r="G429" s="21">
        <v>0</v>
      </c>
      <c r="H429" s="21">
        <v>1</v>
      </c>
      <c r="I429" s="18">
        <v>15.253</v>
      </c>
      <c r="J429" s="18">
        <v>32.325</v>
      </c>
      <c r="K429" s="22">
        <v>4</v>
      </c>
      <c r="L429" s="22">
        <v>1</v>
      </c>
      <c r="M429" s="22">
        <v>-1</v>
      </c>
      <c r="N429" s="22">
        <v>0</v>
      </c>
      <c r="O429" s="22">
        <v>0</v>
      </c>
      <c r="P429" s="22">
        <v>5.704</v>
      </c>
      <c r="Q429" s="22">
        <v>0</v>
      </c>
      <c r="R429" s="22">
        <v>0</v>
      </c>
      <c r="S429" s="23"/>
      <c r="T429" s="23"/>
      <c r="U429" s="23"/>
      <c r="V429" s="23"/>
      <c r="W429" s="23"/>
    </row>
    <row r="430" ht="16.5" spans="1:23">
      <c r="A430" s="21">
        <v>399810</v>
      </c>
      <c r="B430" s="21" t="s">
        <v>510</v>
      </c>
      <c r="C430" s="21">
        <v>2631.549</v>
      </c>
      <c r="D430" s="21">
        <v>3104.904</v>
      </c>
      <c r="E430" s="21">
        <v>0</v>
      </c>
      <c r="F430" s="21">
        <v>0</v>
      </c>
      <c r="G430" s="21">
        <v>0</v>
      </c>
      <c r="H430" s="21">
        <v>1</v>
      </c>
      <c r="I430" s="18">
        <v>4.795</v>
      </c>
      <c r="J430" s="18">
        <v>19.31</v>
      </c>
      <c r="K430" s="22">
        <v>4</v>
      </c>
      <c r="L430" s="22">
        <v>0</v>
      </c>
      <c r="M430" s="22">
        <v>0</v>
      </c>
      <c r="N430" s="22">
        <v>0</v>
      </c>
      <c r="O430" s="22">
        <v>0</v>
      </c>
      <c r="P430" s="22">
        <v>7.763</v>
      </c>
      <c r="Q430" s="22">
        <v>0</v>
      </c>
      <c r="R430" s="22">
        <v>0</v>
      </c>
      <c r="S430" s="23"/>
      <c r="T430" s="23"/>
      <c r="U430" s="23"/>
      <c r="V430" s="23"/>
      <c r="W430" s="23"/>
    </row>
    <row r="431" ht="16.5" spans="1:23">
      <c r="A431" s="21">
        <v>399811</v>
      </c>
      <c r="B431" s="21" t="s">
        <v>511</v>
      </c>
      <c r="C431" s="21">
        <v>3497.952</v>
      </c>
      <c r="D431" s="21">
        <v>4732.822</v>
      </c>
      <c r="E431" s="21">
        <v>0</v>
      </c>
      <c r="F431" s="21">
        <v>0</v>
      </c>
      <c r="G431" s="21">
        <v>0</v>
      </c>
      <c r="H431" s="21">
        <v>1</v>
      </c>
      <c r="I431" s="18">
        <v>21.604</v>
      </c>
      <c r="J431" s="18">
        <v>42.059</v>
      </c>
      <c r="K431" s="22">
        <v>3</v>
      </c>
      <c r="L431" s="22">
        <v>2</v>
      </c>
      <c r="M431" s="22">
        <v>0</v>
      </c>
      <c r="N431" s="22">
        <v>0</v>
      </c>
      <c r="O431" s="22">
        <v>0</v>
      </c>
      <c r="P431" s="22">
        <v>1.198</v>
      </c>
      <c r="Q431" s="22">
        <v>0</v>
      </c>
      <c r="R431" s="22">
        <v>0</v>
      </c>
      <c r="S431" s="23"/>
      <c r="T431" s="23"/>
      <c r="U431" s="23"/>
      <c r="V431" s="23"/>
      <c r="W431" s="23"/>
    </row>
    <row r="432" ht="16.5" spans="1:23">
      <c r="A432" s="21">
        <v>399850</v>
      </c>
      <c r="B432" s="21" t="s">
        <v>512</v>
      </c>
      <c r="C432" s="21">
        <v>6920.98</v>
      </c>
      <c r="D432" s="21">
        <v>8231.804</v>
      </c>
      <c r="E432" s="21">
        <v>0</v>
      </c>
      <c r="F432" s="21">
        <v>0</v>
      </c>
      <c r="G432" s="21">
        <v>0</v>
      </c>
      <c r="H432" s="21">
        <v>1</v>
      </c>
      <c r="I432" s="18">
        <v>11.085</v>
      </c>
      <c r="J432" s="18">
        <v>25.243</v>
      </c>
      <c r="K432" s="22">
        <v>3</v>
      </c>
      <c r="L432" s="22">
        <v>1</v>
      </c>
      <c r="M432" s="22">
        <v>0</v>
      </c>
      <c r="N432" s="22">
        <v>0</v>
      </c>
      <c r="O432" s="22">
        <v>0</v>
      </c>
      <c r="P432" s="22">
        <v>8.927</v>
      </c>
      <c r="Q432" s="22">
        <v>0</v>
      </c>
      <c r="R432" s="22">
        <v>0</v>
      </c>
      <c r="S432" s="23"/>
      <c r="T432" s="23"/>
      <c r="U432" s="23"/>
      <c r="V432" s="23"/>
      <c r="W432" s="23"/>
    </row>
    <row r="433" ht="16.5" spans="1:23">
      <c r="A433" s="21">
        <v>399852</v>
      </c>
      <c r="B433" s="21" t="s">
        <v>246</v>
      </c>
      <c r="C433" s="21">
        <v>6020.636</v>
      </c>
      <c r="D433" s="21">
        <v>7145.373</v>
      </c>
      <c r="E433" s="21">
        <v>0</v>
      </c>
      <c r="F433" s="21">
        <v>0</v>
      </c>
      <c r="G433" s="21">
        <v>0</v>
      </c>
      <c r="H433" s="21">
        <v>1</v>
      </c>
      <c r="I433" s="18">
        <v>5.161</v>
      </c>
      <c r="J433" s="18">
        <v>20.089</v>
      </c>
      <c r="K433" s="22">
        <v>3</v>
      </c>
      <c r="L433" s="22">
        <v>0</v>
      </c>
      <c r="M433" s="22">
        <v>1</v>
      </c>
      <c r="N433" s="22">
        <v>-1</v>
      </c>
      <c r="O433" s="22">
        <v>0</v>
      </c>
      <c r="P433" s="22">
        <v>4.367</v>
      </c>
      <c r="Q433" s="22">
        <v>0</v>
      </c>
      <c r="R433" s="22">
        <v>0</v>
      </c>
      <c r="S433" s="23"/>
      <c r="T433" s="23"/>
      <c r="U433" s="23"/>
      <c r="V433" s="23"/>
      <c r="W433" s="23"/>
    </row>
    <row r="434" ht="16.5" spans="1:23">
      <c r="A434" s="21">
        <v>399903</v>
      </c>
      <c r="B434" s="21" t="s">
        <v>513</v>
      </c>
      <c r="C434" s="21">
        <v>3654.555</v>
      </c>
      <c r="D434" s="21">
        <v>4114.093</v>
      </c>
      <c r="E434" s="21">
        <v>0</v>
      </c>
      <c r="F434" s="21">
        <v>0</v>
      </c>
      <c r="G434" s="21">
        <v>0</v>
      </c>
      <c r="H434" s="21">
        <v>1</v>
      </c>
      <c r="I434" s="18">
        <v>6.78</v>
      </c>
      <c r="J434" s="18">
        <v>17.193</v>
      </c>
      <c r="K434" s="22">
        <v>4</v>
      </c>
      <c r="L434" s="22">
        <v>0</v>
      </c>
      <c r="M434" s="22">
        <v>0</v>
      </c>
      <c r="N434" s="22">
        <v>0</v>
      </c>
      <c r="O434" s="22">
        <v>0</v>
      </c>
      <c r="P434" s="22">
        <v>1.522</v>
      </c>
      <c r="Q434" s="22">
        <v>0</v>
      </c>
      <c r="R434" s="22">
        <v>-1</v>
      </c>
      <c r="S434" s="23"/>
      <c r="T434" s="23"/>
      <c r="U434" s="23"/>
      <c r="V434" s="23"/>
      <c r="W434" s="23"/>
    </row>
    <row r="435" ht="16.5" spans="1:23">
      <c r="A435" s="21">
        <v>399905</v>
      </c>
      <c r="B435" s="21" t="s">
        <v>514</v>
      </c>
      <c r="C435" s="21">
        <v>5665.874</v>
      </c>
      <c r="D435" s="21">
        <v>6696.358</v>
      </c>
      <c r="E435" s="21">
        <v>0</v>
      </c>
      <c r="F435" s="21">
        <v>0</v>
      </c>
      <c r="G435" s="21">
        <v>0</v>
      </c>
      <c r="H435" s="21">
        <v>1</v>
      </c>
      <c r="I435" s="18">
        <v>8.566</v>
      </c>
      <c r="J435" s="18">
        <v>22.637</v>
      </c>
      <c r="K435" s="22">
        <v>3</v>
      </c>
      <c r="L435" s="22">
        <v>2</v>
      </c>
      <c r="M435" s="22">
        <v>0</v>
      </c>
      <c r="N435" s="22">
        <v>0</v>
      </c>
      <c r="O435" s="22">
        <v>0</v>
      </c>
      <c r="P435" s="22">
        <v>7.966</v>
      </c>
      <c r="Q435" s="22">
        <v>0</v>
      </c>
      <c r="R435" s="22">
        <v>0</v>
      </c>
      <c r="S435" s="23"/>
      <c r="T435" s="23"/>
      <c r="U435" s="23"/>
      <c r="V435" s="23"/>
      <c r="W435" s="23"/>
    </row>
    <row r="436" ht="16.5" spans="1:23">
      <c r="A436" s="21">
        <v>399935</v>
      </c>
      <c r="B436" s="21" t="s">
        <v>271</v>
      </c>
      <c r="C436" s="21">
        <v>4387.412</v>
      </c>
      <c r="D436" s="21">
        <v>5609.799</v>
      </c>
      <c r="E436" s="21">
        <v>0</v>
      </c>
      <c r="F436" s="21">
        <v>0</v>
      </c>
      <c r="G436" s="21">
        <v>0</v>
      </c>
      <c r="H436" s="21">
        <v>1</v>
      </c>
      <c r="I436" s="18">
        <v>17.909</v>
      </c>
      <c r="J436" s="18">
        <v>35.797</v>
      </c>
      <c r="K436" s="22">
        <v>4</v>
      </c>
      <c r="L436" s="22">
        <v>2</v>
      </c>
      <c r="M436" s="22">
        <v>0</v>
      </c>
      <c r="N436" s="22">
        <v>0</v>
      </c>
      <c r="O436" s="22">
        <v>0</v>
      </c>
      <c r="P436" s="22">
        <v>12.781</v>
      </c>
      <c r="Q436" s="22">
        <v>0</v>
      </c>
      <c r="R436" s="22">
        <v>0</v>
      </c>
      <c r="S436" s="23"/>
      <c r="T436" s="23"/>
      <c r="U436" s="23"/>
      <c r="V436" s="23"/>
      <c r="W436" s="23"/>
    </row>
    <row r="437" ht="16.5" spans="1:23">
      <c r="A437" s="21">
        <v>399965</v>
      </c>
      <c r="B437" s="21" t="s">
        <v>515</v>
      </c>
      <c r="C437" s="21">
        <v>2439.211</v>
      </c>
      <c r="D437" s="21">
        <v>2865.303</v>
      </c>
      <c r="E437" s="21">
        <v>0</v>
      </c>
      <c r="F437" s="21">
        <v>0</v>
      </c>
      <c r="G437" s="21">
        <v>0</v>
      </c>
      <c r="H437" s="21">
        <v>1</v>
      </c>
      <c r="I437" s="18">
        <v>4.969</v>
      </c>
      <c r="J437" s="18">
        <v>19.101</v>
      </c>
      <c r="K437" s="22">
        <v>4</v>
      </c>
      <c r="L437" s="22">
        <v>2</v>
      </c>
      <c r="M437" s="22">
        <v>0</v>
      </c>
      <c r="N437" s="22">
        <v>0</v>
      </c>
      <c r="O437" s="22">
        <v>0</v>
      </c>
      <c r="P437" s="22">
        <v>6.521</v>
      </c>
      <c r="Q437" s="22">
        <v>0</v>
      </c>
      <c r="R437" s="22">
        <v>0</v>
      </c>
      <c r="S437" s="23"/>
      <c r="T437" s="23"/>
      <c r="U437" s="23"/>
      <c r="V437" s="23"/>
      <c r="W437" s="23"/>
    </row>
    <row r="438" ht="16.5" spans="1:23">
      <c r="A438" s="21">
        <v>399970</v>
      </c>
      <c r="B438" s="21" t="s">
        <v>516</v>
      </c>
      <c r="C438" s="21">
        <v>3054.03</v>
      </c>
      <c r="D438" s="21">
        <v>3952.989</v>
      </c>
      <c r="E438" s="21">
        <v>0</v>
      </c>
      <c r="F438" s="21">
        <v>0</v>
      </c>
      <c r="G438" s="21">
        <v>0</v>
      </c>
      <c r="H438" s="21">
        <v>1</v>
      </c>
      <c r="I438" s="18">
        <v>15.965</v>
      </c>
      <c r="J438" s="18">
        <v>35.076</v>
      </c>
      <c r="K438" s="22">
        <v>4</v>
      </c>
      <c r="L438" s="22">
        <v>2</v>
      </c>
      <c r="M438" s="22">
        <v>0</v>
      </c>
      <c r="N438" s="22">
        <v>0</v>
      </c>
      <c r="O438" s="22">
        <v>0</v>
      </c>
      <c r="P438" s="22">
        <v>8.578</v>
      </c>
      <c r="Q438" s="22">
        <v>0</v>
      </c>
      <c r="R438" s="22">
        <v>0</v>
      </c>
      <c r="S438" s="23"/>
      <c r="T438" s="23"/>
      <c r="U438" s="23"/>
      <c r="V438" s="23"/>
      <c r="W438" s="23"/>
    </row>
    <row r="439" ht="16.5" spans="1:23">
      <c r="A439" s="21">
        <v>399971</v>
      </c>
      <c r="B439" s="21" t="s">
        <v>517</v>
      </c>
      <c r="C439" s="21">
        <v>1197.159</v>
      </c>
      <c r="D439" s="21">
        <v>1426.385</v>
      </c>
      <c r="E439" s="21">
        <v>0</v>
      </c>
      <c r="F439" s="21">
        <v>0</v>
      </c>
      <c r="G439" s="21">
        <v>0</v>
      </c>
      <c r="H439" s="21">
        <v>1</v>
      </c>
      <c r="I439" s="18">
        <v>9.049</v>
      </c>
      <c r="J439" s="18">
        <v>23.665</v>
      </c>
      <c r="K439" s="22">
        <v>4</v>
      </c>
      <c r="L439" s="22">
        <v>1</v>
      </c>
      <c r="M439" s="22">
        <v>0</v>
      </c>
      <c r="N439" s="22">
        <v>0</v>
      </c>
      <c r="O439" s="22">
        <v>0</v>
      </c>
      <c r="P439" s="22">
        <v>5.882</v>
      </c>
      <c r="Q439" s="22">
        <v>0</v>
      </c>
      <c r="R439" s="22">
        <v>-1</v>
      </c>
      <c r="S439" s="23"/>
      <c r="T439" s="23"/>
      <c r="U439" s="23"/>
      <c r="V439" s="23"/>
      <c r="W439" s="23"/>
    </row>
    <row r="440" ht="16.5" spans="1:23">
      <c r="A440" s="21">
        <v>399972</v>
      </c>
      <c r="B440" s="21" t="s">
        <v>518</v>
      </c>
      <c r="C440" s="21">
        <v>4253.222</v>
      </c>
      <c r="D440" s="21">
        <v>5057.589</v>
      </c>
      <c r="E440" s="21">
        <v>0</v>
      </c>
      <c r="F440" s="21">
        <v>0</v>
      </c>
      <c r="G440" s="21">
        <v>0</v>
      </c>
      <c r="H440" s="21">
        <v>1</v>
      </c>
      <c r="I440" s="18">
        <v>10.729</v>
      </c>
      <c r="J440" s="18">
        <v>24.927</v>
      </c>
      <c r="K440" s="22">
        <v>3</v>
      </c>
      <c r="L440" s="22">
        <v>0</v>
      </c>
      <c r="M440" s="22">
        <v>0</v>
      </c>
      <c r="N440" s="22">
        <v>0</v>
      </c>
      <c r="O440" s="22">
        <v>0</v>
      </c>
      <c r="P440" s="22">
        <v>3.292</v>
      </c>
      <c r="Q440" s="22">
        <v>0</v>
      </c>
      <c r="R440" s="22">
        <v>-1</v>
      </c>
      <c r="S440" s="23"/>
      <c r="T440" s="23"/>
      <c r="U440" s="23"/>
      <c r="V440" s="23"/>
      <c r="W440" s="23"/>
    </row>
    <row r="441" ht="16.5" spans="1:23">
      <c r="A441" s="21">
        <v>399974</v>
      </c>
      <c r="B441" s="21" t="s">
        <v>519</v>
      </c>
      <c r="C441" s="21">
        <v>1646.779</v>
      </c>
      <c r="D441" s="21">
        <v>1826.436</v>
      </c>
      <c r="E441" s="21">
        <v>0</v>
      </c>
      <c r="F441" s="21">
        <v>0</v>
      </c>
      <c r="G441" s="21">
        <v>0</v>
      </c>
      <c r="H441" s="21">
        <v>1</v>
      </c>
      <c r="I441" s="18">
        <v>2.452</v>
      </c>
      <c r="J441" s="18">
        <v>12.047</v>
      </c>
      <c r="K441" s="22">
        <v>4</v>
      </c>
      <c r="L441" s="22">
        <v>0</v>
      </c>
      <c r="M441" s="22">
        <v>0</v>
      </c>
      <c r="N441" s="22">
        <v>1</v>
      </c>
      <c r="O441" s="22">
        <v>0</v>
      </c>
      <c r="P441" s="22">
        <v>-2.761</v>
      </c>
      <c r="Q441" s="22">
        <v>0</v>
      </c>
      <c r="R441" s="22">
        <v>0</v>
      </c>
      <c r="S441" s="23"/>
      <c r="T441" s="23"/>
      <c r="U441" s="23"/>
      <c r="V441" s="23"/>
      <c r="W441" s="23"/>
    </row>
    <row r="442" ht="16.5" spans="1:23">
      <c r="A442" s="21">
        <v>399976</v>
      </c>
      <c r="B442" s="21" t="s">
        <v>520</v>
      </c>
      <c r="C442" s="21">
        <v>2861.871</v>
      </c>
      <c r="D442" s="21">
        <v>3507.721</v>
      </c>
      <c r="E442" s="21">
        <v>0</v>
      </c>
      <c r="F442" s="21">
        <v>0</v>
      </c>
      <c r="G442" s="21">
        <v>0</v>
      </c>
      <c r="H442" s="21">
        <v>1</v>
      </c>
      <c r="I442" s="18">
        <v>17.602</v>
      </c>
      <c r="J442" s="18">
        <v>32.773</v>
      </c>
      <c r="K442" s="22">
        <v>4</v>
      </c>
      <c r="L442" s="22">
        <v>0</v>
      </c>
      <c r="M442" s="22">
        <v>-1</v>
      </c>
      <c r="N442" s="22">
        <v>0</v>
      </c>
      <c r="O442" s="22">
        <v>0</v>
      </c>
      <c r="P442" s="22">
        <v>5.727</v>
      </c>
      <c r="Q442" s="22">
        <v>0</v>
      </c>
      <c r="R442" s="22">
        <v>0</v>
      </c>
      <c r="S442" s="23"/>
      <c r="T442" s="23"/>
      <c r="U442" s="23"/>
      <c r="V442" s="23"/>
      <c r="W442" s="23"/>
    </row>
    <row r="443" ht="16.5" spans="1:23">
      <c r="A443" s="21">
        <v>399982</v>
      </c>
      <c r="B443" s="21" t="s">
        <v>284</v>
      </c>
      <c r="C443" s="21">
        <v>7064.508</v>
      </c>
      <c r="D443" s="21">
        <v>8240.351</v>
      </c>
      <c r="E443" s="21">
        <v>0</v>
      </c>
      <c r="F443" s="21">
        <v>0</v>
      </c>
      <c r="G443" s="21">
        <v>0</v>
      </c>
      <c r="H443" s="21">
        <v>1</v>
      </c>
      <c r="I443" s="18">
        <v>6.815</v>
      </c>
      <c r="J443" s="18">
        <v>20.112</v>
      </c>
      <c r="K443" s="22">
        <v>3</v>
      </c>
      <c r="L443" s="22">
        <v>2</v>
      </c>
      <c r="M443" s="22">
        <v>0</v>
      </c>
      <c r="N443" s="22">
        <v>0</v>
      </c>
      <c r="O443" s="22">
        <v>0</v>
      </c>
      <c r="P443" s="22">
        <v>20.101</v>
      </c>
      <c r="Q443" s="22">
        <v>0</v>
      </c>
      <c r="R443" s="22">
        <v>0</v>
      </c>
      <c r="S443" s="23"/>
      <c r="T443" s="23"/>
      <c r="U443" s="23"/>
      <c r="V443" s="23"/>
      <c r="W443" s="23"/>
    </row>
    <row r="444" ht="16.5" spans="1:23">
      <c r="A444" s="21">
        <v>399991</v>
      </c>
      <c r="B444" s="21" t="s">
        <v>521</v>
      </c>
      <c r="C444" s="21">
        <v>1964.736</v>
      </c>
      <c r="D444" s="21">
        <v>2436.108</v>
      </c>
      <c r="E444" s="21">
        <v>0</v>
      </c>
      <c r="F444" s="21">
        <v>0</v>
      </c>
      <c r="G444" s="21">
        <v>0</v>
      </c>
      <c r="H444" s="21">
        <v>1</v>
      </c>
      <c r="I444" s="18">
        <v>7.213</v>
      </c>
      <c r="J444" s="18">
        <v>25.167</v>
      </c>
      <c r="K444" s="22">
        <v>4</v>
      </c>
      <c r="L444" s="22">
        <v>1</v>
      </c>
      <c r="M444" s="22">
        <v>-1</v>
      </c>
      <c r="N444" s="22">
        <v>0</v>
      </c>
      <c r="O444" s="22">
        <v>0</v>
      </c>
      <c r="P444" s="22">
        <v>10.453</v>
      </c>
      <c r="Q444" s="22">
        <v>0</v>
      </c>
      <c r="R444" s="22">
        <v>0</v>
      </c>
      <c r="S444" s="23"/>
      <c r="T444" s="23"/>
      <c r="U444" s="23"/>
      <c r="V444" s="23"/>
      <c r="W444" s="23"/>
    </row>
    <row r="445" ht="16.5" spans="1:23">
      <c r="A445" s="21">
        <v>399992</v>
      </c>
      <c r="B445" s="21" t="s">
        <v>522</v>
      </c>
      <c r="C445" s="21">
        <v>1653.915</v>
      </c>
      <c r="D445" s="21">
        <v>1946.37</v>
      </c>
      <c r="E445" s="21">
        <v>0</v>
      </c>
      <c r="F445" s="21">
        <v>0</v>
      </c>
      <c r="G445" s="21">
        <v>0</v>
      </c>
      <c r="H445" s="21">
        <v>1</v>
      </c>
      <c r="I445" s="18">
        <v>9.822</v>
      </c>
      <c r="J445" s="18">
        <v>23.372</v>
      </c>
      <c r="K445" s="22">
        <v>2</v>
      </c>
      <c r="L445" s="22">
        <v>2</v>
      </c>
      <c r="M445" s="22">
        <v>0</v>
      </c>
      <c r="N445" s="22">
        <v>0</v>
      </c>
      <c r="O445" s="22">
        <v>0</v>
      </c>
      <c r="P445" s="22">
        <v>11.679</v>
      </c>
      <c r="Q445" s="22">
        <v>0</v>
      </c>
      <c r="R445" s="22">
        <v>0</v>
      </c>
      <c r="S445" s="23"/>
      <c r="T445" s="23"/>
      <c r="U445" s="23"/>
      <c r="V445" s="23"/>
      <c r="W445" s="23"/>
    </row>
    <row r="446" ht="16.5" spans="1:23">
      <c r="A446" s="21">
        <v>399996</v>
      </c>
      <c r="B446" s="21" t="s">
        <v>523</v>
      </c>
      <c r="C446" s="21">
        <v>3344.142</v>
      </c>
      <c r="D446" s="21">
        <v>4118.277</v>
      </c>
      <c r="E446" s="21">
        <v>0</v>
      </c>
      <c r="F446" s="21">
        <v>0</v>
      </c>
      <c r="G446" s="21">
        <v>0</v>
      </c>
      <c r="H446" s="21">
        <v>1</v>
      </c>
      <c r="I446" s="18">
        <v>12.976</v>
      </c>
      <c r="J446" s="18">
        <v>29.334</v>
      </c>
      <c r="K446" s="22">
        <v>4</v>
      </c>
      <c r="L446" s="22">
        <v>0</v>
      </c>
      <c r="M446" s="22">
        <v>0</v>
      </c>
      <c r="N446" s="22">
        <v>0</v>
      </c>
      <c r="O446" s="22">
        <v>0</v>
      </c>
      <c r="P446" s="22">
        <v>15.252</v>
      </c>
      <c r="Q446" s="22">
        <v>0</v>
      </c>
      <c r="R446" s="22">
        <v>0</v>
      </c>
      <c r="S446" s="23"/>
      <c r="T446" s="23"/>
      <c r="U446" s="23"/>
      <c r="V446" s="23"/>
      <c r="W446" s="23"/>
    </row>
    <row r="447" ht="16.5" spans="1:23">
      <c r="A447" s="21">
        <v>980001</v>
      </c>
      <c r="B447" s="21" t="s">
        <v>524</v>
      </c>
      <c r="C447" s="21">
        <v>1283.931</v>
      </c>
      <c r="D447" s="21">
        <v>1468.474</v>
      </c>
      <c r="E447" s="21">
        <v>0</v>
      </c>
      <c r="F447" s="21">
        <v>0</v>
      </c>
      <c r="G447" s="21">
        <v>0</v>
      </c>
      <c r="H447" s="21">
        <v>1</v>
      </c>
      <c r="I447" s="18">
        <v>6.129</v>
      </c>
      <c r="J447" s="18">
        <v>17.926</v>
      </c>
      <c r="K447" s="22">
        <v>4</v>
      </c>
      <c r="L447" s="22">
        <v>2</v>
      </c>
      <c r="M447" s="22">
        <v>0</v>
      </c>
      <c r="N447" s="22">
        <v>0</v>
      </c>
      <c r="O447" s="22">
        <v>0</v>
      </c>
      <c r="P447" s="22">
        <v>-0.392</v>
      </c>
      <c r="Q447" s="22">
        <v>0</v>
      </c>
      <c r="R447" s="22">
        <v>0</v>
      </c>
      <c r="S447" s="23"/>
      <c r="T447" s="23"/>
      <c r="U447" s="23"/>
      <c r="V447" s="23"/>
      <c r="W447" s="23"/>
    </row>
    <row r="448" ht="16.5" spans="1:23">
      <c r="A448" s="21">
        <v>980017</v>
      </c>
      <c r="B448" s="21" t="s">
        <v>525</v>
      </c>
      <c r="C448" s="21">
        <v>8548.355</v>
      </c>
      <c r="D448" s="21">
        <v>10939.477</v>
      </c>
      <c r="E448" s="21">
        <v>0</v>
      </c>
      <c r="F448" s="21">
        <v>0</v>
      </c>
      <c r="G448" s="21">
        <v>0</v>
      </c>
      <c r="H448" s="21">
        <v>1</v>
      </c>
      <c r="I448" s="18">
        <v>19.37</v>
      </c>
      <c r="J448" s="18">
        <v>36.994</v>
      </c>
      <c r="K448" s="22">
        <v>2</v>
      </c>
      <c r="L448" s="22">
        <v>2</v>
      </c>
      <c r="M448" s="22">
        <v>0</v>
      </c>
      <c r="N448" s="22">
        <v>0</v>
      </c>
      <c r="O448" s="22">
        <v>0</v>
      </c>
      <c r="P448" s="22">
        <v>3.46</v>
      </c>
      <c r="Q448" s="22">
        <v>0</v>
      </c>
      <c r="R448" s="22">
        <v>0</v>
      </c>
      <c r="S448" s="23"/>
      <c r="T448" s="23"/>
      <c r="U448" s="23"/>
      <c r="V448" s="23"/>
      <c r="W448" s="23"/>
    </row>
    <row r="449" ht="16.5" spans="1:23">
      <c r="A449" s="21">
        <v>980018</v>
      </c>
      <c r="B449" s="21" t="s">
        <v>526</v>
      </c>
      <c r="C449" s="21">
        <v>2934.755</v>
      </c>
      <c r="D449" s="21">
        <v>3617.766</v>
      </c>
      <c r="E449" s="21">
        <v>0</v>
      </c>
      <c r="F449" s="21">
        <v>0</v>
      </c>
      <c r="G449" s="21">
        <v>0</v>
      </c>
      <c r="H449" s="21">
        <v>1</v>
      </c>
      <c r="I449" s="18">
        <v>3.163</v>
      </c>
      <c r="J449" s="18">
        <v>21.445</v>
      </c>
      <c r="K449" s="22">
        <v>4</v>
      </c>
      <c r="L449" s="22">
        <v>1</v>
      </c>
      <c r="M449" s="22">
        <v>0</v>
      </c>
      <c r="N449" s="22">
        <v>0</v>
      </c>
      <c r="O449" s="22">
        <v>0</v>
      </c>
      <c r="P449" s="22">
        <v>8.043</v>
      </c>
      <c r="Q449" s="22">
        <v>0</v>
      </c>
      <c r="R449" s="22">
        <v>0</v>
      </c>
      <c r="S449" s="23"/>
      <c r="T449" s="23"/>
      <c r="U449" s="23"/>
      <c r="V449" s="23"/>
      <c r="W449" s="23"/>
    </row>
    <row r="450" ht="16.5" spans="1:23">
      <c r="A450" s="21">
        <v>980022</v>
      </c>
      <c r="B450" s="21" t="s">
        <v>527</v>
      </c>
      <c r="C450" s="21">
        <v>2000.52</v>
      </c>
      <c r="D450" s="21">
        <v>2542.586</v>
      </c>
      <c r="E450" s="21">
        <v>0</v>
      </c>
      <c r="F450" s="21">
        <v>0</v>
      </c>
      <c r="G450" s="21">
        <v>0</v>
      </c>
      <c r="H450" s="21">
        <v>1</v>
      </c>
      <c r="I450" s="18">
        <v>9.721</v>
      </c>
      <c r="J450" s="18">
        <v>28.968</v>
      </c>
      <c r="K450" s="22">
        <v>2</v>
      </c>
      <c r="L450" s="22">
        <v>1</v>
      </c>
      <c r="M450" s="22">
        <v>0</v>
      </c>
      <c r="N450" s="22">
        <v>0</v>
      </c>
      <c r="O450" s="22">
        <v>0</v>
      </c>
      <c r="P450" s="22">
        <v>0.27</v>
      </c>
      <c r="Q450" s="22">
        <v>0</v>
      </c>
      <c r="R450" s="22">
        <v>0</v>
      </c>
      <c r="S450" s="23"/>
      <c r="T450" s="23"/>
      <c r="U450" s="23"/>
      <c r="V450" s="23"/>
      <c r="W450" s="23"/>
    </row>
    <row r="451" ht="16.5" spans="1:23">
      <c r="A451" s="21">
        <v>980023</v>
      </c>
      <c r="B451" s="21" t="s">
        <v>528</v>
      </c>
      <c r="C451" s="21">
        <v>2007.498</v>
      </c>
      <c r="D451" s="21">
        <v>2416.338</v>
      </c>
      <c r="E451" s="21">
        <v>0</v>
      </c>
      <c r="F451" s="21">
        <v>0</v>
      </c>
      <c r="G451" s="21">
        <v>0</v>
      </c>
      <c r="H451" s="21">
        <v>1</v>
      </c>
      <c r="I451" s="18">
        <v>7.36</v>
      </c>
      <c r="J451" s="18">
        <v>23.035</v>
      </c>
      <c r="K451" s="22">
        <v>4</v>
      </c>
      <c r="L451" s="22">
        <v>1</v>
      </c>
      <c r="M451" s="22">
        <v>0</v>
      </c>
      <c r="N451" s="22">
        <v>0</v>
      </c>
      <c r="O451" s="22">
        <v>0</v>
      </c>
      <c r="P451" s="22">
        <v>13.057</v>
      </c>
      <c r="Q451" s="22">
        <v>0</v>
      </c>
      <c r="R451" s="22">
        <v>-1</v>
      </c>
      <c r="S451" s="23"/>
      <c r="T451" s="23"/>
      <c r="U451" s="23"/>
      <c r="V451" s="23"/>
      <c r="W451" s="23"/>
    </row>
    <row r="452" ht="16.5" spans="1:23">
      <c r="A452" s="21">
        <v>980027</v>
      </c>
      <c r="B452" s="21" t="s">
        <v>529</v>
      </c>
      <c r="C452" s="21">
        <v>2021.494</v>
      </c>
      <c r="D452" s="21">
        <v>2673.984</v>
      </c>
      <c r="E452" s="21">
        <v>0</v>
      </c>
      <c r="F452" s="21">
        <v>0</v>
      </c>
      <c r="G452" s="21">
        <v>0</v>
      </c>
      <c r="H452" s="21">
        <v>1</v>
      </c>
      <c r="I452" s="18">
        <v>20.516</v>
      </c>
      <c r="J452" s="18">
        <v>39.911</v>
      </c>
      <c r="K452" s="22">
        <v>3</v>
      </c>
      <c r="L452" s="22">
        <v>2</v>
      </c>
      <c r="M452" s="22">
        <v>0</v>
      </c>
      <c r="N452" s="22">
        <v>0</v>
      </c>
      <c r="O452" s="22">
        <v>0</v>
      </c>
      <c r="P452" s="22">
        <v>11.132</v>
      </c>
      <c r="Q452" s="22">
        <v>0</v>
      </c>
      <c r="R452" s="22">
        <v>-1</v>
      </c>
      <c r="S452" s="23"/>
      <c r="T452" s="23"/>
      <c r="U452" s="23"/>
      <c r="V452" s="23"/>
      <c r="W452" s="23"/>
    </row>
    <row r="453" ht="16.5" spans="1:23">
      <c r="A453" s="21">
        <v>980028</v>
      </c>
      <c r="B453" s="21" t="s">
        <v>530</v>
      </c>
      <c r="C453" s="21">
        <v>10662.539</v>
      </c>
      <c r="D453" s="21">
        <v>12043.943</v>
      </c>
      <c r="E453" s="21">
        <v>0</v>
      </c>
      <c r="F453" s="21">
        <v>0</v>
      </c>
      <c r="G453" s="21">
        <v>0</v>
      </c>
      <c r="H453" s="21">
        <v>1</v>
      </c>
      <c r="I453" s="18">
        <v>3.133</v>
      </c>
      <c r="J453" s="18">
        <v>14.243</v>
      </c>
      <c r="K453" s="22">
        <v>4</v>
      </c>
      <c r="L453" s="22">
        <v>0</v>
      </c>
      <c r="M453" s="22">
        <v>-1</v>
      </c>
      <c r="N453" s="22">
        <v>0</v>
      </c>
      <c r="O453" s="22">
        <v>0</v>
      </c>
      <c r="P453" s="22">
        <v>5.836</v>
      </c>
      <c r="Q453" s="22">
        <v>0</v>
      </c>
      <c r="R453" s="22">
        <v>0</v>
      </c>
      <c r="S453" s="23"/>
      <c r="T453" s="23"/>
      <c r="U453" s="23"/>
      <c r="V453" s="23"/>
      <c r="W453" s="23"/>
    </row>
    <row r="454" ht="16.5" spans="1:23">
      <c r="A454" s="21">
        <v>980030</v>
      </c>
      <c r="B454" s="21" t="s">
        <v>531</v>
      </c>
      <c r="C454" s="21">
        <v>5025.72</v>
      </c>
      <c r="D454" s="21">
        <v>6394.555</v>
      </c>
      <c r="E454" s="21">
        <v>0</v>
      </c>
      <c r="F454" s="21">
        <v>0</v>
      </c>
      <c r="G454" s="21">
        <v>0</v>
      </c>
      <c r="H454" s="21">
        <v>1</v>
      </c>
      <c r="I454" s="18">
        <v>18.28</v>
      </c>
      <c r="J454" s="18">
        <v>35.773</v>
      </c>
      <c r="K454" s="22">
        <v>3</v>
      </c>
      <c r="L454" s="22">
        <v>2</v>
      </c>
      <c r="M454" s="22">
        <v>0</v>
      </c>
      <c r="N454" s="22">
        <v>0</v>
      </c>
      <c r="O454" s="22">
        <v>0</v>
      </c>
      <c r="P454" s="22">
        <v>14.537</v>
      </c>
      <c r="Q454" s="22">
        <v>0</v>
      </c>
      <c r="R454" s="22">
        <v>-1</v>
      </c>
      <c r="S454" s="23"/>
      <c r="T454" s="23"/>
      <c r="U454" s="23"/>
      <c r="V454" s="23"/>
      <c r="W454" s="23"/>
    </row>
    <row r="455" ht="16.5" spans="1:23">
      <c r="A455" s="21">
        <v>980032</v>
      </c>
      <c r="B455" s="21" t="s">
        <v>532</v>
      </c>
      <c r="C455" s="21">
        <v>9775.642</v>
      </c>
      <c r="D455" s="21">
        <v>12171.086</v>
      </c>
      <c r="E455" s="21">
        <v>0</v>
      </c>
      <c r="F455" s="21">
        <v>0</v>
      </c>
      <c r="G455" s="21">
        <v>0</v>
      </c>
      <c r="H455" s="21">
        <v>1</v>
      </c>
      <c r="I455" s="18">
        <v>19.451</v>
      </c>
      <c r="J455" s="18">
        <v>35.305</v>
      </c>
      <c r="K455" s="22">
        <v>4</v>
      </c>
      <c r="L455" s="22">
        <v>1</v>
      </c>
      <c r="M455" s="22">
        <v>-1</v>
      </c>
      <c r="N455" s="22">
        <v>1</v>
      </c>
      <c r="O455" s="22">
        <v>0</v>
      </c>
      <c r="P455" s="22">
        <v>-0.058</v>
      </c>
      <c r="Q455" s="22">
        <v>0</v>
      </c>
      <c r="R455" s="22">
        <v>0</v>
      </c>
      <c r="S455" s="23"/>
      <c r="T455" s="23"/>
      <c r="U455" s="23"/>
      <c r="V455" s="23"/>
      <c r="W455" s="23"/>
    </row>
    <row r="456" ht="16.5" spans="1:23">
      <c r="A456" s="21">
        <v>980068</v>
      </c>
      <c r="B456" s="21" t="s">
        <v>533</v>
      </c>
      <c r="C456" s="21">
        <v>2957.712</v>
      </c>
      <c r="D456" s="21">
        <v>3418.005</v>
      </c>
      <c r="E456" s="21">
        <v>0</v>
      </c>
      <c r="F456" s="21">
        <v>0</v>
      </c>
      <c r="G456" s="21">
        <v>0</v>
      </c>
      <c r="H456" s="21">
        <v>1</v>
      </c>
      <c r="I456" s="18">
        <v>2.759</v>
      </c>
      <c r="J456" s="18">
        <v>15.854</v>
      </c>
      <c r="K456" s="22">
        <v>2</v>
      </c>
      <c r="L456" s="22">
        <v>0</v>
      </c>
      <c r="M456" s="22">
        <v>1</v>
      </c>
      <c r="N456" s="22">
        <v>-1</v>
      </c>
      <c r="O456" s="22">
        <v>0</v>
      </c>
      <c r="P456" s="22">
        <v>3.495</v>
      </c>
      <c r="Q456" s="22">
        <v>0</v>
      </c>
      <c r="R456" s="22">
        <v>0</v>
      </c>
      <c r="S456" s="23"/>
      <c r="T456" s="23"/>
      <c r="U456" s="23"/>
      <c r="V456" s="23"/>
      <c r="W456" s="23"/>
    </row>
    <row r="457" ht="16.5" spans="1:23">
      <c r="A457" s="21">
        <v>988006</v>
      </c>
      <c r="B457" s="21" t="s">
        <v>534</v>
      </c>
      <c r="C457" s="21">
        <v>1914.953</v>
      </c>
      <c r="D457" s="21">
        <v>2548.603</v>
      </c>
      <c r="E457" s="21">
        <v>0</v>
      </c>
      <c r="F457" s="21">
        <v>0</v>
      </c>
      <c r="G457" s="21">
        <v>0</v>
      </c>
      <c r="H457" s="21">
        <v>1</v>
      </c>
      <c r="I457" s="18">
        <v>16.42</v>
      </c>
      <c r="J457" s="18">
        <v>37.2</v>
      </c>
      <c r="K457" s="22">
        <v>3</v>
      </c>
      <c r="L457" s="22">
        <v>2</v>
      </c>
      <c r="M457" s="22">
        <v>0</v>
      </c>
      <c r="N457" s="22">
        <v>0</v>
      </c>
      <c r="O457" s="22">
        <v>0</v>
      </c>
      <c r="P457" s="22">
        <v>7.33</v>
      </c>
      <c r="Q457" s="22">
        <v>0</v>
      </c>
      <c r="R457" s="22">
        <v>-1</v>
      </c>
      <c r="S457" s="23"/>
      <c r="T457" s="23"/>
      <c r="U457" s="23"/>
      <c r="V457" s="23"/>
      <c r="W457" s="23"/>
    </row>
    <row r="458" ht="16.5" spans="1:23">
      <c r="A458" s="21">
        <v>988007</v>
      </c>
      <c r="B458" s="21" t="s">
        <v>535</v>
      </c>
      <c r="C458" s="21">
        <v>1904.701</v>
      </c>
      <c r="D458" s="21">
        <v>2538.394</v>
      </c>
      <c r="E458" s="21">
        <v>0</v>
      </c>
      <c r="F458" s="21">
        <v>0</v>
      </c>
      <c r="G458" s="21">
        <v>0</v>
      </c>
      <c r="H458" s="21">
        <v>1</v>
      </c>
      <c r="I458" s="18">
        <v>16.864</v>
      </c>
      <c r="J458" s="18">
        <v>37.619</v>
      </c>
      <c r="K458" s="22">
        <v>3</v>
      </c>
      <c r="L458" s="22">
        <v>2</v>
      </c>
      <c r="M458" s="22">
        <v>0</v>
      </c>
      <c r="N458" s="22">
        <v>0</v>
      </c>
      <c r="O458" s="22">
        <v>0</v>
      </c>
      <c r="P458" s="22">
        <v>9.666</v>
      </c>
      <c r="Q458" s="22">
        <v>0</v>
      </c>
      <c r="R458" s="22">
        <v>-1</v>
      </c>
      <c r="S458" s="23"/>
      <c r="T458" s="23"/>
      <c r="U458" s="23"/>
      <c r="V458" s="23"/>
      <c r="W458" s="23"/>
    </row>
    <row r="459" ht="16.5" spans="1:23">
      <c r="A459" s="21">
        <v>988106</v>
      </c>
      <c r="B459" s="21" t="s">
        <v>536</v>
      </c>
      <c r="C459" s="21">
        <v>2113.261</v>
      </c>
      <c r="D459" s="21">
        <v>2820.308</v>
      </c>
      <c r="E459" s="21">
        <v>0</v>
      </c>
      <c r="F459" s="21">
        <v>0</v>
      </c>
      <c r="G459" s="21">
        <v>0</v>
      </c>
      <c r="H459" s="21">
        <v>1</v>
      </c>
      <c r="I459" s="18">
        <v>16.481</v>
      </c>
      <c r="J459" s="18">
        <v>37.419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-1.88</v>
      </c>
      <c r="Q459" s="22">
        <v>0</v>
      </c>
      <c r="R459" s="22">
        <v>0</v>
      </c>
      <c r="S459" s="23"/>
      <c r="T459" s="23"/>
      <c r="U459" s="23"/>
      <c r="V459" s="23"/>
      <c r="W459" s="23"/>
    </row>
    <row r="460" ht="16.5" spans="1:23">
      <c r="A460" s="21">
        <v>988107</v>
      </c>
      <c r="B460" s="21" t="s">
        <v>537</v>
      </c>
      <c r="C460" s="21">
        <v>2101.992</v>
      </c>
      <c r="D460" s="21">
        <v>2809.006</v>
      </c>
      <c r="E460" s="21">
        <v>0</v>
      </c>
      <c r="F460" s="21">
        <v>0</v>
      </c>
      <c r="G460" s="21">
        <v>0</v>
      </c>
      <c r="H460" s="21">
        <v>1</v>
      </c>
      <c r="I460" s="18">
        <v>16.925</v>
      </c>
      <c r="J460" s="18">
        <v>37.835</v>
      </c>
      <c r="K460" s="22">
        <v>4</v>
      </c>
      <c r="L460" s="22">
        <v>2</v>
      </c>
      <c r="M460" s="22">
        <v>0</v>
      </c>
      <c r="N460" s="22">
        <v>0</v>
      </c>
      <c r="O460" s="22">
        <v>0</v>
      </c>
      <c r="P460" s="22">
        <v>4.046</v>
      </c>
      <c r="Q460" s="22">
        <v>0</v>
      </c>
      <c r="R460" s="22">
        <v>-1</v>
      </c>
      <c r="S460" s="23"/>
      <c r="T460" s="23"/>
      <c r="U460" s="23"/>
      <c r="V460" s="23"/>
      <c r="W460" s="23"/>
    </row>
    <row r="461" ht="16.5" spans="1:23">
      <c r="A461" s="21">
        <v>988201</v>
      </c>
      <c r="B461" s="21" t="s">
        <v>538</v>
      </c>
      <c r="C461" s="21">
        <v>1550.034</v>
      </c>
      <c r="D461" s="21">
        <v>1790.619</v>
      </c>
      <c r="E461" s="21">
        <v>0</v>
      </c>
      <c r="F461" s="21">
        <v>0</v>
      </c>
      <c r="G461" s="21">
        <v>0</v>
      </c>
      <c r="H461" s="21">
        <v>1</v>
      </c>
      <c r="I461" s="18">
        <v>6.462</v>
      </c>
      <c r="J461" s="18">
        <v>19.029</v>
      </c>
      <c r="K461" s="22">
        <v>3</v>
      </c>
      <c r="L461" s="22">
        <v>2</v>
      </c>
      <c r="M461" s="22">
        <v>0</v>
      </c>
      <c r="N461" s="22">
        <v>0</v>
      </c>
      <c r="O461" s="22">
        <v>0</v>
      </c>
      <c r="P461" s="22">
        <v>1.993</v>
      </c>
      <c r="Q461" s="22">
        <v>0</v>
      </c>
      <c r="R461" s="22">
        <v>-1</v>
      </c>
      <c r="S461" s="23"/>
      <c r="T461" s="23"/>
      <c r="U461" s="23"/>
      <c r="V461" s="23"/>
      <c r="W461" s="23"/>
    </row>
    <row r="462" ht="16.5" spans="1:23">
      <c r="A462" s="24">
        <v>12</v>
      </c>
      <c r="B462" s="24" t="s">
        <v>539</v>
      </c>
      <c r="C462" s="24">
        <v>224.552</v>
      </c>
      <c r="D462" s="24">
        <v>226.098</v>
      </c>
      <c r="E462" s="24">
        <v>0</v>
      </c>
      <c r="F462" s="24">
        <v>0</v>
      </c>
      <c r="G462" s="24">
        <v>1</v>
      </c>
      <c r="H462" s="18">
        <v>0</v>
      </c>
      <c r="I462" s="18">
        <v>0</v>
      </c>
      <c r="J462" s="18">
        <v>0</v>
      </c>
      <c r="K462" s="22">
        <v>1</v>
      </c>
      <c r="L462" s="22">
        <v>2</v>
      </c>
      <c r="M462" s="22">
        <v>0</v>
      </c>
      <c r="N462" s="22">
        <v>0</v>
      </c>
      <c r="O462" s="22">
        <v>0</v>
      </c>
      <c r="P462" s="22">
        <v>12.908</v>
      </c>
      <c r="Q462" s="22">
        <v>0</v>
      </c>
      <c r="R462" s="22">
        <v>0</v>
      </c>
      <c r="S462" s="23"/>
      <c r="T462" s="23"/>
      <c r="U462" s="23"/>
      <c r="V462" s="23"/>
      <c r="W462" s="23"/>
    </row>
    <row r="463" ht="16.5" spans="1:23">
      <c r="A463" s="24">
        <v>15</v>
      </c>
      <c r="B463" s="24" t="s">
        <v>5</v>
      </c>
      <c r="C463" s="24">
        <v>3020.81</v>
      </c>
      <c r="D463" s="24">
        <v>3198.229</v>
      </c>
      <c r="E463" s="24">
        <v>0</v>
      </c>
      <c r="F463" s="24">
        <v>0</v>
      </c>
      <c r="G463" s="24">
        <v>1</v>
      </c>
      <c r="H463" s="18">
        <v>0</v>
      </c>
      <c r="I463" s="18">
        <v>0</v>
      </c>
      <c r="J463" s="18">
        <v>0</v>
      </c>
      <c r="K463" s="22">
        <v>4</v>
      </c>
      <c r="L463" s="22">
        <v>2</v>
      </c>
      <c r="M463" s="22">
        <v>-1</v>
      </c>
      <c r="N463" s="22">
        <v>0</v>
      </c>
      <c r="O463" s="22">
        <v>0</v>
      </c>
      <c r="P463" s="22">
        <v>10.924</v>
      </c>
      <c r="Q463" s="22">
        <v>0</v>
      </c>
      <c r="R463" s="22">
        <v>0</v>
      </c>
      <c r="S463" s="23"/>
      <c r="T463" s="23"/>
      <c r="U463" s="23"/>
      <c r="V463" s="23"/>
      <c r="W463" s="23"/>
    </row>
    <row r="464" ht="16.5" spans="1:23">
      <c r="A464" s="24">
        <v>25</v>
      </c>
      <c r="B464" s="24" t="s">
        <v>540</v>
      </c>
      <c r="C464" s="24">
        <v>1824.012</v>
      </c>
      <c r="D464" s="24">
        <v>1938.304</v>
      </c>
      <c r="E464" s="24">
        <v>0</v>
      </c>
      <c r="F464" s="24">
        <v>0</v>
      </c>
      <c r="G464" s="24">
        <v>1</v>
      </c>
      <c r="H464" s="18">
        <v>0</v>
      </c>
      <c r="I464" s="18">
        <v>0</v>
      </c>
      <c r="J464" s="18">
        <v>0</v>
      </c>
      <c r="K464" s="22">
        <v>1</v>
      </c>
      <c r="L464" s="22">
        <v>2</v>
      </c>
      <c r="M464" s="22">
        <v>0</v>
      </c>
      <c r="N464" s="22">
        <v>0</v>
      </c>
      <c r="O464" s="22">
        <v>0</v>
      </c>
      <c r="P464" s="22">
        <v>0.69</v>
      </c>
      <c r="Q464" s="22">
        <v>0</v>
      </c>
      <c r="R464" s="22">
        <v>0</v>
      </c>
      <c r="S464" s="23"/>
      <c r="T464" s="23"/>
      <c r="U464" s="23"/>
      <c r="V464" s="23"/>
      <c r="W464" s="23"/>
    </row>
    <row r="465" ht="16.5" spans="1:23">
      <c r="A465" s="24">
        <v>29</v>
      </c>
      <c r="B465" s="24" t="s">
        <v>541</v>
      </c>
      <c r="C465" s="24">
        <v>4207.574</v>
      </c>
      <c r="D465" s="24">
        <v>4601.123</v>
      </c>
      <c r="E465" s="24">
        <v>0</v>
      </c>
      <c r="F465" s="24">
        <v>0</v>
      </c>
      <c r="G465" s="24">
        <v>1</v>
      </c>
      <c r="H465" s="18">
        <v>0</v>
      </c>
      <c r="I465" s="18">
        <v>0</v>
      </c>
      <c r="J465" s="18">
        <v>0</v>
      </c>
      <c r="K465" s="22">
        <v>4</v>
      </c>
      <c r="L465" s="22">
        <v>0</v>
      </c>
      <c r="M465" s="22">
        <v>-1</v>
      </c>
      <c r="N465" s="22">
        <v>0</v>
      </c>
      <c r="O465" s="22">
        <v>0</v>
      </c>
      <c r="P465" s="22">
        <v>4.272</v>
      </c>
      <c r="Q465" s="22">
        <v>0</v>
      </c>
      <c r="R465" s="22">
        <v>0</v>
      </c>
      <c r="S465" s="23"/>
      <c r="T465" s="23"/>
      <c r="U465" s="23"/>
      <c r="V465" s="23"/>
      <c r="W465" s="23"/>
    </row>
    <row r="466" ht="16.5" spans="1:23">
      <c r="A466" s="24">
        <v>134</v>
      </c>
      <c r="B466" s="24" t="s">
        <v>542</v>
      </c>
      <c r="C466" s="24">
        <v>1025.659</v>
      </c>
      <c r="D466" s="24">
        <v>1174.433</v>
      </c>
      <c r="E466" s="24">
        <v>0</v>
      </c>
      <c r="F466" s="24">
        <v>0</v>
      </c>
      <c r="G466" s="24">
        <v>1</v>
      </c>
      <c r="H466" s="18">
        <v>0</v>
      </c>
      <c r="I466" s="18">
        <v>0</v>
      </c>
      <c r="J466" s="18">
        <v>0</v>
      </c>
      <c r="K466" s="22">
        <v>3</v>
      </c>
      <c r="L466" s="22">
        <v>1</v>
      </c>
      <c r="M466" s="22">
        <v>0</v>
      </c>
      <c r="N466" s="22">
        <v>-1</v>
      </c>
      <c r="O466" s="22">
        <v>0</v>
      </c>
      <c r="P466" s="22">
        <v>-1.866</v>
      </c>
      <c r="Q466" s="22">
        <v>0</v>
      </c>
      <c r="R466" s="22">
        <v>0</v>
      </c>
      <c r="S466" s="23"/>
      <c r="T466" s="23"/>
      <c r="U466" s="23"/>
      <c r="V466" s="23"/>
      <c r="W466" s="23"/>
    </row>
    <row r="467" ht="16.5" spans="1:23">
      <c r="A467" s="24">
        <v>149</v>
      </c>
      <c r="B467" s="24" t="s">
        <v>543</v>
      </c>
      <c r="C467" s="24">
        <v>3920.833</v>
      </c>
      <c r="D467" s="24">
        <v>4242.165</v>
      </c>
      <c r="E467" s="24">
        <v>0</v>
      </c>
      <c r="F467" s="24">
        <v>0</v>
      </c>
      <c r="G467" s="24">
        <v>1</v>
      </c>
      <c r="H467" s="18">
        <v>0</v>
      </c>
      <c r="I467" s="18">
        <v>0</v>
      </c>
      <c r="J467" s="18">
        <v>0</v>
      </c>
      <c r="K467" s="22">
        <v>4</v>
      </c>
      <c r="L467" s="22">
        <v>2</v>
      </c>
      <c r="M467" s="22">
        <v>-1</v>
      </c>
      <c r="N467" s="22">
        <v>1</v>
      </c>
      <c r="O467" s="22">
        <v>0</v>
      </c>
      <c r="P467" s="22">
        <v>2.439</v>
      </c>
      <c r="Q467" s="22">
        <v>0</v>
      </c>
      <c r="R467" s="22">
        <v>0</v>
      </c>
      <c r="S467" s="23"/>
      <c r="T467" s="23"/>
      <c r="U467" s="23"/>
      <c r="V467" s="23"/>
      <c r="W467" s="23"/>
    </row>
    <row r="468" ht="16.5" spans="1:23">
      <c r="A468" s="24">
        <v>917</v>
      </c>
      <c r="B468" s="24" t="s">
        <v>544</v>
      </c>
      <c r="C468" s="24">
        <v>2523.742</v>
      </c>
      <c r="D468" s="24">
        <v>2711.717</v>
      </c>
      <c r="E468" s="24">
        <v>0</v>
      </c>
      <c r="F468" s="24">
        <v>0</v>
      </c>
      <c r="G468" s="24">
        <v>1</v>
      </c>
      <c r="H468" s="18">
        <v>0</v>
      </c>
      <c r="I468" s="18">
        <v>0</v>
      </c>
      <c r="J468" s="18">
        <v>0</v>
      </c>
      <c r="K468" s="22">
        <v>2</v>
      </c>
      <c r="L468" s="22">
        <v>0</v>
      </c>
      <c r="M468" s="22">
        <v>0</v>
      </c>
      <c r="N468" s="22">
        <v>-1</v>
      </c>
      <c r="O468" s="22">
        <v>0</v>
      </c>
      <c r="P468" s="22">
        <v>16.562</v>
      </c>
      <c r="Q468" s="22">
        <v>0</v>
      </c>
      <c r="R468" s="22">
        <v>0</v>
      </c>
      <c r="S468" s="23"/>
      <c r="T468" s="23"/>
      <c r="U468" s="23"/>
      <c r="V468" s="23"/>
      <c r="W468" s="23"/>
    </row>
    <row r="469" ht="16.5" spans="1:23">
      <c r="A469" s="24">
        <v>399359</v>
      </c>
      <c r="B469" s="24" t="s">
        <v>40</v>
      </c>
      <c r="C469" s="24">
        <v>2711.97</v>
      </c>
      <c r="D469" s="24">
        <v>2871.01</v>
      </c>
      <c r="E469" s="24">
        <v>0</v>
      </c>
      <c r="F469" s="24">
        <v>0</v>
      </c>
      <c r="G469" s="24">
        <v>1</v>
      </c>
      <c r="H469" s="18">
        <v>0</v>
      </c>
      <c r="I469" s="18">
        <v>0</v>
      </c>
      <c r="J469" s="18">
        <v>0</v>
      </c>
      <c r="K469" s="22">
        <v>1</v>
      </c>
      <c r="L469" s="22">
        <v>1</v>
      </c>
      <c r="M469" s="22">
        <v>0</v>
      </c>
      <c r="N469" s="22">
        <v>-1</v>
      </c>
      <c r="O469" s="22">
        <v>0</v>
      </c>
      <c r="P469" s="22">
        <v>1.22</v>
      </c>
      <c r="Q469" s="22">
        <v>-1</v>
      </c>
      <c r="R469" s="22">
        <v>0</v>
      </c>
      <c r="S469" s="23"/>
      <c r="T469" s="23"/>
      <c r="U469" s="23"/>
      <c r="V469" s="23"/>
      <c r="W469" s="23"/>
    </row>
    <row r="470" ht="16.5" spans="1:23">
      <c r="A470" s="24">
        <v>399373</v>
      </c>
      <c r="B470" s="24" t="s">
        <v>545</v>
      </c>
      <c r="C470" s="24">
        <v>8087.496</v>
      </c>
      <c r="D470" s="24">
        <v>8686.111</v>
      </c>
      <c r="E470" s="24">
        <v>0</v>
      </c>
      <c r="F470" s="24">
        <v>0</v>
      </c>
      <c r="G470" s="24">
        <v>1</v>
      </c>
      <c r="H470" s="18">
        <v>0</v>
      </c>
      <c r="I470" s="18">
        <v>0</v>
      </c>
      <c r="J470" s="18">
        <v>0</v>
      </c>
      <c r="K470" s="22">
        <v>3</v>
      </c>
      <c r="L470" s="22">
        <v>0</v>
      </c>
      <c r="M470" s="22">
        <v>0</v>
      </c>
      <c r="N470" s="22">
        <v>0</v>
      </c>
      <c r="O470" s="22">
        <v>0</v>
      </c>
      <c r="P470" s="22">
        <v>1.135</v>
      </c>
      <c r="Q470" s="22">
        <v>0</v>
      </c>
      <c r="R470" s="22">
        <v>0</v>
      </c>
      <c r="S470" s="23"/>
      <c r="T470" s="23"/>
      <c r="U470" s="23"/>
      <c r="V470" s="23"/>
      <c r="W470" s="23"/>
    </row>
    <row r="471" ht="16.5" spans="1:23">
      <c r="A471" s="24">
        <v>399431</v>
      </c>
      <c r="B471" s="24" t="s">
        <v>546</v>
      </c>
      <c r="C471" s="24">
        <v>7879.364</v>
      </c>
      <c r="D471" s="24">
        <v>9010.295</v>
      </c>
      <c r="E471" s="24">
        <v>0</v>
      </c>
      <c r="F471" s="24">
        <v>0</v>
      </c>
      <c r="G471" s="24">
        <v>1</v>
      </c>
      <c r="H471" s="18">
        <v>0</v>
      </c>
      <c r="I471" s="18">
        <v>0</v>
      </c>
      <c r="J471" s="18">
        <v>0</v>
      </c>
      <c r="K471" s="22">
        <v>2</v>
      </c>
      <c r="L471" s="22">
        <v>0</v>
      </c>
      <c r="M471" s="22">
        <v>0</v>
      </c>
      <c r="N471" s="22">
        <v>0</v>
      </c>
      <c r="O471" s="22">
        <v>0</v>
      </c>
      <c r="P471" s="22">
        <v>0.994</v>
      </c>
      <c r="Q471" s="22">
        <v>0</v>
      </c>
      <c r="R471" s="22">
        <v>0</v>
      </c>
      <c r="S471" s="23"/>
      <c r="T471" s="23"/>
      <c r="U471" s="23"/>
      <c r="V471" s="23"/>
      <c r="W471" s="23"/>
    </row>
    <row r="472" ht="16.5" spans="1:23">
      <c r="A472" s="24">
        <v>399481</v>
      </c>
      <c r="B472" s="24" t="s">
        <v>146</v>
      </c>
      <c r="C472" s="24">
        <v>127.898</v>
      </c>
      <c r="D472" s="24">
        <v>128.065</v>
      </c>
      <c r="E472" s="24">
        <v>0</v>
      </c>
      <c r="F472" s="24">
        <v>0</v>
      </c>
      <c r="G472" s="24">
        <v>1</v>
      </c>
      <c r="H472" s="18">
        <v>0</v>
      </c>
      <c r="I472" s="18">
        <v>0</v>
      </c>
      <c r="J472" s="18">
        <v>0</v>
      </c>
      <c r="K472" s="22">
        <v>3</v>
      </c>
      <c r="L472" s="22">
        <v>0</v>
      </c>
      <c r="M472" s="22">
        <v>0</v>
      </c>
      <c r="N472" s="22">
        <v>0</v>
      </c>
      <c r="O472" s="22">
        <v>0</v>
      </c>
      <c r="P472" s="22">
        <v>-2.558</v>
      </c>
      <c r="Q472" s="22">
        <v>0</v>
      </c>
      <c r="R472" s="22">
        <v>0</v>
      </c>
      <c r="S472" s="23"/>
      <c r="T472" s="23"/>
      <c r="U472" s="23"/>
      <c r="V472" s="23"/>
      <c r="W472" s="23"/>
    </row>
    <row r="473" ht="16.5" spans="1:23">
      <c r="A473" s="24">
        <v>399986</v>
      </c>
      <c r="B473" s="24" t="s">
        <v>547</v>
      </c>
      <c r="C473" s="24">
        <v>7493.274</v>
      </c>
      <c r="D473" s="24">
        <v>8570.161</v>
      </c>
      <c r="E473" s="24">
        <v>0</v>
      </c>
      <c r="F473" s="24">
        <v>0</v>
      </c>
      <c r="G473" s="24">
        <v>1</v>
      </c>
      <c r="H473" s="18">
        <v>0</v>
      </c>
      <c r="I473" s="18">
        <v>0</v>
      </c>
      <c r="J473" s="18">
        <v>0</v>
      </c>
      <c r="K473" s="22">
        <v>1</v>
      </c>
      <c r="L473" s="22">
        <v>0</v>
      </c>
      <c r="M473" s="22">
        <v>1</v>
      </c>
      <c r="N473" s="22">
        <v>-1</v>
      </c>
      <c r="O473" s="22">
        <v>0</v>
      </c>
      <c r="P473" s="22">
        <v>0.001</v>
      </c>
      <c r="Q473" s="22">
        <v>0</v>
      </c>
      <c r="R473" s="22">
        <v>0</v>
      </c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7"/>
      <c r="L474" s="27"/>
      <c r="M474" s="27"/>
      <c r="N474" s="27"/>
      <c r="O474" s="27"/>
      <c r="P474" s="27"/>
      <c r="Q474" s="27"/>
      <c r="R474" s="27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7"/>
      <c r="L475" s="27"/>
      <c r="M475" s="27"/>
      <c r="N475" s="27"/>
      <c r="O475" s="27"/>
      <c r="P475" s="27"/>
      <c r="Q475" s="27"/>
      <c r="R475" s="27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7"/>
      <c r="L476" s="27"/>
      <c r="M476" s="27"/>
      <c r="N476" s="27"/>
      <c r="O476" s="27"/>
      <c r="P476" s="27"/>
      <c r="Q476" s="27"/>
      <c r="R476" s="27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7"/>
      <c r="L477" s="27"/>
      <c r="M477" s="27"/>
      <c r="N477" s="27"/>
      <c r="O477" s="27"/>
      <c r="P477" s="27"/>
      <c r="Q477" s="27"/>
      <c r="R477" s="27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7"/>
      <c r="L478" s="27"/>
      <c r="M478" s="27"/>
      <c r="N478" s="27"/>
      <c r="O478" s="27"/>
      <c r="P478" s="27"/>
      <c r="Q478" s="27"/>
      <c r="R478" s="27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7"/>
      <c r="L479" s="27"/>
      <c r="M479" s="27"/>
      <c r="N479" s="27"/>
      <c r="O479" s="27"/>
      <c r="P479" s="27"/>
      <c r="Q479" s="27"/>
      <c r="R479" s="27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7"/>
      <c r="L480" s="27"/>
      <c r="M480" s="27"/>
      <c r="N480" s="27"/>
      <c r="O480" s="27"/>
      <c r="P480" s="27"/>
      <c r="Q480" s="27"/>
      <c r="R480" s="27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7"/>
      <c r="L481" s="27"/>
      <c r="M481" s="27"/>
      <c r="N481" s="27"/>
      <c r="O481" s="27"/>
      <c r="P481" s="27"/>
      <c r="Q481" s="27"/>
      <c r="R481" s="27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7"/>
      <c r="L482" s="27"/>
      <c r="M482" s="27"/>
      <c r="N482" s="27"/>
      <c r="O482" s="27"/>
      <c r="P482" s="27"/>
      <c r="Q482" s="27"/>
      <c r="R482" s="27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7"/>
      <c r="L483" s="27"/>
      <c r="M483" s="27"/>
      <c r="N483" s="27"/>
      <c r="O483" s="27"/>
      <c r="P483" s="27"/>
      <c r="Q483" s="27"/>
      <c r="R483" s="27"/>
      <c r="S483" s="23"/>
      <c r="T483" s="23"/>
      <c r="U483" s="23"/>
      <c r="V483" s="23"/>
      <c r="W483" s="23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3"/>
      <c r="T484" s="23"/>
      <c r="U484" s="23"/>
      <c r="V484" s="23"/>
      <c r="W484" s="23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3"/>
      <c r="T485" s="23"/>
      <c r="U485" s="23"/>
      <c r="V485" s="23"/>
      <c r="W485" s="23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3"/>
      <c r="T486" s="23"/>
      <c r="U486" s="23"/>
      <c r="V486" s="23"/>
      <c r="W486" s="23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3"/>
      <c r="T487" s="23"/>
      <c r="U487" s="23"/>
      <c r="V487" s="23"/>
      <c r="W487" s="23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3"/>
      <c r="T488" s="23"/>
      <c r="U488" s="23"/>
      <c r="V488" s="23"/>
      <c r="W488" s="23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3"/>
      <c r="T489" s="23"/>
      <c r="U489" s="23"/>
      <c r="V489" s="23"/>
      <c r="W489" s="23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3"/>
      <c r="T490" s="23"/>
      <c r="U490" s="23"/>
      <c r="V490" s="23"/>
      <c r="W490" s="23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3"/>
      <c r="T491" s="23"/>
      <c r="U491" s="23"/>
      <c r="V491" s="23"/>
      <c r="W491" s="23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3"/>
      <c r="T492" s="23"/>
      <c r="U492" s="23"/>
      <c r="V492" s="23"/>
      <c r="W492" s="23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3"/>
      <c r="T493" s="23"/>
      <c r="U493" s="23"/>
      <c r="V493" s="23"/>
      <c r="W493" s="23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3"/>
      <c r="T494" s="23"/>
      <c r="U494" s="23"/>
      <c r="V494" s="23"/>
      <c r="W494" s="23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3"/>
      <c r="T495" s="23"/>
      <c r="U495" s="23"/>
      <c r="V495" s="23"/>
      <c r="W495" s="23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3"/>
      <c r="T496" s="23"/>
      <c r="U496" s="23"/>
      <c r="V496" s="23"/>
      <c r="W496" s="23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3"/>
      <c r="T497" s="23"/>
      <c r="U497" s="23"/>
      <c r="V497" s="23"/>
      <c r="W497" s="23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3"/>
      <c r="T498" s="23"/>
      <c r="U498" s="23"/>
      <c r="V498" s="23"/>
      <c r="W498" s="23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3"/>
      <c r="T499" s="23"/>
      <c r="U499" s="23"/>
      <c r="V499" s="23"/>
      <c r="W499" s="23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3"/>
      <c r="T500" s="23"/>
      <c r="U500" s="23"/>
      <c r="V500" s="23"/>
      <c r="W500" s="23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3"/>
      <c r="T501" s="23"/>
      <c r="U501" s="23"/>
      <c r="V501" s="23"/>
      <c r="W501" s="23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3"/>
      <c r="T502" s="23"/>
      <c r="U502" s="23"/>
      <c r="V502" s="23"/>
      <c r="W502" s="23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3"/>
      <c r="T503" s="23"/>
      <c r="U503" s="23"/>
      <c r="V503" s="23"/>
      <c r="W503" s="23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3"/>
      <c r="T504" s="23"/>
      <c r="U504" s="23"/>
      <c r="V504" s="23"/>
      <c r="W504" s="23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3"/>
      <c r="T505" s="23"/>
      <c r="U505" s="23"/>
      <c r="V505" s="23"/>
      <c r="W505" s="23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3"/>
      <c r="T506" s="23"/>
      <c r="U506" s="23"/>
      <c r="V506" s="23"/>
      <c r="W506" s="23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3"/>
      <c r="T507" s="23"/>
      <c r="U507" s="23"/>
      <c r="V507" s="23"/>
      <c r="W507" s="23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11" t="s">
        <v>548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68</v>
      </c>
      <c r="B2" s="4" t="s">
        <v>69</v>
      </c>
      <c r="C2" s="4" t="s">
        <v>70</v>
      </c>
      <c r="D2" s="4" t="s">
        <v>71</v>
      </c>
      <c r="E2" s="4" t="s">
        <v>72</v>
      </c>
      <c r="F2" s="4" t="s">
        <v>73</v>
      </c>
      <c r="G2" s="4" t="s">
        <v>74</v>
      </c>
      <c r="H2" s="4" t="s">
        <v>75</v>
      </c>
      <c r="I2" s="4" t="s">
        <v>76</v>
      </c>
      <c r="J2" s="4" t="s">
        <v>77</v>
      </c>
      <c r="K2" s="13" t="s">
        <v>78</v>
      </c>
      <c r="L2" s="13" t="s">
        <v>79</v>
      </c>
      <c r="M2" s="13" t="s">
        <v>80</v>
      </c>
      <c r="N2" s="13" t="s">
        <v>81</v>
      </c>
      <c r="O2" s="13" t="s">
        <v>82</v>
      </c>
      <c r="P2" s="13" t="s">
        <v>83</v>
      </c>
      <c r="Q2" s="13" t="s">
        <v>84</v>
      </c>
      <c r="R2" s="13" t="s">
        <v>85</v>
      </c>
    </row>
    <row r="3" ht="20.25" spans="1:18">
      <c r="A3" s="5" t="s">
        <v>549</v>
      </c>
      <c r="B3" s="5" t="s">
        <v>550</v>
      </c>
      <c r="C3" s="5">
        <v>77333.289</v>
      </c>
      <c r="D3" s="5">
        <v>81099.484</v>
      </c>
      <c r="E3" s="5">
        <v>1</v>
      </c>
      <c r="F3" s="6">
        <v>0</v>
      </c>
      <c r="G3" s="6">
        <v>0</v>
      </c>
      <c r="H3" s="6">
        <v>1</v>
      </c>
      <c r="I3" s="6">
        <v>1.817</v>
      </c>
      <c r="J3" s="6">
        <v>6.376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185.842</v>
      </c>
      <c r="Q3" s="14">
        <v>0</v>
      </c>
      <c r="R3" s="14">
        <v>0</v>
      </c>
    </row>
    <row r="4" ht="20.25" spans="1:18">
      <c r="A4" s="5" t="s">
        <v>551</v>
      </c>
      <c r="B4" s="5" t="s">
        <v>552</v>
      </c>
      <c r="C4" s="5">
        <v>67668.047</v>
      </c>
      <c r="D4" s="5">
        <v>71583.383</v>
      </c>
      <c r="E4" s="5">
        <v>1</v>
      </c>
      <c r="F4" s="7">
        <v>0</v>
      </c>
      <c r="G4" s="7">
        <v>0</v>
      </c>
      <c r="H4" s="7">
        <v>1</v>
      </c>
      <c r="I4" s="7">
        <v>2.355</v>
      </c>
      <c r="J4" s="7">
        <v>7.696</v>
      </c>
      <c r="K4" s="14">
        <v>3</v>
      </c>
      <c r="L4" s="14">
        <v>0</v>
      </c>
      <c r="M4" s="14">
        <v>0</v>
      </c>
      <c r="N4" s="14">
        <v>-1</v>
      </c>
      <c r="O4" s="14">
        <v>0</v>
      </c>
      <c r="P4" s="14">
        <v>161.7</v>
      </c>
      <c r="Q4" s="14">
        <v>0</v>
      </c>
      <c r="R4" s="14">
        <v>0</v>
      </c>
    </row>
    <row r="5" ht="20.25" spans="1:18">
      <c r="A5" s="8" t="s">
        <v>553</v>
      </c>
      <c r="B5" s="8" t="s">
        <v>554</v>
      </c>
      <c r="C5" s="8">
        <v>3600.592</v>
      </c>
      <c r="D5" s="8">
        <v>3910.296</v>
      </c>
      <c r="E5" s="8">
        <v>0</v>
      </c>
      <c r="F5" s="8">
        <v>1</v>
      </c>
      <c r="G5" s="6">
        <v>0</v>
      </c>
      <c r="H5" s="6">
        <v>0</v>
      </c>
      <c r="I5" s="6">
        <v>0</v>
      </c>
      <c r="J5" s="6">
        <v>0.81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0.917</v>
      </c>
      <c r="Q5" s="14">
        <v>0</v>
      </c>
      <c r="R5" s="14">
        <v>0</v>
      </c>
    </row>
    <row r="6" ht="20.25" spans="1:18">
      <c r="A6" s="8" t="s">
        <v>555</v>
      </c>
      <c r="B6" s="8" t="s">
        <v>556</v>
      </c>
      <c r="C6" s="8">
        <v>4243.935</v>
      </c>
      <c r="D6" s="8">
        <v>4627.374</v>
      </c>
      <c r="E6" s="8">
        <v>0</v>
      </c>
      <c r="F6" s="8">
        <v>1</v>
      </c>
      <c r="G6" s="6">
        <v>0</v>
      </c>
      <c r="H6" s="6">
        <v>0</v>
      </c>
      <c r="I6" s="6">
        <v>0</v>
      </c>
      <c r="J6" s="6">
        <v>0.096</v>
      </c>
      <c r="K6" s="14">
        <v>0</v>
      </c>
      <c r="L6" s="14">
        <v>1</v>
      </c>
      <c r="M6" s="14">
        <v>1</v>
      </c>
      <c r="N6" s="14">
        <v>0</v>
      </c>
      <c r="O6" s="14">
        <v>0</v>
      </c>
      <c r="P6" s="14">
        <v>2.877</v>
      </c>
      <c r="Q6" s="14">
        <v>0</v>
      </c>
      <c r="R6" s="14">
        <v>0</v>
      </c>
    </row>
    <row r="7" ht="20.25" spans="1:18">
      <c r="A7" s="8" t="s">
        <v>557</v>
      </c>
      <c r="B7" s="8" t="s">
        <v>558</v>
      </c>
      <c r="C7" s="8">
        <v>2944.632</v>
      </c>
      <c r="D7" s="8">
        <v>3177.307</v>
      </c>
      <c r="E7" s="8">
        <v>0</v>
      </c>
      <c r="F7" s="8">
        <v>1</v>
      </c>
      <c r="G7" s="6">
        <v>0</v>
      </c>
      <c r="H7" s="6">
        <v>0</v>
      </c>
      <c r="I7" s="6">
        <v>0</v>
      </c>
      <c r="J7" s="6">
        <v>0.385</v>
      </c>
      <c r="K7" s="14">
        <v>0</v>
      </c>
      <c r="L7" s="14">
        <v>1</v>
      </c>
      <c r="M7" s="14">
        <v>1</v>
      </c>
      <c r="N7" s="14">
        <v>-1</v>
      </c>
      <c r="O7" s="14">
        <v>0</v>
      </c>
      <c r="P7" s="14">
        <v>-0.504</v>
      </c>
      <c r="Q7" s="14">
        <v>0</v>
      </c>
      <c r="R7" s="14">
        <v>0</v>
      </c>
    </row>
    <row r="8" ht="20.25" spans="1:18">
      <c r="A8" s="8" t="s">
        <v>559</v>
      </c>
      <c r="B8" s="8" t="s">
        <v>560</v>
      </c>
      <c r="C8" s="8">
        <v>5515.585</v>
      </c>
      <c r="D8" s="8">
        <v>5823.696</v>
      </c>
      <c r="E8" s="8">
        <v>0</v>
      </c>
      <c r="F8" s="8">
        <v>1</v>
      </c>
      <c r="G8" s="6">
        <v>0</v>
      </c>
      <c r="H8" s="6">
        <v>0</v>
      </c>
      <c r="I8" s="6">
        <v>0</v>
      </c>
      <c r="J8" s="6">
        <v>0.008</v>
      </c>
      <c r="K8" s="14">
        <v>0</v>
      </c>
      <c r="L8" s="14">
        <v>2</v>
      </c>
      <c r="M8" s="14">
        <v>0</v>
      </c>
      <c r="N8" s="14">
        <v>0</v>
      </c>
      <c r="O8" s="14">
        <v>0</v>
      </c>
      <c r="P8" s="14">
        <v>8.628</v>
      </c>
      <c r="Q8" s="14">
        <v>0</v>
      </c>
      <c r="R8" s="14">
        <v>0</v>
      </c>
    </row>
    <row r="9" ht="20.25" spans="1:18">
      <c r="A9" s="8" t="s">
        <v>561</v>
      </c>
      <c r="B9" s="8" t="s">
        <v>562</v>
      </c>
      <c r="C9" s="8">
        <v>1667.564</v>
      </c>
      <c r="D9" s="8">
        <v>1883.054</v>
      </c>
      <c r="E9" s="8">
        <v>0</v>
      </c>
      <c r="F9" s="8">
        <v>1</v>
      </c>
      <c r="G9" s="6">
        <v>0</v>
      </c>
      <c r="H9" s="6">
        <v>0</v>
      </c>
      <c r="I9" s="6">
        <v>0</v>
      </c>
      <c r="J9" s="6">
        <v>0.325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2.933</v>
      </c>
      <c r="Q9" s="14">
        <v>0</v>
      </c>
      <c r="R9" s="14">
        <v>0</v>
      </c>
    </row>
    <row r="10" ht="20.25" spans="1:18">
      <c r="A10" s="9" t="s">
        <v>563</v>
      </c>
      <c r="B10" s="9" t="s">
        <v>564</v>
      </c>
      <c r="C10" s="9">
        <v>8389.876</v>
      </c>
      <c r="D10" s="9">
        <v>9711.574</v>
      </c>
      <c r="E10" s="9">
        <v>0</v>
      </c>
      <c r="F10" s="9">
        <v>0</v>
      </c>
      <c r="G10" s="9">
        <v>0</v>
      </c>
      <c r="H10" s="9">
        <v>1</v>
      </c>
      <c r="I10" s="6">
        <v>6.214</v>
      </c>
      <c r="J10" s="6">
        <v>18.978</v>
      </c>
      <c r="K10" s="14">
        <v>4</v>
      </c>
      <c r="L10" s="14">
        <v>2</v>
      </c>
      <c r="M10" s="14">
        <v>0</v>
      </c>
      <c r="N10" s="14">
        <v>1</v>
      </c>
      <c r="O10" s="14">
        <v>0</v>
      </c>
      <c r="P10" s="14">
        <v>-8.501</v>
      </c>
      <c r="Q10" s="14">
        <v>0</v>
      </c>
      <c r="R10" s="14">
        <v>0</v>
      </c>
    </row>
    <row r="11" ht="20.25" spans="1:18">
      <c r="A11" s="9" t="s">
        <v>565</v>
      </c>
      <c r="B11" s="9" t="s">
        <v>566</v>
      </c>
      <c r="C11" s="9">
        <v>756.196</v>
      </c>
      <c r="D11" s="9">
        <v>820.007</v>
      </c>
      <c r="E11" s="9">
        <v>0</v>
      </c>
      <c r="F11" s="9">
        <v>0</v>
      </c>
      <c r="G11" s="9">
        <v>0</v>
      </c>
      <c r="H11" s="9">
        <v>1</v>
      </c>
      <c r="I11" s="6">
        <v>3.969</v>
      </c>
      <c r="J11" s="6">
        <v>11.442</v>
      </c>
      <c r="K11" s="14">
        <v>4</v>
      </c>
      <c r="L11" s="14">
        <v>2</v>
      </c>
      <c r="M11" s="14">
        <v>0</v>
      </c>
      <c r="N11" s="14">
        <v>1</v>
      </c>
      <c r="O11" s="14">
        <v>0</v>
      </c>
      <c r="P11" s="14">
        <v>-0.684</v>
      </c>
      <c r="Q11" s="14">
        <v>0</v>
      </c>
      <c r="R11" s="14">
        <v>0</v>
      </c>
    </row>
    <row r="12" ht="20.25" spans="1:18">
      <c r="A12" s="9" t="s">
        <v>567</v>
      </c>
      <c r="B12" s="9" t="s">
        <v>568</v>
      </c>
      <c r="C12" s="9">
        <v>5322.768</v>
      </c>
      <c r="D12" s="9">
        <v>6472.106</v>
      </c>
      <c r="E12" s="9">
        <v>0</v>
      </c>
      <c r="F12" s="9">
        <v>0</v>
      </c>
      <c r="G12" s="9">
        <v>0</v>
      </c>
      <c r="H12" s="9">
        <v>1</v>
      </c>
      <c r="I12" s="6">
        <v>9.57</v>
      </c>
      <c r="J12" s="6">
        <v>25.629</v>
      </c>
      <c r="K12" s="14">
        <v>4</v>
      </c>
      <c r="L12" s="14">
        <v>2</v>
      </c>
      <c r="M12" s="14">
        <v>0</v>
      </c>
      <c r="N12" s="14">
        <v>0</v>
      </c>
      <c r="O12" s="14">
        <v>0</v>
      </c>
      <c r="P12" s="14">
        <v>19.373</v>
      </c>
      <c r="Q12" s="14">
        <v>0</v>
      </c>
      <c r="R12" s="14">
        <v>-1</v>
      </c>
    </row>
    <row r="13" ht="20.25" spans="1:18">
      <c r="A13" s="9" t="s">
        <v>569</v>
      </c>
      <c r="B13" s="9" t="s">
        <v>570</v>
      </c>
      <c r="C13" s="9">
        <v>3722.561</v>
      </c>
      <c r="D13" s="9">
        <v>4281.469</v>
      </c>
      <c r="E13" s="9">
        <v>0</v>
      </c>
      <c r="F13" s="9">
        <v>0</v>
      </c>
      <c r="G13" s="9">
        <v>0</v>
      </c>
      <c r="H13" s="9">
        <v>1</v>
      </c>
      <c r="I13" s="6">
        <v>5.486</v>
      </c>
      <c r="J13" s="6">
        <v>17.824</v>
      </c>
      <c r="K13" s="14">
        <v>3</v>
      </c>
      <c r="L13" s="14">
        <v>2</v>
      </c>
      <c r="M13" s="14">
        <v>0</v>
      </c>
      <c r="N13" s="14">
        <v>0</v>
      </c>
      <c r="O13" s="14">
        <v>0</v>
      </c>
      <c r="P13" s="14">
        <v>6.349</v>
      </c>
      <c r="Q13" s="14">
        <v>0</v>
      </c>
      <c r="R13" s="14">
        <v>-1</v>
      </c>
    </row>
    <row r="14" ht="20.25" spans="1:18">
      <c r="A14" s="9" t="s">
        <v>571</v>
      </c>
      <c r="B14" s="9" t="s">
        <v>572</v>
      </c>
      <c r="C14" s="9">
        <v>2620.486</v>
      </c>
      <c r="D14" s="9">
        <v>2908.281</v>
      </c>
      <c r="E14" s="9">
        <v>0</v>
      </c>
      <c r="F14" s="9">
        <v>0</v>
      </c>
      <c r="G14" s="9">
        <v>0</v>
      </c>
      <c r="H14" s="9">
        <v>1</v>
      </c>
      <c r="I14" s="6">
        <v>1.072</v>
      </c>
      <c r="J14" s="6">
        <v>10.862</v>
      </c>
      <c r="K14" s="14">
        <v>3</v>
      </c>
      <c r="L14" s="14">
        <v>2</v>
      </c>
      <c r="M14" s="14">
        <v>0</v>
      </c>
      <c r="N14" s="14">
        <v>0</v>
      </c>
      <c r="O14" s="14">
        <v>0</v>
      </c>
      <c r="P14" s="14">
        <v>4.303</v>
      </c>
      <c r="Q14" s="14">
        <v>0</v>
      </c>
      <c r="R14" s="14">
        <v>0</v>
      </c>
    </row>
    <row r="15" ht="20.25" spans="1:18">
      <c r="A15" s="9" t="s">
        <v>573</v>
      </c>
      <c r="B15" s="9" t="s">
        <v>574</v>
      </c>
      <c r="C15" s="9">
        <v>5561.611</v>
      </c>
      <c r="D15" s="9">
        <v>6848.949</v>
      </c>
      <c r="E15" s="9">
        <v>0</v>
      </c>
      <c r="F15" s="9">
        <v>0</v>
      </c>
      <c r="G15" s="9">
        <v>0</v>
      </c>
      <c r="H15" s="9">
        <v>1</v>
      </c>
      <c r="I15" s="6">
        <v>6.22</v>
      </c>
      <c r="J15" s="6">
        <v>23.847</v>
      </c>
      <c r="K15" s="14">
        <v>3</v>
      </c>
      <c r="L15" s="14">
        <v>2</v>
      </c>
      <c r="M15" s="14">
        <v>0</v>
      </c>
      <c r="N15" s="14">
        <v>0</v>
      </c>
      <c r="O15" s="14">
        <v>0</v>
      </c>
      <c r="P15" s="14">
        <v>15.763</v>
      </c>
      <c r="Q15" s="14">
        <v>0</v>
      </c>
      <c r="R15" s="14">
        <v>-1</v>
      </c>
    </row>
    <row r="16" ht="20.25" spans="1:18">
      <c r="A16" s="10" t="s">
        <v>575</v>
      </c>
      <c r="B16" s="10" t="s">
        <v>576</v>
      </c>
      <c r="C16" s="10">
        <v>3977.453</v>
      </c>
      <c r="D16" s="10">
        <v>4256.61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0</v>
      </c>
      <c r="N16" s="14">
        <v>0</v>
      </c>
      <c r="O16" s="14">
        <v>1</v>
      </c>
      <c r="P16" s="14">
        <v>2.779</v>
      </c>
      <c r="Q16" s="14">
        <v>0</v>
      </c>
      <c r="R16" s="14">
        <v>0</v>
      </c>
    </row>
    <row r="17" ht="20.25" spans="1:18">
      <c r="A17" s="10" t="s">
        <v>577</v>
      </c>
      <c r="B17" s="10" t="s">
        <v>578</v>
      </c>
      <c r="C17" s="10">
        <v>2166.423</v>
      </c>
      <c r="D17" s="10">
        <v>2324.983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1.444</v>
      </c>
      <c r="Q17" s="14">
        <v>0</v>
      </c>
      <c r="R17" s="14">
        <v>0</v>
      </c>
    </row>
    <row r="18" ht="20.25" spans="1:18">
      <c r="A18" s="10" t="s">
        <v>579</v>
      </c>
      <c r="B18" s="10" t="s">
        <v>580</v>
      </c>
      <c r="C18" s="10">
        <v>2489.932</v>
      </c>
      <c r="D18" s="10">
        <v>2696.624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3.373</v>
      </c>
      <c r="Q18" s="14">
        <v>0</v>
      </c>
      <c r="R18" s="14">
        <v>1</v>
      </c>
    </row>
    <row r="19" ht="20.25" spans="1:18">
      <c r="A19" s="10" t="s">
        <v>581</v>
      </c>
      <c r="B19" s="10" t="s">
        <v>582</v>
      </c>
      <c r="C19" s="10">
        <v>3145.387</v>
      </c>
      <c r="D19" s="10">
        <v>3730.213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0</v>
      </c>
      <c r="M19" s="14">
        <v>0</v>
      </c>
      <c r="N19" s="14">
        <v>-1</v>
      </c>
      <c r="O19" s="14">
        <v>0</v>
      </c>
      <c r="P19" s="14">
        <v>-5.732</v>
      </c>
      <c r="Q19" s="14">
        <v>0</v>
      </c>
      <c r="R19" s="14">
        <v>0</v>
      </c>
    </row>
    <row r="20" ht="20.25" spans="1:18">
      <c r="A20" s="10" t="s">
        <v>583</v>
      </c>
      <c r="B20" s="10" t="s">
        <v>584</v>
      </c>
      <c r="C20" s="10">
        <v>13280.392</v>
      </c>
      <c r="D20" s="10">
        <v>15036.947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9.572</v>
      </c>
      <c r="Q20" s="14">
        <v>0</v>
      </c>
      <c r="R20" s="14">
        <v>0</v>
      </c>
    </row>
    <row r="21" ht="20.25" spans="1:18">
      <c r="A21" s="10" t="s">
        <v>585</v>
      </c>
      <c r="B21" s="10" t="s">
        <v>586</v>
      </c>
      <c r="C21" s="10">
        <v>6894.845</v>
      </c>
      <c r="D21" s="10">
        <v>7324.534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1</v>
      </c>
      <c r="M21" s="14">
        <v>1</v>
      </c>
      <c r="N21" s="14">
        <v>-1</v>
      </c>
      <c r="O21" s="14">
        <v>0</v>
      </c>
      <c r="P21" s="14">
        <v>1.725</v>
      </c>
      <c r="Q21" s="14">
        <v>0</v>
      </c>
      <c r="R21" s="14">
        <v>0</v>
      </c>
    </row>
    <row r="22" ht="20.25" spans="1:18">
      <c r="A22" s="10" t="s">
        <v>587</v>
      </c>
      <c r="B22" s="10" t="s">
        <v>588</v>
      </c>
      <c r="C22" s="10">
        <v>2627.982</v>
      </c>
      <c r="D22" s="10">
        <v>3237.309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2</v>
      </c>
      <c r="L22" s="14">
        <v>0</v>
      </c>
      <c r="M22" s="14">
        <v>1</v>
      </c>
      <c r="N22" s="14">
        <v>-1</v>
      </c>
      <c r="O22" s="14">
        <v>0</v>
      </c>
      <c r="P22" s="14">
        <v>7.748</v>
      </c>
      <c r="Q22" s="14">
        <v>0</v>
      </c>
      <c r="R22" s="14">
        <v>0</v>
      </c>
    </row>
    <row r="23" ht="20.25" spans="1:18">
      <c r="A23" s="10" t="s">
        <v>589</v>
      </c>
      <c r="B23" s="10" t="s">
        <v>590</v>
      </c>
      <c r="C23" s="10">
        <v>7812.511</v>
      </c>
      <c r="D23" s="10">
        <v>8302.738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1</v>
      </c>
      <c r="L23" s="14">
        <v>0</v>
      </c>
      <c r="M23" s="14">
        <v>0</v>
      </c>
      <c r="N23" s="14">
        <v>0</v>
      </c>
      <c r="O23" s="14">
        <v>0</v>
      </c>
      <c r="P23" s="14">
        <v>-4.994</v>
      </c>
      <c r="Q23" s="14">
        <v>0</v>
      </c>
      <c r="R23" s="14">
        <v>0</v>
      </c>
    </row>
    <row r="24" ht="20.25" spans="1:18">
      <c r="A24" s="10" t="s">
        <v>591</v>
      </c>
      <c r="B24" s="10" t="s">
        <v>592</v>
      </c>
      <c r="C24" s="10">
        <v>2544.073</v>
      </c>
      <c r="D24" s="10">
        <v>3003.527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1</v>
      </c>
      <c r="O24" s="14">
        <v>0</v>
      </c>
      <c r="P24" s="14">
        <v>3.728</v>
      </c>
      <c r="Q24" s="14">
        <v>0</v>
      </c>
      <c r="R24" s="14">
        <v>0</v>
      </c>
    </row>
    <row r="25" ht="20.25" spans="1:18">
      <c r="A25" s="10" t="s">
        <v>593</v>
      </c>
      <c r="B25" s="10" t="s">
        <v>594</v>
      </c>
      <c r="C25" s="10">
        <v>2421.862</v>
      </c>
      <c r="D25" s="10">
        <v>2718.845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0</v>
      </c>
      <c r="N25" s="14">
        <v>-1</v>
      </c>
      <c r="O25" s="14">
        <v>0</v>
      </c>
      <c r="P25" s="14">
        <v>-4.868</v>
      </c>
      <c r="Q25" s="14">
        <v>0</v>
      </c>
      <c r="R25" s="14">
        <v>0</v>
      </c>
    </row>
    <row r="26" ht="20.25" spans="1:18">
      <c r="A26" s="10" t="s">
        <v>595</v>
      </c>
      <c r="B26" s="10" t="s">
        <v>596</v>
      </c>
      <c r="C26" s="10">
        <v>967.581</v>
      </c>
      <c r="D26" s="10">
        <v>1188.864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4</v>
      </c>
      <c r="L26" s="14">
        <v>0</v>
      </c>
      <c r="M26" s="14">
        <v>0</v>
      </c>
      <c r="N26" s="14">
        <v>0</v>
      </c>
      <c r="O26" s="14">
        <v>0</v>
      </c>
      <c r="P26" s="14">
        <v>3.163</v>
      </c>
      <c r="Q26" s="14">
        <v>0</v>
      </c>
      <c r="R26" s="14">
        <v>1</v>
      </c>
    </row>
    <row r="27" ht="20.25" spans="1:18">
      <c r="A27" s="10" t="s">
        <v>597</v>
      </c>
      <c r="B27" s="10" t="s">
        <v>598</v>
      </c>
      <c r="C27" s="10">
        <v>107.812</v>
      </c>
      <c r="D27" s="10">
        <v>109.114</v>
      </c>
      <c r="E27" s="10">
        <v>0</v>
      </c>
      <c r="F27" s="10">
        <v>0</v>
      </c>
      <c r="G27" s="10">
        <v>1</v>
      </c>
      <c r="H27" s="7">
        <v>0</v>
      </c>
      <c r="I27" s="7">
        <v>0</v>
      </c>
      <c r="J27" s="7">
        <v>0</v>
      </c>
      <c r="K27" s="14">
        <v>2</v>
      </c>
      <c r="L27" s="14">
        <v>2</v>
      </c>
      <c r="M27" s="14">
        <v>0</v>
      </c>
      <c r="N27" s="14">
        <v>0</v>
      </c>
      <c r="O27" s="14">
        <v>0</v>
      </c>
      <c r="P27" s="14">
        <v>-0.039</v>
      </c>
      <c r="Q27" s="14">
        <v>0</v>
      </c>
      <c r="R27" s="14">
        <v>0</v>
      </c>
    </row>
    <row r="28" ht="20.25" spans="1:18">
      <c r="A28" s="10" t="s">
        <v>599</v>
      </c>
      <c r="B28" s="10" t="s">
        <v>600</v>
      </c>
      <c r="C28" s="10">
        <v>116.207</v>
      </c>
      <c r="D28" s="10">
        <v>120.947</v>
      </c>
      <c r="E28" s="10">
        <v>0</v>
      </c>
      <c r="F28" s="10">
        <v>0</v>
      </c>
      <c r="G28" s="10">
        <v>1</v>
      </c>
      <c r="H28" s="7">
        <v>0</v>
      </c>
      <c r="I28" s="7">
        <v>0</v>
      </c>
      <c r="J28" s="7">
        <v>0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-0.107</v>
      </c>
      <c r="Q28" s="14">
        <v>0</v>
      </c>
      <c r="R28" s="14">
        <v>-1</v>
      </c>
    </row>
    <row r="29" ht="20.25" spans="1:18">
      <c r="A29" s="10" t="s">
        <v>601</v>
      </c>
      <c r="B29" s="10" t="s">
        <v>602</v>
      </c>
      <c r="C29" s="10">
        <v>1185.779</v>
      </c>
      <c r="D29" s="10">
        <v>1750.855</v>
      </c>
      <c r="E29" s="10">
        <v>0</v>
      </c>
      <c r="F29" s="10">
        <v>0</v>
      </c>
      <c r="G29" s="10">
        <v>1</v>
      </c>
      <c r="H29" s="7">
        <v>0</v>
      </c>
      <c r="I29" s="7">
        <v>0</v>
      </c>
      <c r="J29" s="7">
        <v>0</v>
      </c>
      <c r="K29" s="14">
        <v>0</v>
      </c>
      <c r="L29" s="14">
        <v>0</v>
      </c>
      <c r="M29" s="14">
        <v>1</v>
      </c>
      <c r="N29" s="14">
        <v>-1</v>
      </c>
      <c r="O29" s="14">
        <v>0</v>
      </c>
      <c r="P29" s="14">
        <v>6.003</v>
      </c>
      <c r="Q29" s="14">
        <v>0</v>
      </c>
      <c r="R29" s="14">
        <v>0</v>
      </c>
    </row>
    <row r="30" ht="20.25" spans="1:18">
      <c r="A30" s="6" t="s">
        <v>603</v>
      </c>
      <c r="B30" s="6" t="s">
        <v>604</v>
      </c>
      <c r="C30" s="6">
        <v>2972.018</v>
      </c>
      <c r="D30" s="6">
        <v>3698.927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2.557</v>
      </c>
      <c r="K30" s="14">
        <v>4</v>
      </c>
      <c r="L30" s="14">
        <v>1</v>
      </c>
      <c r="M30" s="14">
        <v>0</v>
      </c>
      <c r="N30" s="14">
        <v>0</v>
      </c>
      <c r="O30" s="14">
        <v>0</v>
      </c>
      <c r="P30" s="14">
        <v>-0.703</v>
      </c>
      <c r="Q30" s="14">
        <v>0</v>
      </c>
      <c r="R30" s="14">
        <v>-1</v>
      </c>
    </row>
    <row r="31" ht="20.25" spans="1:18">
      <c r="A31" s="6" t="s">
        <v>605</v>
      </c>
      <c r="B31" s="6" t="s">
        <v>606</v>
      </c>
      <c r="C31" s="6">
        <v>19300.986</v>
      </c>
      <c r="D31" s="6">
        <v>20442.379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5.572</v>
      </c>
      <c r="K31" s="14">
        <v>1</v>
      </c>
      <c r="L31" s="14">
        <v>2</v>
      </c>
      <c r="M31" s="14">
        <v>0</v>
      </c>
      <c r="N31" s="14">
        <v>0</v>
      </c>
      <c r="O31" s="14">
        <v>0</v>
      </c>
      <c r="P31" s="14">
        <v>24.199</v>
      </c>
      <c r="Q31" s="14">
        <v>0</v>
      </c>
      <c r="R31" s="14">
        <v>0</v>
      </c>
    </row>
    <row r="32" ht="20.25" spans="1:18">
      <c r="A32" s="6" t="s">
        <v>607</v>
      </c>
      <c r="B32" s="6" t="s">
        <v>608</v>
      </c>
      <c r="C32" s="6">
        <v>19815.445</v>
      </c>
      <c r="D32" s="6">
        <v>21003.863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4.711</v>
      </c>
      <c r="K32" s="14">
        <v>3</v>
      </c>
      <c r="L32" s="14">
        <v>1</v>
      </c>
      <c r="M32" s="14">
        <v>1</v>
      </c>
      <c r="N32" s="14">
        <v>-1</v>
      </c>
      <c r="O32" s="14">
        <v>0</v>
      </c>
      <c r="P32" s="14">
        <v>8.584</v>
      </c>
      <c r="Q32" s="14">
        <v>0</v>
      </c>
      <c r="R32" s="14">
        <v>0</v>
      </c>
    </row>
    <row r="33" ht="20.25" spans="1:18">
      <c r="A33" s="6" t="s">
        <v>609</v>
      </c>
      <c r="B33" s="6" t="s">
        <v>610</v>
      </c>
      <c r="C33" s="6">
        <v>2842.36</v>
      </c>
      <c r="D33" s="6">
        <v>3591.245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2.324</v>
      </c>
      <c r="K33" s="14">
        <v>0</v>
      </c>
      <c r="L33" s="14">
        <v>1</v>
      </c>
      <c r="M33" s="14">
        <v>0</v>
      </c>
      <c r="N33" s="14">
        <v>0</v>
      </c>
      <c r="O33" s="14">
        <v>0</v>
      </c>
      <c r="P33" s="14">
        <v>1.125</v>
      </c>
      <c r="Q33" s="14">
        <v>0</v>
      </c>
      <c r="R33" s="14">
        <v>0</v>
      </c>
    </row>
    <row r="34" ht="20.25" spans="1:18">
      <c r="A34" s="6" t="s">
        <v>611</v>
      </c>
      <c r="B34" s="6" t="s">
        <v>612</v>
      </c>
      <c r="C34" s="6">
        <v>10721.297</v>
      </c>
      <c r="D34" s="6">
        <v>12468.824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7.175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20.29</v>
      </c>
      <c r="Q34" s="14">
        <v>0</v>
      </c>
      <c r="R34" s="14">
        <v>0</v>
      </c>
    </row>
    <row r="35" ht="20.25" spans="1:18">
      <c r="A35" s="6" t="s">
        <v>613</v>
      </c>
      <c r="B35" s="6" t="s">
        <v>614</v>
      </c>
      <c r="C35" s="6">
        <v>3344.375</v>
      </c>
      <c r="D35" s="6">
        <v>3720.878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2.068</v>
      </c>
      <c r="K35" s="14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1.816</v>
      </c>
      <c r="Q35" s="14">
        <v>0</v>
      </c>
      <c r="R35" s="14">
        <v>0</v>
      </c>
    </row>
    <row r="36" ht="20.25" spans="1:18">
      <c r="A36" s="6" t="s">
        <v>615</v>
      </c>
      <c r="B36" s="6" t="s">
        <v>616</v>
      </c>
      <c r="C36" s="6">
        <v>2732.106</v>
      </c>
      <c r="D36" s="6">
        <v>3350.355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5.135</v>
      </c>
      <c r="K36" s="14">
        <v>3</v>
      </c>
      <c r="L36" s="14">
        <v>2</v>
      </c>
      <c r="M36" s="14">
        <v>0</v>
      </c>
      <c r="N36" s="14">
        <v>1</v>
      </c>
      <c r="O36" s="14">
        <v>0</v>
      </c>
      <c r="P36" s="14">
        <v>3.631</v>
      </c>
      <c r="Q36" s="14">
        <v>0</v>
      </c>
      <c r="R36" s="14">
        <v>1</v>
      </c>
    </row>
    <row r="37" ht="20.25" spans="1:18">
      <c r="A37" s="6" t="s">
        <v>617</v>
      </c>
      <c r="B37" s="6" t="s">
        <v>618</v>
      </c>
      <c r="C37" s="6">
        <v>3053.138</v>
      </c>
      <c r="D37" s="6">
        <v>3500.831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8.943</v>
      </c>
      <c r="K37" s="14">
        <v>1</v>
      </c>
      <c r="L37" s="14">
        <v>1</v>
      </c>
      <c r="M37" s="14">
        <v>0</v>
      </c>
      <c r="N37" s="14">
        <v>0</v>
      </c>
      <c r="O37" s="14">
        <v>0</v>
      </c>
      <c r="P37" s="14">
        <v>-0.453</v>
      </c>
      <c r="Q37" s="14">
        <v>0</v>
      </c>
      <c r="R37" s="14">
        <v>0</v>
      </c>
    </row>
    <row r="38" ht="20.25" spans="1:18">
      <c r="A38" s="6" t="s">
        <v>619</v>
      </c>
      <c r="B38" s="6" t="s">
        <v>620</v>
      </c>
      <c r="C38" s="6">
        <v>117679.984</v>
      </c>
      <c r="D38" s="6">
        <v>126182.656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4.123</v>
      </c>
      <c r="K38" s="14">
        <v>4</v>
      </c>
      <c r="L38" s="14">
        <v>2</v>
      </c>
      <c r="M38" s="14">
        <v>0</v>
      </c>
      <c r="N38" s="14">
        <v>0</v>
      </c>
      <c r="O38" s="14">
        <v>0</v>
      </c>
      <c r="P38" s="14">
        <v>88.324</v>
      </c>
      <c r="Q38" s="14">
        <v>0</v>
      </c>
      <c r="R38" s="14">
        <v>0</v>
      </c>
    </row>
    <row r="39" ht="20.25" spans="1:18">
      <c r="A39" s="6" t="s">
        <v>621</v>
      </c>
      <c r="B39" s="6" t="s">
        <v>622</v>
      </c>
      <c r="C39" s="6">
        <v>16655.273</v>
      </c>
      <c r="D39" s="6">
        <v>17404.336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2.658</v>
      </c>
      <c r="K39" s="14">
        <v>3</v>
      </c>
      <c r="L39" s="14">
        <v>1</v>
      </c>
      <c r="M39" s="14">
        <v>0</v>
      </c>
      <c r="N39" s="14">
        <v>0</v>
      </c>
      <c r="O39" s="14">
        <v>0</v>
      </c>
      <c r="P39" s="14">
        <v>-10.978</v>
      </c>
      <c r="Q39" s="14">
        <v>0</v>
      </c>
      <c r="R39" s="14">
        <v>0</v>
      </c>
    </row>
    <row r="40" ht="20.25" spans="1:18">
      <c r="A40" s="6" t="s">
        <v>623</v>
      </c>
      <c r="B40" s="6" t="s">
        <v>624</v>
      </c>
      <c r="C40" s="6">
        <v>3005.992</v>
      </c>
      <c r="D40" s="6">
        <v>3429.497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4.994</v>
      </c>
      <c r="K40" s="14">
        <v>1</v>
      </c>
      <c r="L40" s="14">
        <v>1</v>
      </c>
      <c r="M40" s="14">
        <v>0</v>
      </c>
      <c r="N40" s="14">
        <v>0</v>
      </c>
      <c r="O40" s="14">
        <v>0</v>
      </c>
      <c r="P40" s="14">
        <v>-1.303</v>
      </c>
      <c r="Q40" s="14">
        <v>0</v>
      </c>
      <c r="R40" s="14">
        <v>0</v>
      </c>
    </row>
    <row r="41" ht="20.25" spans="1:18">
      <c r="A41" s="6" t="s">
        <v>625</v>
      </c>
      <c r="B41" s="6" t="s">
        <v>626</v>
      </c>
      <c r="C41" s="6">
        <v>14357.571</v>
      </c>
      <c r="D41" s="6">
        <v>16584.268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8.492</v>
      </c>
      <c r="K41" s="14">
        <v>1</v>
      </c>
      <c r="L41" s="14">
        <v>0</v>
      </c>
      <c r="M41" s="14">
        <v>0</v>
      </c>
      <c r="N41" s="14">
        <v>0</v>
      </c>
      <c r="O41" s="14">
        <v>0</v>
      </c>
      <c r="P41" s="14">
        <v>19.977</v>
      </c>
      <c r="Q41" s="14">
        <v>0</v>
      </c>
      <c r="R41" s="14">
        <v>0</v>
      </c>
    </row>
    <row r="42" ht="20.25" spans="1:18">
      <c r="A42" s="6" t="s">
        <v>627</v>
      </c>
      <c r="B42" s="6" t="s">
        <v>628</v>
      </c>
      <c r="C42" s="6">
        <v>254922.547</v>
      </c>
      <c r="D42" s="6">
        <v>276855.969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6.498</v>
      </c>
      <c r="K42" s="14">
        <v>4</v>
      </c>
      <c r="L42" s="14">
        <v>0</v>
      </c>
      <c r="M42" s="14">
        <v>0</v>
      </c>
      <c r="N42" s="14">
        <v>1</v>
      </c>
      <c r="O42" s="14">
        <v>0</v>
      </c>
      <c r="P42" s="14">
        <v>164.916</v>
      </c>
      <c r="Q42" s="14">
        <v>0</v>
      </c>
      <c r="R42" s="14">
        <v>0</v>
      </c>
    </row>
    <row r="43" ht="20.25" spans="1:18">
      <c r="A43" s="6" t="s">
        <v>629</v>
      </c>
      <c r="B43" s="6" t="s">
        <v>630</v>
      </c>
      <c r="C43" s="6">
        <v>4986.729</v>
      </c>
      <c r="D43" s="6">
        <v>5579.241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1.096</v>
      </c>
      <c r="K43" s="14">
        <v>1</v>
      </c>
      <c r="L43" s="14">
        <v>2</v>
      </c>
      <c r="M43" s="14">
        <v>0</v>
      </c>
      <c r="N43" s="14">
        <v>0</v>
      </c>
      <c r="O43" s="14">
        <v>0</v>
      </c>
      <c r="P43" s="14">
        <v>0.081</v>
      </c>
      <c r="Q43" s="14">
        <v>0</v>
      </c>
      <c r="R43" s="14">
        <v>0</v>
      </c>
    </row>
    <row r="44" ht="20.25" spans="1:18">
      <c r="A44" s="6" t="s">
        <v>631</v>
      </c>
      <c r="B44" s="6" t="s">
        <v>632</v>
      </c>
      <c r="C44" s="6">
        <v>12478.154</v>
      </c>
      <c r="D44" s="6">
        <v>13316.905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3.495</v>
      </c>
      <c r="K44" s="14">
        <v>1</v>
      </c>
      <c r="L44" s="14">
        <v>1</v>
      </c>
      <c r="M44" s="14">
        <v>0</v>
      </c>
      <c r="N44" s="14">
        <v>-1</v>
      </c>
      <c r="O44" s="14">
        <v>0</v>
      </c>
      <c r="P44" s="14">
        <v>1.044</v>
      </c>
      <c r="Q44" s="14">
        <v>0</v>
      </c>
      <c r="R44" s="14">
        <v>0</v>
      </c>
    </row>
    <row r="45" ht="20.25" spans="1:18">
      <c r="A45" s="6" t="s">
        <v>633</v>
      </c>
      <c r="B45" s="6" t="s">
        <v>634</v>
      </c>
      <c r="C45" s="6">
        <v>3220.6</v>
      </c>
      <c r="D45" s="6">
        <v>3684.8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0.476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14">
        <v>-3.678</v>
      </c>
      <c r="Q45" s="14">
        <v>0</v>
      </c>
      <c r="R45" s="14">
        <v>0</v>
      </c>
    </row>
    <row r="46" ht="20.25" spans="1:18">
      <c r="A46" s="6" t="s">
        <v>635</v>
      </c>
      <c r="B46" s="6" t="s">
        <v>636</v>
      </c>
      <c r="C46" s="6">
        <v>21579.365</v>
      </c>
      <c r="D46" s="6">
        <v>23024.99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1.823</v>
      </c>
      <c r="K46" s="14">
        <v>2</v>
      </c>
      <c r="L46" s="14">
        <v>2</v>
      </c>
      <c r="M46" s="14">
        <v>1</v>
      </c>
      <c r="N46" s="14">
        <v>-1</v>
      </c>
      <c r="O46" s="14">
        <v>0</v>
      </c>
      <c r="P46" s="14">
        <v>-0.495</v>
      </c>
      <c r="Q46" s="14">
        <v>0</v>
      </c>
      <c r="R46" s="14">
        <v>0</v>
      </c>
    </row>
    <row r="47" ht="20.25" spans="1:18">
      <c r="A47" s="7" t="s">
        <v>637</v>
      </c>
      <c r="B47" s="7" t="s">
        <v>638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-4.438</v>
      </c>
      <c r="Q47" s="14">
        <v>0</v>
      </c>
      <c r="R47" s="14">
        <v>0</v>
      </c>
    </row>
    <row r="48" ht="20.25" spans="1:18">
      <c r="A48" s="6" t="s">
        <v>639</v>
      </c>
      <c r="B48" s="6" t="s">
        <v>640</v>
      </c>
      <c r="C48" s="6">
        <v>143.736</v>
      </c>
      <c r="D48" s="6">
        <v>265.603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2.087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0.06</v>
      </c>
      <c r="Q48" s="14">
        <v>0</v>
      </c>
      <c r="R48" s="14">
        <v>0</v>
      </c>
    </row>
    <row r="49" ht="20.25" spans="1:18">
      <c r="A49" s="6" t="s">
        <v>641</v>
      </c>
      <c r="B49" s="6" t="s">
        <v>642</v>
      </c>
      <c r="C49" s="6">
        <v>5868.091</v>
      </c>
      <c r="D49" s="6">
        <v>6425.145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1.144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 s="14">
        <v>3.798</v>
      </c>
      <c r="Q49" s="14">
        <v>0</v>
      </c>
      <c r="R49" s="14">
        <v>0</v>
      </c>
    </row>
    <row r="50" ht="20.25" spans="1:18">
      <c r="A50" s="6" t="s">
        <v>643</v>
      </c>
      <c r="B50" s="6" t="s">
        <v>644</v>
      </c>
      <c r="C50" s="6">
        <v>6854.592</v>
      </c>
      <c r="D50" s="6">
        <v>7666.717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1.5</v>
      </c>
      <c r="K50" s="14">
        <v>0</v>
      </c>
      <c r="L50" s="14">
        <v>2</v>
      </c>
      <c r="M50" s="14">
        <v>0</v>
      </c>
      <c r="N50" s="14">
        <v>0</v>
      </c>
      <c r="O50" s="14">
        <v>0</v>
      </c>
      <c r="P50" s="14">
        <v>4.735</v>
      </c>
      <c r="Q50" s="14">
        <v>0</v>
      </c>
      <c r="R50" s="14">
        <v>0</v>
      </c>
    </row>
    <row r="51" ht="20.25" spans="1:18">
      <c r="A51" s="6" t="s">
        <v>645</v>
      </c>
      <c r="B51" s="6" t="s">
        <v>646</v>
      </c>
      <c r="C51" s="6">
        <v>1237.044</v>
      </c>
      <c r="D51" s="6">
        <v>1375.683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1.352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0.043</v>
      </c>
      <c r="Q51" s="14">
        <v>0</v>
      </c>
      <c r="R51" s="14">
        <v>0</v>
      </c>
    </row>
    <row r="52" ht="20.25" spans="1:18">
      <c r="A52" s="6" t="s">
        <v>647</v>
      </c>
      <c r="B52" s="6" t="s">
        <v>648</v>
      </c>
      <c r="C52" s="6">
        <v>690.482</v>
      </c>
      <c r="D52" s="6">
        <v>821.302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14.066</v>
      </c>
      <c r="K52" s="14">
        <v>2</v>
      </c>
      <c r="L52" s="14">
        <v>0</v>
      </c>
      <c r="M52" s="14">
        <v>0</v>
      </c>
      <c r="N52" s="14">
        <v>-1</v>
      </c>
      <c r="O52" s="14">
        <v>0</v>
      </c>
      <c r="P52" s="14">
        <v>-0.841</v>
      </c>
      <c r="Q52" s="14">
        <v>0</v>
      </c>
      <c r="R52" s="14">
        <v>0</v>
      </c>
    </row>
    <row r="53" ht="20.25" spans="1:18">
      <c r="A53" s="6" t="s">
        <v>649</v>
      </c>
      <c r="B53" s="6" t="s">
        <v>650</v>
      </c>
      <c r="C53" s="6">
        <v>1384.206</v>
      </c>
      <c r="D53" s="6">
        <v>1873.419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19.803</v>
      </c>
      <c r="K53" s="14">
        <v>3</v>
      </c>
      <c r="L53" s="14">
        <v>1</v>
      </c>
      <c r="M53" s="14">
        <v>0</v>
      </c>
      <c r="N53" s="14">
        <v>0</v>
      </c>
      <c r="O53" s="14">
        <v>0</v>
      </c>
      <c r="P53" s="14">
        <v>-3.157</v>
      </c>
      <c r="Q53" s="14">
        <v>0</v>
      </c>
      <c r="R53" s="14">
        <v>0</v>
      </c>
    </row>
    <row r="54" ht="20.25" spans="1:18">
      <c r="A54" s="6" t="s">
        <v>651</v>
      </c>
      <c r="B54" s="6" t="s">
        <v>652</v>
      </c>
      <c r="C54" s="6">
        <v>815.437</v>
      </c>
      <c r="D54" s="6">
        <v>1345.42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33.352</v>
      </c>
      <c r="K54" s="14">
        <v>3</v>
      </c>
      <c r="L54" s="14">
        <v>2</v>
      </c>
      <c r="M54" s="14">
        <v>0</v>
      </c>
      <c r="N54" s="14">
        <v>0</v>
      </c>
      <c r="O54" s="14">
        <v>0</v>
      </c>
      <c r="P54" s="14">
        <v>-2.006</v>
      </c>
      <c r="Q54" s="14">
        <v>0</v>
      </c>
      <c r="R54" s="14">
        <v>0</v>
      </c>
    </row>
    <row r="55" ht="20.25" spans="1:18">
      <c r="A55" s="6" t="s">
        <v>653</v>
      </c>
      <c r="B55" s="6" t="s">
        <v>654</v>
      </c>
      <c r="C55" s="6">
        <v>7070.607</v>
      </c>
      <c r="D55" s="6">
        <v>7548.696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1.372</v>
      </c>
      <c r="K55" s="14">
        <v>0</v>
      </c>
      <c r="L55" s="14">
        <v>1</v>
      </c>
      <c r="M55" s="14">
        <v>1</v>
      </c>
      <c r="N55" s="14">
        <v>-1</v>
      </c>
      <c r="O55" s="14">
        <v>0</v>
      </c>
      <c r="P55" s="14">
        <v>4.05</v>
      </c>
      <c r="Q55" s="14">
        <v>0</v>
      </c>
      <c r="R55" s="14">
        <v>0</v>
      </c>
    </row>
    <row r="56" ht="20.25" spans="1:18">
      <c r="A56" s="6" t="s">
        <v>655</v>
      </c>
      <c r="B56" s="6" t="s">
        <v>656</v>
      </c>
      <c r="C56" s="6">
        <v>754.239</v>
      </c>
      <c r="D56" s="6">
        <v>868.104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6.072</v>
      </c>
      <c r="K56" s="14">
        <v>2</v>
      </c>
      <c r="L56" s="14">
        <v>2</v>
      </c>
      <c r="M56" s="14">
        <v>0</v>
      </c>
      <c r="N56" s="14">
        <v>0</v>
      </c>
      <c r="O56" s="14">
        <v>0</v>
      </c>
      <c r="P56" s="14">
        <v>-0.619</v>
      </c>
      <c r="Q56" s="14">
        <v>0</v>
      </c>
      <c r="R56" s="14">
        <v>0</v>
      </c>
    </row>
    <row r="57" ht="20.25" spans="1:18">
      <c r="A57" s="6" t="s">
        <v>657</v>
      </c>
      <c r="B57" s="6" t="s">
        <v>658</v>
      </c>
      <c r="C57" s="6">
        <v>8119.633</v>
      </c>
      <c r="D57" s="6">
        <v>9462.905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11.647</v>
      </c>
      <c r="K57" s="14">
        <v>2</v>
      </c>
      <c r="L57" s="14">
        <v>0</v>
      </c>
      <c r="M57" s="14">
        <v>0</v>
      </c>
      <c r="N57" s="14">
        <v>0</v>
      </c>
      <c r="O57" s="14">
        <v>0</v>
      </c>
      <c r="P57" s="14">
        <v>2.373</v>
      </c>
      <c r="Q57" s="14">
        <v>0</v>
      </c>
      <c r="R57" s="14">
        <v>0</v>
      </c>
    </row>
    <row r="58" ht="20.25" spans="1:18">
      <c r="A58" s="6" t="s">
        <v>659</v>
      </c>
      <c r="B58" s="6" t="s">
        <v>660</v>
      </c>
      <c r="C58" s="6">
        <v>4191.548</v>
      </c>
      <c r="D58" s="6">
        <v>4906.72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1.561</v>
      </c>
      <c r="K58" s="14">
        <v>0</v>
      </c>
      <c r="L58" s="14">
        <v>0</v>
      </c>
      <c r="M58" s="14">
        <v>1</v>
      </c>
      <c r="N58" s="14">
        <v>-1</v>
      </c>
      <c r="O58" s="14">
        <v>0</v>
      </c>
      <c r="P58" s="14">
        <v>-3.411</v>
      </c>
      <c r="Q58" s="14">
        <v>0</v>
      </c>
      <c r="R58" s="14">
        <v>0</v>
      </c>
    </row>
    <row r="59" ht="20.25" spans="1:18">
      <c r="A59" s="6" t="s">
        <v>661</v>
      </c>
      <c r="B59" s="6" t="s">
        <v>662</v>
      </c>
      <c r="C59" s="6">
        <v>3603.926</v>
      </c>
      <c r="D59" s="6">
        <v>3750.938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0.251</v>
      </c>
      <c r="K59" s="14">
        <v>3</v>
      </c>
      <c r="L59" s="14">
        <v>0</v>
      </c>
      <c r="M59" s="14">
        <v>-1</v>
      </c>
      <c r="N59" s="14">
        <v>1</v>
      </c>
      <c r="O59" s="14">
        <v>0</v>
      </c>
      <c r="P59" s="14">
        <v>-0.327</v>
      </c>
      <c r="Q59" s="14">
        <v>0</v>
      </c>
      <c r="R59" s="14">
        <v>0</v>
      </c>
    </row>
    <row r="60" ht="20.25" spans="1:18">
      <c r="A60" s="6" t="s">
        <v>663</v>
      </c>
      <c r="B60" s="6" t="s">
        <v>664</v>
      </c>
      <c r="C60" s="6">
        <v>4843.722</v>
      </c>
      <c r="D60" s="6">
        <v>5499.399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1.51</v>
      </c>
      <c r="K60" s="14">
        <v>0</v>
      </c>
      <c r="L60" s="14">
        <v>2</v>
      </c>
      <c r="M60" s="14">
        <v>0</v>
      </c>
      <c r="N60" s="14">
        <v>0</v>
      </c>
      <c r="O60" s="14">
        <v>0</v>
      </c>
      <c r="P60" s="14">
        <v>-1.189</v>
      </c>
      <c r="Q60" s="14">
        <v>0</v>
      </c>
      <c r="R60" s="14">
        <v>0</v>
      </c>
    </row>
    <row r="61" ht="20.25" spans="1:18">
      <c r="A61" s="6" t="s">
        <v>665</v>
      </c>
      <c r="B61" s="6" t="s">
        <v>666</v>
      </c>
      <c r="C61" s="6">
        <v>7687.182</v>
      </c>
      <c r="D61" s="6">
        <v>8501.163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5.817</v>
      </c>
      <c r="K61" s="14">
        <v>0</v>
      </c>
      <c r="L61" s="14">
        <v>0</v>
      </c>
      <c r="M61" s="14">
        <v>0</v>
      </c>
      <c r="N61" s="14">
        <v>-1</v>
      </c>
      <c r="O61" s="14">
        <v>0</v>
      </c>
      <c r="P61" s="14">
        <v>-3.046</v>
      </c>
      <c r="Q61" s="14">
        <v>0</v>
      </c>
      <c r="R61" s="14">
        <v>0</v>
      </c>
    </row>
    <row r="62" ht="20.25" spans="1:18">
      <c r="A62" s="6" t="s">
        <v>667</v>
      </c>
      <c r="B62" s="6" t="s">
        <v>668</v>
      </c>
      <c r="C62" s="6">
        <v>7539.401</v>
      </c>
      <c r="D62" s="6">
        <v>8390.14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9.556</v>
      </c>
      <c r="K62" s="14">
        <v>3</v>
      </c>
      <c r="L62" s="14">
        <v>0</v>
      </c>
      <c r="M62" s="14">
        <v>0</v>
      </c>
      <c r="N62" s="14">
        <v>0</v>
      </c>
      <c r="O62" s="14">
        <v>0</v>
      </c>
      <c r="P62" s="14">
        <v>5.611</v>
      </c>
      <c r="Q62" s="14">
        <v>0</v>
      </c>
      <c r="R62" s="14">
        <v>1</v>
      </c>
    </row>
    <row r="63" ht="20.25" spans="1:18">
      <c r="A63" s="6" t="s">
        <v>669</v>
      </c>
      <c r="B63" s="6" t="s">
        <v>670</v>
      </c>
      <c r="C63" s="6">
        <v>13399.681</v>
      </c>
      <c r="D63" s="6">
        <v>14552.785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0.89</v>
      </c>
      <c r="K63" s="14">
        <v>0</v>
      </c>
      <c r="L63" s="14">
        <v>0</v>
      </c>
      <c r="M63" s="14">
        <v>1</v>
      </c>
      <c r="N63" s="14">
        <v>-1</v>
      </c>
      <c r="O63" s="14">
        <v>0</v>
      </c>
      <c r="P63" s="14">
        <v>-1.809</v>
      </c>
      <c r="Q63" s="14">
        <v>0</v>
      </c>
      <c r="R63" s="14">
        <v>0</v>
      </c>
    </row>
    <row r="64" ht="20.25" spans="1:18">
      <c r="A64" s="6" t="s">
        <v>671</v>
      </c>
      <c r="B64" s="6" t="s">
        <v>672</v>
      </c>
      <c r="C64" s="6">
        <v>9953.034</v>
      </c>
      <c r="D64" s="6">
        <v>11608.056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7.714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16.318</v>
      </c>
      <c r="Q64" s="14">
        <v>0</v>
      </c>
      <c r="R64" s="14">
        <v>0</v>
      </c>
    </row>
    <row r="65" ht="20.25" spans="1:18">
      <c r="A65" s="6" t="s">
        <v>673</v>
      </c>
      <c r="B65" s="6" t="s">
        <v>674</v>
      </c>
      <c r="C65" s="6">
        <v>19287.176</v>
      </c>
      <c r="D65" s="6">
        <v>20504.369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2.418</v>
      </c>
      <c r="K65" s="14">
        <v>2</v>
      </c>
      <c r="L65" s="14">
        <v>2</v>
      </c>
      <c r="M65" s="14">
        <v>0</v>
      </c>
      <c r="N65" s="14">
        <v>0</v>
      </c>
      <c r="O65" s="14">
        <v>0</v>
      </c>
      <c r="P65" s="14">
        <v>2.152</v>
      </c>
      <c r="Q65" s="14">
        <v>0</v>
      </c>
      <c r="R65" s="14">
        <v>0</v>
      </c>
    </row>
    <row r="66" ht="20.25" spans="1:18">
      <c r="A66" s="6" t="s">
        <v>675</v>
      </c>
      <c r="B66" s="6" t="s">
        <v>676</v>
      </c>
      <c r="C66" s="6">
        <v>1108.938</v>
      </c>
      <c r="D66" s="6">
        <v>1545.488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10.642</v>
      </c>
      <c r="K66" s="14">
        <v>2</v>
      </c>
      <c r="L66" s="14">
        <v>2</v>
      </c>
      <c r="M66" s="14">
        <v>0</v>
      </c>
      <c r="N66" s="14">
        <v>0</v>
      </c>
      <c r="O66" s="14">
        <v>0</v>
      </c>
      <c r="P66" s="14">
        <v>0.267</v>
      </c>
      <c r="Q66" s="14">
        <v>0</v>
      </c>
      <c r="R66" s="14">
        <v>1</v>
      </c>
    </row>
    <row r="67" ht="20.25" spans="1:18">
      <c r="A67" s="6" t="s">
        <v>677</v>
      </c>
      <c r="B67" s="6" t="s">
        <v>678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4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6" t="s">
        <v>679</v>
      </c>
      <c r="B68" s="6" t="s">
        <v>680</v>
      </c>
      <c r="C68" s="6">
        <v>2301.688</v>
      </c>
      <c r="D68" s="6">
        <v>2676.381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2.388</v>
      </c>
      <c r="K68" s="14">
        <v>0</v>
      </c>
      <c r="L68" s="14">
        <v>1</v>
      </c>
      <c r="M68" s="14">
        <v>0</v>
      </c>
      <c r="N68" s="14">
        <v>0</v>
      </c>
      <c r="O68" s="14">
        <v>0</v>
      </c>
      <c r="P68" s="14">
        <v>1.41</v>
      </c>
      <c r="Q68" s="14">
        <v>0</v>
      </c>
      <c r="R68" s="14">
        <v>0</v>
      </c>
    </row>
    <row r="69" ht="20.25" spans="1:18">
      <c r="A69" s="6" t="s">
        <v>681</v>
      </c>
      <c r="B69" s="6" t="s">
        <v>682</v>
      </c>
      <c r="C69" s="6">
        <v>9181.014</v>
      </c>
      <c r="D69" s="6">
        <v>10110.324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7.803</v>
      </c>
      <c r="K69" s="14">
        <v>1</v>
      </c>
      <c r="L69" s="14">
        <v>2</v>
      </c>
      <c r="M69" s="14">
        <v>0</v>
      </c>
      <c r="N69" s="14">
        <v>0</v>
      </c>
      <c r="O69" s="14">
        <v>0</v>
      </c>
      <c r="P69" s="14">
        <v>-14.176</v>
      </c>
      <c r="Q69" s="14">
        <v>0</v>
      </c>
      <c r="R69" s="14">
        <v>-1</v>
      </c>
    </row>
    <row r="70" ht="20.25" spans="1:18">
      <c r="A70" s="6" t="s">
        <v>683</v>
      </c>
      <c r="B70" s="6" t="s">
        <v>684</v>
      </c>
      <c r="C70" s="6">
        <v>6152.195</v>
      </c>
      <c r="D70" s="6">
        <v>6771.668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2.284</v>
      </c>
      <c r="K70" s="14">
        <v>0</v>
      </c>
      <c r="L70" s="14">
        <v>2</v>
      </c>
      <c r="M70" s="14">
        <v>0</v>
      </c>
      <c r="N70" s="14">
        <v>0</v>
      </c>
      <c r="O70" s="14">
        <v>0</v>
      </c>
      <c r="P70" s="14">
        <v>2.804</v>
      </c>
      <c r="Q70" s="14">
        <v>0</v>
      </c>
      <c r="R70" s="14">
        <v>0</v>
      </c>
    </row>
    <row r="71" ht="20.25" spans="1:18">
      <c r="A71" s="6" t="s">
        <v>685</v>
      </c>
      <c r="B71" s="6" t="s">
        <v>686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14">
        <v>0</v>
      </c>
      <c r="L71" s="14">
        <v>0</v>
      </c>
      <c r="M71" s="14">
        <v>0</v>
      </c>
      <c r="N71" s="14">
        <v>-1</v>
      </c>
      <c r="O71" s="14">
        <v>0</v>
      </c>
      <c r="P71" s="14">
        <v>1.265</v>
      </c>
      <c r="Q71" s="14">
        <v>0</v>
      </c>
      <c r="R71" s="14">
        <v>0</v>
      </c>
    </row>
    <row r="72" ht="20.25" spans="1:18">
      <c r="A72" s="6" t="s">
        <v>687</v>
      </c>
      <c r="B72" s="6" t="s">
        <v>688</v>
      </c>
      <c r="C72" s="6">
        <v>2242.509</v>
      </c>
      <c r="D72" s="6">
        <v>2821.127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19.91</v>
      </c>
      <c r="K72" s="14">
        <v>4</v>
      </c>
      <c r="L72" s="14">
        <v>0</v>
      </c>
      <c r="M72" s="14">
        <v>0</v>
      </c>
      <c r="N72" s="14">
        <v>0</v>
      </c>
      <c r="O72" s="14">
        <v>0</v>
      </c>
      <c r="P72" s="14">
        <v>-32.71</v>
      </c>
      <c r="Q72" s="14">
        <v>0</v>
      </c>
      <c r="R72" s="14">
        <v>0</v>
      </c>
    </row>
    <row r="73" ht="20.25" spans="1:18">
      <c r="A73" s="6" t="s">
        <v>689</v>
      </c>
      <c r="B73" s="6" t="s">
        <v>690</v>
      </c>
      <c r="C73" s="6">
        <v>5738.353</v>
      </c>
      <c r="D73" s="6">
        <v>6265.616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1.029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5.212</v>
      </c>
      <c r="Q73" s="14">
        <v>0</v>
      </c>
      <c r="R73" s="14">
        <v>0</v>
      </c>
    </row>
    <row r="74" ht="20.25" spans="1:18">
      <c r="A74" s="6" t="s">
        <v>691</v>
      </c>
      <c r="B74" s="6" t="s">
        <v>692</v>
      </c>
      <c r="C74" s="6">
        <v>6376.923</v>
      </c>
      <c r="D74" s="6">
        <v>7161.845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3.555</v>
      </c>
      <c r="K74" s="14">
        <v>0</v>
      </c>
      <c r="L74" s="14">
        <v>2</v>
      </c>
      <c r="M74" s="14">
        <v>0</v>
      </c>
      <c r="N74" s="14">
        <v>0</v>
      </c>
      <c r="O74" s="14">
        <v>0</v>
      </c>
      <c r="P74" s="14">
        <v>4.488</v>
      </c>
      <c r="Q74" s="14">
        <v>0</v>
      </c>
      <c r="R74" s="14">
        <v>0</v>
      </c>
    </row>
    <row r="75" ht="20.25" spans="1:18">
      <c r="A75" s="6" t="s">
        <v>693</v>
      </c>
      <c r="B75" s="6" t="s">
        <v>694</v>
      </c>
      <c r="C75" s="6">
        <v>4871.109</v>
      </c>
      <c r="D75" s="6">
        <v>5582.498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7.744</v>
      </c>
      <c r="K75" s="14">
        <v>2</v>
      </c>
      <c r="L75" s="14">
        <v>1</v>
      </c>
      <c r="M75" s="14">
        <v>0</v>
      </c>
      <c r="N75" s="14">
        <v>0</v>
      </c>
      <c r="O75" s="14">
        <v>0</v>
      </c>
      <c r="P75" s="14">
        <v>0.472</v>
      </c>
      <c r="Q75" s="14">
        <v>0</v>
      </c>
      <c r="R75" s="14">
        <v>0</v>
      </c>
    </row>
    <row r="76" ht="20.25" spans="1:18">
      <c r="A76" s="6" t="s">
        <v>695</v>
      </c>
      <c r="B76" s="6" t="s">
        <v>696</v>
      </c>
      <c r="C76" s="6">
        <v>1237.92</v>
      </c>
      <c r="D76" s="6">
        <v>1555.905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5.067</v>
      </c>
      <c r="K76" s="14">
        <v>2</v>
      </c>
      <c r="L76" s="14">
        <v>2</v>
      </c>
      <c r="M76" s="14">
        <v>0</v>
      </c>
      <c r="N76" s="14">
        <v>0</v>
      </c>
      <c r="O76" s="14">
        <v>0</v>
      </c>
      <c r="P76" s="14">
        <v>-0.003</v>
      </c>
      <c r="Q76" s="14">
        <v>0</v>
      </c>
      <c r="R76" s="14">
        <v>0</v>
      </c>
    </row>
    <row r="77" ht="20.25" spans="1:18">
      <c r="A77" s="6" t="s">
        <v>697</v>
      </c>
      <c r="B77" s="6" t="s">
        <v>698</v>
      </c>
      <c r="C77" s="6">
        <v>5272.33</v>
      </c>
      <c r="D77" s="6">
        <v>6372.098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8.18</v>
      </c>
      <c r="K77" s="14">
        <v>1</v>
      </c>
      <c r="L77" s="14">
        <v>1</v>
      </c>
      <c r="M77" s="14">
        <v>0</v>
      </c>
      <c r="N77" s="14">
        <v>0</v>
      </c>
      <c r="O77" s="14">
        <v>0</v>
      </c>
      <c r="P77" s="14">
        <v>-2.562</v>
      </c>
      <c r="Q77" s="14">
        <v>0</v>
      </c>
      <c r="R77" s="14">
        <v>0</v>
      </c>
    </row>
    <row r="78" ht="20.25" spans="1:18">
      <c r="A78" s="6" t="s">
        <v>699</v>
      </c>
      <c r="B78" s="6" t="s">
        <v>700</v>
      </c>
      <c r="C78" s="6">
        <v>2322.648</v>
      </c>
      <c r="D78" s="6">
        <v>2810.847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8.449</v>
      </c>
      <c r="K78" s="14">
        <v>1</v>
      </c>
      <c r="L78" s="14">
        <v>2</v>
      </c>
      <c r="M78" s="14">
        <v>0</v>
      </c>
      <c r="N78" s="14">
        <v>0</v>
      </c>
      <c r="O78" s="14">
        <v>0</v>
      </c>
      <c r="P78" s="14">
        <v>-2.302</v>
      </c>
      <c r="Q78" s="14">
        <v>0</v>
      </c>
      <c r="R78" s="14">
        <v>0</v>
      </c>
    </row>
    <row r="79" ht="20.25" spans="1:18">
      <c r="A79" s="6" t="s">
        <v>701</v>
      </c>
      <c r="B79" s="6" t="s">
        <v>702</v>
      </c>
      <c r="C79" s="6">
        <v>5473.173</v>
      </c>
      <c r="D79" s="6">
        <v>6420.089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7.485</v>
      </c>
      <c r="K79" s="14">
        <v>3</v>
      </c>
      <c r="L79" s="14">
        <v>2</v>
      </c>
      <c r="M79" s="14">
        <v>0</v>
      </c>
      <c r="N79" s="14">
        <v>0</v>
      </c>
      <c r="O79" s="14">
        <v>0</v>
      </c>
      <c r="P79" s="14">
        <v>-4.552</v>
      </c>
      <c r="Q79" s="14">
        <v>0</v>
      </c>
      <c r="R79" s="14">
        <v>0</v>
      </c>
    </row>
    <row r="80" ht="20.25" spans="1:18">
      <c r="A80" s="6" t="s">
        <v>703</v>
      </c>
      <c r="B80" s="6" t="s">
        <v>704</v>
      </c>
      <c r="C80" s="6">
        <v>4556.697</v>
      </c>
      <c r="D80" s="6">
        <v>5071.752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1.668</v>
      </c>
      <c r="K80" s="14">
        <v>0</v>
      </c>
      <c r="L80" s="14">
        <v>2</v>
      </c>
      <c r="M80" s="14">
        <v>0</v>
      </c>
      <c r="N80" s="14">
        <v>0</v>
      </c>
      <c r="O80" s="14">
        <v>0</v>
      </c>
      <c r="P80" s="14">
        <v>4.389</v>
      </c>
      <c r="Q80" s="14">
        <v>0</v>
      </c>
      <c r="R80" s="14">
        <v>0</v>
      </c>
    </row>
    <row r="81" ht="20.25" spans="1:18">
      <c r="A81" s="7" t="s">
        <v>705</v>
      </c>
      <c r="B81" s="7" t="s">
        <v>706</v>
      </c>
      <c r="C81" s="7">
        <v>105.444</v>
      </c>
      <c r="D81" s="7">
        <v>106.3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0.115</v>
      </c>
      <c r="K81" s="14">
        <v>2</v>
      </c>
      <c r="L81" s="14">
        <v>2</v>
      </c>
      <c r="M81" s="14">
        <v>0</v>
      </c>
      <c r="N81" s="14">
        <v>0</v>
      </c>
      <c r="O81" s="14">
        <v>0</v>
      </c>
      <c r="P81" s="14">
        <v>-0.029</v>
      </c>
      <c r="Q81" s="14">
        <v>0</v>
      </c>
      <c r="R81" s="14">
        <v>0</v>
      </c>
    </row>
    <row r="82" ht="20.25" spans="1:18">
      <c r="A82" s="7" t="s">
        <v>707</v>
      </c>
      <c r="B82" s="7" t="s">
        <v>708</v>
      </c>
      <c r="C82" s="7">
        <v>102.284</v>
      </c>
      <c r="D82" s="7">
        <v>102.574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0.037</v>
      </c>
      <c r="K82" s="14">
        <v>0</v>
      </c>
      <c r="L82" s="14">
        <v>2</v>
      </c>
      <c r="M82" s="14">
        <v>0</v>
      </c>
      <c r="N82" s="14">
        <v>0</v>
      </c>
      <c r="O82" s="14">
        <v>0</v>
      </c>
      <c r="P82" s="14">
        <v>-0.008</v>
      </c>
      <c r="Q82" s="14">
        <v>0</v>
      </c>
      <c r="R82" s="14">
        <v>-1</v>
      </c>
    </row>
    <row r="83" ht="20.25" spans="1:18">
      <c r="A83" s="7" t="s">
        <v>709</v>
      </c>
      <c r="B83" s="7" t="s">
        <v>710</v>
      </c>
      <c r="C83" s="7">
        <v>3305.071</v>
      </c>
      <c r="D83" s="7">
        <v>3919.29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3.783</v>
      </c>
      <c r="K83" s="14">
        <v>0</v>
      </c>
      <c r="L83" s="14">
        <v>1</v>
      </c>
      <c r="M83" s="14">
        <v>0</v>
      </c>
      <c r="N83" s="14">
        <v>0</v>
      </c>
      <c r="O83" s="14">
        <v>1</v>
      </c>
      <c r="P83" s="14">
        <v>5.244</v>
      </c>
      <c r="Q83" s="14">
        <v>0</v>
      </c>
      <c r="R83" s="14">
        <v>1</v>
      </c>
    </row>
    <row r="84" ht="20.25" spans="1:18">
      <c r="A84" s="7" t="s">
        <v>711</v>
      </c>
      <c r="B84" s="7" t="s">
        <v>712</v>
      </c>
      <c r="C84" s="7">
        <v>11832.842</v>
      </c>
      <c r="D84" s="7">
        <v>13457.589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5.564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27.938</v>
      </c>
      <c r="Q84" s="14">
        <v>0</v>
      </c>
      <c r="R84" s="14">
        <v>0</v>
      </c>
    </row>
    <row r="85" ht="20.25" spans="1:18">
      <c r="A85" s="7" t="s">
        <v>713</v>
      </c>
      <c r="B85" s="7" t="s">
        <v>714</v>
      </c>
      <c r="C85" s="7">
        <v>449.827</v>
      </c>
      <c r="D85" s="7">
        <v>564.704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8.011</v>
      </c>
      <c r="K85" s="14">
        <v>1</v>
      </c>
      <c r="L85" s="14">
        <v>2</v>
      </c>
      <c r="M85" s="14">
        <v>0</v>
      </c>
      <c r="N85" s="14">
        <v>-1</v>
      </c>
      <c r="O85" s="14">
        <v>0</v>
      </c>
      <c r="P85" s="14">
        <v>0.334</v>
      </c>
      <c r="Q85" s="14">
        <v>0</v>
      </c>
      <c r="R85" s="14">
        <v>0</v>
      </c>
    </row>
    <row r="86" ht="20.25" spans="1:18">
      <c r="A86" s="7" t="s">
        <v>715</v>
      </c>
      <c r="B86" s="7" t="s">
        <v>716</v>
      </c>
      <c r="C86" s="7">
        <v>59293.785</v>
      </c>
      <c r="D86" s="7">
        <v>84227.625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18.642</v>
      </c>
      <c r="K86" s="14">
        <v>2</v>
      </c>
      <c r="L86" s="14">
        <v>2</v>
      </c>
      <c r="M86" s="14">
        <v>0</v>
      </c>
      <c r="N86" s="14">
        <v>1</v>
      </c>
      <c r="O86" s="14">
        <v>0</v>
      </c>
      <c r="P86" s="14">
        <v>-132.324</v>
      </c>
      <c r="Q86" s="14">
        <v>0</v>
      </c>
      <c r="R86" s="14">
        <v>0</v>
      </c>
    </row>
    <row r="87" ht="20.25" spans="1:18">
      <c r="A87" s="7" t="s">
        <v>717</v>
      </c>
      <c r="B87" s="7" t="s">
        <v>718</v>
      </c>
      <c r="C87" s="7">
        <v>31079.367</v>
      </c>
      <c r="D87" s="7">
        <v>54189.625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39.511</v>
      </c>
      <c r="K87" s="14">
        <v>2</v>
      </c>
      <c r="L87" s="14">
        <v>2</v>
      </c>
      <c r="M87" s="14">
        <v>1</v>
      </c>
      <c r="N87" s="14">
        <v>-1</v>
      </c>
      <c r="O87" s="14">
        <v>0</v>
      </c>
      <c r="P87" s="14">
        <v>22.418</v>
      </c>
      <c r="Q87" s="14">
        <v>0</v>
      </c>
      <c r="R87" s="14">
        <v>0</v>
      </c>
    </row>
    <row r="88" ht="20.25" spans="1:18">
      <c r="A88" s="7" t="s">
        <v>719</v>
      </c>
      <c r="B88" s="7" t="s">
        <v>720</v>
      </c>
      <c r="C88" s="7">
        <v>7230.284</v>
      </c>
      <c r="D88" s="7">
        <v>9943.135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19.842</v>
      </c>
      <c r="K88" s="14">
        <v>3</v>
      </c>
      <c r="L88" s="14">
        <v>1</v>
      </c>
      <c r="M88" s="14">
        <v>0</v>
      </c>
      <c r="N88" s="14">
        <v>0</v>
      </c>
      <c r="O88" s="14">
        <v>0</v>
      </c>
      <c r="P88" s="14">
        <v>-10.688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2025-09-24T17:06:13Z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5602EA10DD1F46BDBBA0D39CD1BB0C77_13</vt:lpwstr>
  </property>
  <property fmtid="{D5CDD505-2E9C-101B-9397-08002B2CF9AE}" pid="3" name="KSOProductBuildVer">
    <vt:lpwstr>2052-12.1.0.15712</vt:lpwstr>
  </property>
</Properties>
</file>