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<sst xmlns="http://schemas.openxmlformats.org/spreadsheetml/2006/main" count="790" uniqueCount="748">
  <si>
    <t>京沪深强转弱</t>
  </si>
  <si>
    <t>京沪深弱转强</t>
  </si>
  <si>
    <t>代码</t>
  </si>
  <si>
    <t>简称</t>
  </si>
  <si>
    <t>总市值</t>
  </si>
  <si>
    <t>全指能源</t>
  </si>
  <si>
    <t>38463.83亿</t>
  </si>
  <si>
    <t>红利指数</t>
  </si>
  <si>
    <t>106514.87亿</t>
  </si>
  <si>
    <t>酿酒</t>
  </si>
  <si>
    <t>32773.96亿</t>
  </si>
  <si>
    <t>全指可选</t>
  </si>
  <si>
    <t>49929.26亿</t>
  </si>
  <si>
    <t>IP经济</t>
  </si>
  <si>
    <t>16500.44亿</t>
  </si>
  <si>
    <t>石油</t>
  </si>
  <si>
    <t>25216.55亿</t>
  </si>
  <si>
    <t>次新股</t>
  </si>
  <si>
    <t>14633.18亿</t>
  </si>
  <si>
    <t>煤炭</t>
  </si>
  <si>
    <t>14594.72亿</t>
  </si>
  <si>
    <t>控制权变更</t>
  </si>
  <si>
    <t>9974.01亿</t>
  </si>
  <si>
    <t>户数增加</t>
  </si>
  <si>
    <t>14082.88亿</t>
  </si>
  <si>
    <t>智谱AI</t>
  </si>
  <si>
    <t>9973.45亿</t>
  </si>
  <si>
    <t>运输服务</t>
  </si>
  <si>
    <t>13493.47亿</t>
  </si>
  <si>
    <t>新进指标股</t>
  </si>
  <si>
    <t>9561.06亿</t>
  </si>
  <si>
    <t>含B股</t>
  </si>
  <si>
    <t>11467.42亿</t>
  </si>
  <si>
    <t>已高送转</t>
  </si>
  <si>
    <t>5940.95亿</t>
  </si>
  <si>
    <t>交通设施</t>
  </si>
  <si>
    <t>9978.75亿</t>
  </si>
  <si>
    <t>酒店餐饮</t>
  </si>
  <si>
    <t>622.19亿</t>
  </si>
  <si>
    <t>电信运营</t>
  </si>
  <si>
    <t>9315.27亿</t>
  </si>
  <si>
    <t>国证基建</t>
  </si>
  <si>
    <t>--</t>
  </si>
  <si>
    <t>融资增加</t>
  </si>
  <si>
    <t>4257.33亿</t>
  </si>
  <si>
    <t>中小300</t>
  </si>
  <si>
    <t>国开持股</t>
  </si>
  <si>
    <t>2740.64亿</t>
  </si>
  <si>
    <t>深证300</t>
  </si>
  <si>
    <t>宁夏板块</t>
  </si>
  <si>
    <t>1945.42亿</t>
  </si>
  <si>
    <t>水务</t>
  </si>
  <si>
    <t>1436.19亿</t>
  </si>
  <si>
    <t>Ｂ股指数</t>
  </si>
  <si>
    <t>917.57亿</t>
  </si>
  <si>
    <t>配股预案</t>
  </si>
  <si>
    <t>28.85亿</t>
  </si>
  <si>
    <t>深主板50</t>
  </si>
  <si>
    <t>投资时钟</t>
  </si>
  <si>
    <t>深证价值</t>
  </si>
  <si>
    <t>深证治理</t>
  </si>
  <si>
    <t>深证红利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</si>
  <si>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</si>
  <si>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</si>
  <si>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</si>
  <si>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</si>
  <si>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</si>
  <si>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</si>
  <si>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</si>
  <si>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</si>
  <si>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</si>
  <si>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</si>
  <si>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</si>
  <si>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</si>
  <si>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</si>
  <si>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</si>
  <si>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</si>
  <si>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</si>
  <si>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</si>
  <si>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</si>
  <si>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</si>
  <si>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</si>
  <si>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</si>
  <si>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保险主题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</si>
  <si>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</si>
  <si>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</si>
  <si>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</si>
  <si>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</si>
  <si>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</si>
  <si>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</si>
  <si>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</si>
  <si>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</si>
  <si>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</si>
  <si>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</si>
  <si>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</si>
  <si>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</si>
  <si>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</si>
  <si>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</si>
  <si>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</si>
  <si>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</si>
  <si>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180R价值</t>
  </si>
  <si>
    <t>上证材料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</si>
  <si>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</si>
  <si>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</si>
  <si>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</si>
  <si>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</si>
  <si>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</si>
  <si>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</si>
  <si>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</si>
  <si>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</si>
  <si>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</si>
  <si>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</si>
  <si>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</si>
  <si>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</si>
  <si>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</si>
  <si>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</si>
  <si>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</si>
  <si>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</si>
  <si>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</si>
  <si>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</si>
  <si>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</si>
  <si>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</si>
  <si>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</si>
  <si>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</si>
  <si>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</si>
  <si>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</si>
  <si>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</si>
  <si>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</si>
  <si>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医药等权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</si>
  <si>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</si>
  <si>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</si>
  <si>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</si>
  <si>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</si>
  <si>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</si>
  <si>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</si>
  <si>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</si>
  <si>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</si>
  <si>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</si>
  <si>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</si>
  <si>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</si>
  <si>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</si>
  <si>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</si>
  <si>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</si>
  <si>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</si>
  <si>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</si>
  <si>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</si>
  <si>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</si>
  <si>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</si>
  <si>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</si>
  <si>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</si>
  <si>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</si>
  <si>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</si>
  <si>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</si>
  <si>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</si>
  <si>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</si>
  <si>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</si>
  <si>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</si>
  <si>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</si>
  <si>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</si>
  <si>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</si>
  <si>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</si>
  <si>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</si>
  <si>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</si>
  <si>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</si>
  <si>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</si>
  <si>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</si>
  <si>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</si>
  <si>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</si>
  <si>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</si>
  <si>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</si>
  <si>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</si>
  <si>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</si>
  <si>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</si>
  <si>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</si>
  <si>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</si>
  <si>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</si>
  <si>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</si>
  <si>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</si>
  <si>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</si>
  <si>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</si>
  <si>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</si>
  <si>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</si>
  <si>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</si>
  <si>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</si>
  <si>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</si>
  <si>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</si>
  <si>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</si>
  <si>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</si>
  <si>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</si>
  <si>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</si>
  <si>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</si>
  <si>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</si>
  <si>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</si>
  <si>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</si>
  <si>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</si>
  <si>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</si>
  <si>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</si>
  <si>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</si>
  <si>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</si>
  <si>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</si>
  <si>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</si>
  <si>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</si>
  <si>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</si>
  <si>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</si>
  <si>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</si>
  <si>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</si>
  <si>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</si>
  <si>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</si>
  <si>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</si>
  <si>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</si>
  <si>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</si>
  <si>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</si>
  <si>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</si>
  <si>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</si>
  <si>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</si>
  <si>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</si>
  <si>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</si>
  <si>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</si>
  <si>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</si>
  <si>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</si>
  <si>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</si>
  <si>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</si>
  <si>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</si>
  <si>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</si>
  <si>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</si>
  <si>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</si>
  <si>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</si>
  <si>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</si>
  <si>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</si>
  <si>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</si>
  <si>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</si>
  <si>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</si>
  <si>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</si>
  <si>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</si>
  <si>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</si>
  <si>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</si>
  <si>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</si>
  <si>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</si>
  <si>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</si>
  <si>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</si>
  <si>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</si>
  <si>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</si>
  <si>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</si>
  <si>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</si>
  <si>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</si>
  <si>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</si>
  <si>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</si>
  <si>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</si>
  <si>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</si>
  <si>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</si>
  <si>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</si>
  <si>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</si>
  <si>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</si>
  <si>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</si>
  <si>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</si>
  <si>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</si>
  <si>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</si>
  <si>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</si>
  <si>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</si>
  <si>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</si>
  <si>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</si>
  <si>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</si>
  <si>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</si>
  <si>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</si>
  <si>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</si>
  <si>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</si>
  <si>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</si>
  <si>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</si>
  <si>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</si>
  <si>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</si>
  <si>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</si>
  <si>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</si>
  <si>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</si>
  <si>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</si>
  <si>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</si>
  <si>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</si>
  <si>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</si>
  <si>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</si>
  <si>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</si>
  <si>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</si>
  <si>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</si>
  <si>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</si>
  <si>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</si>
  <si>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</si>
  <si>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</si>
  <si>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</si>
  <si>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</si>
  <si>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</si>
  <si>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</si>
  <si>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</si>
  <si>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</si>
  <si>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</si>
  <si>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</si>
  <si>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</si>
  <si>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</si>
  <si>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</si>
  <si>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</si>
  <si>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</si>
  <si>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</si>
  <si>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</si>
  <si>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</si>
  <si>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</si>
  <si>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</si>
  <si>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</si>
  <si>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</si>
  <si>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</si>
  <si>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</si>
  <si>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</si>
  <si>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</si>
  <si>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</si>
  <si>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</si>
  <si>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</si>
  <si>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</si>
  <si>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</si>
  <si>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</si>
  <si>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</si>
  <si>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</si>
  <si>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</si>
  <si>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</si>
  <si>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</si>
  <si>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</si>
  <si>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</si>
  <si>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</si>
  <si>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</si>
  <si>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</si>
  <si>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</si>
  <si>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</si>
  <si>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</si>
  <si>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</si>
  <si>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</si>
  <si>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</si>
  <si>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</si>
  <si>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</si>
  <si>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</si>
  <si>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</si>
  <si>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</si>
  <si>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</si>
  <si>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</si>
  <si>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</si>
  <si>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</si>
  <si>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</si>
  <si>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</si>
  <si>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</si>
  <si>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</si>
  <si>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</si>
  <si>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</si>
  <si>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</si>
  <si>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</si>
  <si>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</si>
  <si>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</si>
  <si>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</si>
  <si>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</si>
  <si>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</si>
  <si>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</si>
  <si>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</si>
  <si>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</si>
  <si>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</si>
  <si>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</si>
  <si>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</si>
  <si>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</si>
  <si>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</si>
  <si>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</si>
  <si>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</si>
  <si>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</si>
  <si>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</si>
  <si>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</si>
  <si>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</si>
  <si>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</si>
  <si>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</si>
  <si>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</si>
  <si>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</si>
  <si>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</si>
  <si>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</si>
  <si>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</si>
  <si>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</si>
  <si>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</si>
  <si>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</si>
  <si>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</si>
  <si>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</si>
  <si>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</si>
  <si>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</si>
  <si>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</si>
  <si>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</si>
  <si>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</si>
  <si>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</si>
  <si>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</si>
  <si>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</si>
  <si>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</si>
  <si>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</si>
  <si>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</si>
  <si>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</si>
  <si>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</si>
  <si>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</si>
  <si>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</si>
  <si>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</si>
  <si>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</si>
  <si>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</si>
  <si>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</si>
  <si>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</si>
  <si>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</si>
  <si>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</si>
  <si>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</si>
  <si>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</si>
  <si>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</si>
  <si>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</si>
  <si>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</si>
  <si>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</si>
  <si>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</si>
  <si>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</si>
  <si>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</si>
  <si>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</si>
  <si>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</si>
  <si>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</si>
  <si>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</si>
  <si>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</si>
  <si>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</si>
  <si>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</si>
  <si>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</si>
  <si>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</si>
  <si>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</si>
  <si>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</si>
  <si>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</si>
  <si>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</si>
  <si>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新能源车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</si>
  <si>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</si>
  <si>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</si>
  <si>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</si>
  <si>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</si>
  <si>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</si>
  <si>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</si>
  <si>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</si>
  <si>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</si>
  <si>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</si>
  <si>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</si>
  <si>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</si>
  <si>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</si>
  <si>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</si>
  <si>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</si>
  <si>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</si>
  <si>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</si>
  <si>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</si>
  <si>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</si>
  <si>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</si>
  <si>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</si>
  <si>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</si>
  <si>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</si>
  <si>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</si>
  <si>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</si>
  <si>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</si>
  <si>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</si>
  <si>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</si>
  <si>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</si>
  <si>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</si>
  <si>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</si>
  <si>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</si>
  <si>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</si>
  <si>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</si>
  <si>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</si>
  <si>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</si>
  <si>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</si>
  <si>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</si>
  <si>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</si>
  <si>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</si>
  <si>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</si>
  <si>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</si>
  <si>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</si>
  <si>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</si>
  <si>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</si>
  <si>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</si>
  <si>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</si>
  <si>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</si>
  <si>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</si>
  <si>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</si>
  <si>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</si>
  <si>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</si>
  <si>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</si>
  <si>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</si>
  <si>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</si>
  <si>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</si>
  <si>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</si>
  <si>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</si>
  <si>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</si>
  <si>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</si>
  <si>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</si>
  <si>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</si>
  <si>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</si>
  <si>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</si>
  <si>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</si>
  <si>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</si>
  <si>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</si>
  <si>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</si>
  <si>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</si>
  <si>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</si>
  <si>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</si>
  <si>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</si>
  <si>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</si>
  <si>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</si>
  <si>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</si>
  <si>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</si>
  <si>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</si>
  <si>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</si>
  <si>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</si>
  <si>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</si>
  <si>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</si>
  <si>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</si>
  <si>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</si>
  <si>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</si>
  <si>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</si>
  <si>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</si>
  <si>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</si>
  <si>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</si>
  <si>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</si>
  <si>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</si>
  <si>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</si>
  <si>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</si>
  <si>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</si>
  <si>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</si>
  <si>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</si>
  <si>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</si>
  <si>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</si>
  <si>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</si>
  <si>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</si>
  <si>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</si>
  <si>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</si>
  <si>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</si>
  <si>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</si>
  <si>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</si>
  <si>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</si>
  <si>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</si>
  <si>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</si>
  <si>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</si>
  <si>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</si>
  <si>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</si>
  <si>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CSSW传媒</t>
  </si>
  <si>
    <t>CSSW电子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</si>
  <si>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</si>
  <si>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</si>
  <si>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</si>
  <si>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</si>
  <si>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</si>
  <si>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</si>
  <si>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</si>
  <si>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</si>
  <si>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</si>
  <si>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</si>
  <si>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</si>
  <si>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</si>
  <si>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</si>
  <si>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</si>
  <si>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</si>
  <si>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</si>
  <si>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</si>
  <si>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</si>
  <si>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</si>
  <si>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</si>
  <si>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</si>
  <si>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</si>
  <si>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</si>
  <si>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</si>
  <si>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</si>
  <si>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</si>
  <si>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</si>
  <si>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</si>
  <si>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</si>
  <si>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</si>
  <si>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</si>
  <si>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</si>
  <si>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</si>
  <si>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</si>
  <si>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</si>
  <si>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</si>
  <si>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</si>
  <si>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</si>
  <si>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</si>
  <si>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</si>
  <si>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</si>
  <si>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</si>
  <si>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</si>
  <si>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I00</t>
  </si>
  <si>
    <t>矿石连续</t>
  </si>
  <si>
    <t>HC00</t>
  </si>
  <si>
    <t>轧卷板连续</t>
  </si>
  <si>
    <t>B00</t>
  </si>
  <si>
    <t>豆二连续</t>
  </si>
  <si>
    <t>P00</t>
  </si>
  <si>
    <t>棕榈连续</t>
  </si>
  <si>
    <t>Y00</t>
  </si>
  <si>
    <t>豆油连续</t>
  </si>
  <si>
    <t>CJ00</t>
  </si>
  <si>
    <t>红枣连续</t>
  </si>
  <si>
    <t>CY00</t>
  </si>
  <si>
    <t>棉纱连续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</si>
  <si>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</si>
  <si>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</si>
  <si>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</si>
  <si>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</si>
  <si>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</si>
  <si>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</si>
  <si>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</si>
  <si>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</si>
  <si>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</si>
  <si>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</si>
  <si>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</si>
  <si>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</si>
  <si>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</si>
  <si>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</si>
  <si>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</si>
  <si>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</si>
  <si>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</si>
  <si>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</si>
  <si>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</si>
  <si>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</si>
  <si>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</si>
  <si>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</si>
  <si>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</si>
  <si>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</si>
  <si>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</si>
  <si>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</si>
  <si>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</si>
  <si>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</si>
  <si>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</si>
  <si>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</si>
  <si>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</si>
  <si>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</si>
  <si>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</si>
  <si>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</si>
  <si>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</si>
  <si>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</si>
  <si>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TF00</t>
  </si>
  <si>
    <t>5年国债连续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</si>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</sst>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17" sqref="I17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"000986"</f>
        <v>000986</v>
      </c>
      <c r="B3" s="38" t="s">
        <v>5</v>
      </c>
      <c r="C3" s="38" t="s">
        <v>6</v>
      </c>
      <c r="D3" s="38" t="str">
        <f>"000015"</f>
        <v>000015</v>
      </c>
      <c r="E3" s="38" t="s">
        <v>7</v>
      </c>
      <c r="F3" s="38" t="s">
        <v>8</v>
      </c>
    </row>
    <row r="4" ht="13.5" spans="1:6">
      <c r="A4" s="38" t="str">
        <f>"880380"</f>
        <v>880380</v>
      </c>
      <c r="B4" s="38" t="s">
        <v>9</v>
      </c>
      <c r="C4" s="38" t="s">
        <v>10</v>
      </c>
      <c r="D4" s="38" t="str">
        <f>"000989"</f>
        <v>000989</v>
      </c>
      <c r="E4" s="38" t="s">
        <v>11</v>
      </c>
      <c r="F4" s="38" t="s">
        <v>12</v>
      </c>
    </row>
    <row r="5" ht="13.5" spans="1:6">
      <c r="A5" s="38" t="str">
        <f>"880617"</f>
        <v>880617</v>
      </c>
      <c r="B5" s="38" t="s">
        <v>13</v>
      </c>
      <c r="C5" s="38" t="s">
        <v>14</v>
      </c>
      <c r="D5" s="38" t="str">
        <f>"880310"</f>
        <v>880310</v>
      </c>
      <c r="E5" s="38" t="s">
        <v>15</v>
      </c>
      <c r="F5" s="38" t="s">
        <v>16</v>
      </c>
    </row>
    <row r="6" ht="13.5" spans="1:6">
      <c r="A6" s="38" t="str">
        <f>"880529"</f>
        <v>880529</v>
      </c>
      <c r="B6" s="38" t="s">
        <v>17</v>
      </c>
      <c r="C6" s="38" t="s">
        <v>18</v>
      </c>
      <c r="D6" s="38" t="str">
        <f>"880301"</f>
        <v>880301</v>
      </c>
      <c r="E6" s="38" t="s">
        <v>19</v>
      </c>
      <c r="F6" s="38" t="s">
        <v>20</v>
      </c>
    </row>
    <row r="7" ht="13.5" spans="1:6">
      <c r="A7" s="38" t="str">
        <f>"880581"</f>
        <v>880581</v>
      </c>
      <c r="B7" s="38" t="s">
        <v>21</v>
      </c>
      <c r="C7" s="38" t="s">
        <v>22</v>
      </c>
      <c r="D7" s="38" t="str">
        <f>"880876"</f>
        <v>880876</v>
      </c>
      <c r="E7" s="38" t="s">
        <v>23</v>
      </c>
      <c r="F7" s="38" t="s">
        <v>24</v>
      </c>
    </row>
    <row r="8" ht="13.5" spans="1:6">
      <c r="A8" s="38" t="str">
        <f>"880579"</f>
        <v>880579</v>
      </c>
      <c r="B8" s="38" t="s">
        <v>25</v>
      </c>
      <c r="C8" s="38" t="s">
        <v>26</v>
      </c>
      <c r="D8" s="38" t="str">
        <f>"880459"</f>
        <v>880459</v>
      </c>
      <c r="E8" s="38" t="s">
        <v>27</v>
      </c>
      <c r="F8" s="38" t="s">
        <v>28</v>
      </c>
    </row>
    <row r="9" ht="13.5" spans="1:6">
      <c r="A9" s="38" t="str">
        <f>"880603"</f>
        <v>880603</v>
      </c>
      <c r="B9" s="38" t="s">
        <v>29</v>
      </c>
      <c r="C9" s="38" t="s">
        <v>30</v>
      </c>
      <c r="D9" s="38" t="str">
        <f>"880502"</f>
        <v>880502</v>
      </c>
      <c r="E9" s="38" t="s">
        <v>31</v>
      </c>
      <c r="F9" s="38" t="s">
        <v>32</v>
      </c>
    </row>
    <row r="10" ht="13.5" spans="1:6">
      <c r="A10" s="38" t="str">
        <f>"880851"</f>
        <v>880851</v>
      </c>
      <c r="B10" s="38" t="s">
        <v>33</v>
      </c>
      <c r="C10" s="38" t="s">
        <v>34</v>
      </c>
      <c r="D10" s="38" t="str">
        <f>"880465"</f>
        <v>880465</v>
      </c>
      <c r="E10" s="38" t="s">
        <v>35</v>
      </c>
      <c r="F10" s="38" t="s">
        <v>36</v>
      </c>
    </row>
    <row r="11" ht="13.5" spans="1:6">
      <c r="A11" s="38" t="str">
        <f>"880423"</f>
        <v>880423</v>
      </c>
      <c r="B11" s="38" t="s">
        <v>37</v>
      </c>
      <c r="C11" s="38" t="s">
        <v>38</v>
      </c>
      <c r="D11" s="38" t="str">
        <f>"880452"</f>
        <v>880452</v>
      </c>
      <c r="E11" s="38" t="s">
        <v>39</v>
      </c>
      <c r="F11" s="38" t="s">
        <v>40</v>
      </c>
    </row>
    <row r="12" ht="13.5" spans="1:6">
      <c r="A12" s="38" t="str">
        <f>"399359"</f>
        <v>399359</v>
      </c>
      <c r="B12" s="38" t="s">
        <v>41</v>
      </c>
      <c r="C12" s="38" t="s">
        <v>42</v>
      </c>
      <c r="D12" s="38" t="str">
        <f>"880780"</f>
        <v>880780</v>
      </c>
      <c r="E12" s="38" t="s">
        <v>43</v>
      </c>
      <c r="F12" s="38" t="s">
        <v>44</v>
      </c>
    </row>
    <row r="13" ht="13.5" spans="1:6">
      <c r="A13" s="38" t="str">
        <f>"399008"</f>
        <v>399008</v>
      </c>
      <c r="B13" s="38" t="s">
        <v>45</v>
      </c>
      <c r="C13" s="38" t="s">
        <v>42</v>
      </c>
      <c r="D13" s="38" t="str">
        <f>"880858"</f>
        <v>880858</v>
      </c>
      <c r="E13" s="38" t="s">
        <v>46</v>
      </c>
      <c r="F13" s="38" t="s">
        <v>47</v>
      </c>
    </row>
    <row r="14" ht="13.5" spans="1:6">
      <c r="A14" s="38" t="str">
        <f>"399007"</f>
        <v>399007</v>
      </c>
      <c r="B14" s="38" t="s">
        <v>48</v>
      </c>
      <c r="C14" s="38" t="s">
        <v>42</v>
      </c>
      <c r="D14" s="38" t="str">
        <f>"880214"</f>
        <v>880214</v>
      </c>
      <c r="E14" s="38" t="s">
        <v>49</v>
      </c>
      <c r="F14" s="38" t="s">
        <v>50</v>
      </c>
    </row>
    <row r="15" ht="16.5" spans="1:6">
      <c r="A15" s="29"/>
      <c r="B15" s="29"/>
      <c r="C15" s="29"/>
      <c r="D15" s="38" t="str">
        <f>"880454"</f>
        <v>880454</v>
      </c>
      <c r="E15" s="38" t="s">
        <v>51</v>
      </c>
      <c r="F15" s="38" t="s">
        <v>52</v>
      </c>
    </row>
    <row r="16" ht="16.5" spans="1:6">
      <c r="A16" s="29"/>
      <c r="B16" s="29"/>
      <c r="C16" s="29"/>
      <c r="D16" s="38" t="str">
        <f>"000003"</f>
        <v>000003</v>
      </c>
      <c r="E16" s="38" t="s">
        <v>53</v>
      </c>
      <c r="F16" s="38" t="s">
        <v>54</v>
      </c>
    </row>
    <row r="17" ht="16.5" spans="1:6">
      <c r="A17" s="29"/>
      <c r="B17" s="29"/>
      <c r="C17" s="29"/>
      <c r="D17" s="38" t="str">
        <f>"880890"</f>
        <v>880890</v>
      </c>
      <c r="E17" s="38" t="s">
        <v>55</v>
      </c>
      <c r="F17" s="38" t="s">
        <v>56</v>
      </c>
    </row>
    <row r="18" ht="16.5" spans="1:6">
      <c r="A18" s="29"/>
      <c r="B18" s="29"/>
      <c r="C18" s="29"/>
      <c r="D18" s="38" t="str">
        <f>"999997"</f>
        <v>999997</v>
      </c>
      <c r="E18" s="38" t="s">
        <v>53</v>
      </c>
      <c r="F18" s="38" t="s">
        <v>42</v>
      </c>
    </row>
    <row r="19" ht="16.5" spans="1:6">
      <c r="A19" s="29"/>
      <c r="B19" s="29"/>
      <c r="C19" s="29"/>
      <c r="D19" s="38" t="str">
        <f>"399750"</f>
        <v>399750</v>
      </c>
      <c r="E19" s="38" t="s">
        <v>57</v>
      </c>
      <c r="F19" s="38" t="s">
        <v>42</v>
      </c>
    </row>
    <row r="20" ht="16.5" spans="1:6">
      <c r="A20" s="29"/>
      <c r="B20" s="29"/>
      <c r="C20" s="29"/>
      <c r="D20" s="38" t="str">
        <f>"399391"</f>
        <v>399391</v>
      </c>
      <c r="E20" s="38" t="s">
        <v>58</v>
      </c>
      <c r="F20" s="38" t="s">
        <v>42</v>
      </c>
    </row>
    <row r="21" ht="16.5" spans="1:6">
      <c r="A21" s="29"/>
      <c r="B21" s="29"/>
      <c r="C21" s="29"/>
      <c r="D21" s="38" t="str">
        <f>"399348"</f>
        <v>399348</v>
      </c>
      <c r="E21" s="38" t="s">
        <v>59</v>
      </c>
      <c r="F21" s="38" t="s">
        <v>42</v>
      </c>
    </row>
    <row r="22" ht="16.5" spans="1:6">
      <c r="A22" s="29"/>
      <c r="B22" s="29"/>
      <c r="C22" s="29"/>
      <c r="D22" s="38" t="str">
        <f>"399328"</f>
        <v>399328</v>
      </c>
      <c r="E22" s="38" t="s">
        <v>60</v>
      </c>
      <c r="F22" s="38" t="s">
        <v>42</v>
      </c>
    </row>
    <row r="23" ht="16.5" spans="1:6">
      <c r="A23" s="29"/>
      <c r="B23" s="29"/>
      <c r="C23" s="29"/>
      <c r="D23" s="38" t="str">
        <f>"399324"</f>
        <v>399324</v>
      </c>
      <c r="E23" s="38" t="s">
        <v>61</v>
      </c>
      <c r="F23" s="38" t="s">
        <v>42</v>
      </c>
    </row>
    <row r="24" ht="16.5" spans="1:6">
      <c r="A24" s="29"/>
      <c r="B24" s="29"/>
      <c r="C24" s="29"/>
      <c r="D24" s="38" t="str">
        <f>"000011"</f>
        <v>000011</v>
      </c>
      <c r="E24" s="38" t="s">
        <v>62</v>
      </c>
      <c r="F24" s="38" t="s">
        <v>42</v>
      </c>
    </row>
    <row r="25" ht="16.5" spans="1:6">
      <c r="A25" s="29"/>
      <c r="B25" s="29"/>
      <c r="C25" s="29"/>
      <c r="D25" s="39"/>
      <c r="E25" s="39"/>
      <c r="F25" s="39"/>
    </row>
    <row r="26" ht="16.5" spans="1:6">
      <c r="A26" s="29"/>
      <c r="B26" s="29"/>
      <c r="C26" s="29"/>
      <c r="D26" s="39"/>
      <c r="E26" s="39"/>
      <c r="F26" s="39"/>
    </row>
    <row r="27" ht="16.5" spans="1:6">
      <c r="A27" s="29"/>
      <c r="B27" s="29"/>
      <c r="C27" s="29"/>
      <c r="D27" s="39"/>
      <c r="E27" s="39"/>
      <c r="F27" s="39"/>
    </row>
    <row r="28" ht="16.5" spans="1:6">
      <c r="A28" s="29"/>
      <c r="B28" s="29"/>
      <c r="C28" s="29"/>
      <c r="D28" s="39"/>
      <c r="E28" s="39"/>
      <c r="F28" s="39"/>
    </row>
    <row r="29" ht="16.5" spans="1:6">
      <c r="A29" s="29"/>
      <c r="B29" s="29"/>
      <c r="C29" s="29"/>
      <c r="D29" s="39"/>
      <c r="E29" s="39"/>
      <c r="F29" s="39"/>
    </row>
    <row r="30" ht="16.5" spans="1:6">
      <c r="A30" s="29"/>
      <c r="B30" s="29"/>
      <c r="C30" s="29"/>
      <c r="D30" s="39"/>
      <c r="E30" s="39"/>
      <c r="F30" s="39"/>
    </row>
    <row r="31" ht="16.5" spans="1:6">
      <c r="A31" s="29"/>
      <c r="B31" s="29"/>
      <c r="C31" s="29"/>
      <c r="D31" s="39"/>
      <c r="E31" s="39"/>
      <c r="F31" s="39"/>
    </row>
    <row r="32" ht="16.5" spans="1:6">
      <c r="A32" s="29"/>
      <c r="B32" s="29"/>
      <c r="C32" s="29"/>
      <c r="D32" s="39"/>
      <c r="E32" s="39"/>
      <c r="F32" s="39"/>
    </row>
    <row r="33" ht="16.5" spans="1:6">
      <c r="A33" s="29"/>
      <c r="B33" s="29"/>
      <c r="C33" s="29"/>
      <c r="D33" s="39"/>
      <c r="E33" s="39"/>
      <c r="F33" s="39"/>
    </row>
    <row r="34" ht="16.5" spans="1:6">
      <c r="A34" s="29"/>
      <c r="B34" s="29"/>
      <c r="C34" s="29"/>
      <c r="D34" s="39"/>
      <c r="E34" s="39"/>
      <c r="F34" s="39"/>
    </row>
    <row r="35" ht="16.5" spans="1:6">
      <c r="A35" s="29"/>
      <c r="B35" s="29"/>
      <c r="C35" s="29"/>
      <c r="D35" s="39"/>
      <c r="E35" s="39"/>
      <c r="F35" s="39"/>
    </row>
    <row r="36" ht="16.5" spans="1:6">
      <c r="A36" s="29"/>
      <c r="B36" s="29"/>
      <c r="C36" s="29"/>
      <c r="D36" s="39"/>
      <c r="E36" s="39"/>
      <c r="F36" s="39"/>
    </row>
    <row r="37" ht="16.5" spans="1:6">
      <c r="A37" s="29"/>
      <c r="B37" s="29"/>
      <c r="C37" s="29"/>
      <c r="D37" s="39"/>
      <c r="E37" s="39"/>
      <c r="F37" s="39"/>
    </row>
    <row r="38" ht="16.5" spans="1:6">
      <c r="A38" s="29"/>
      <c r="B38" s="29"/>
      <c r="C38" s="29"/>
      <c r="D38" s="39"/>
      <c r="E38" s="39"/>
      <c r="F38" s="39"/>
    </row>
    <row r="39" ht="16.5" spans="1:6">
      <c r="A39" s="29"/>
      <c r="B39" s="29"/>
      <c r="C39" s="29"/>
      <c r="D39" s="39"/>
      <c r="E39" s="39"/>
      <c r="F39" s="39"/>
    </row>
    <row r="40" ht="16.5" spans="1:6">
      <c r="A40" s="29"/>
      <c r="B40" s="29"/>
      <c r="C40" s="29"/>
      <c r="D40" s="39"/>
      <c r="E40" s="39"/>
      <c r="F40" s="39"/>
    </row>
    <row r="41" ht="16.5" spans="1:6">
      <c r="A41" s="29"/>
      <c r="B41" s="29"/>
      <c r="C41" s="29"/>
      <c r="D41" s="39"/>
      <c r="E41" s="39"/>
      <c r="F41" s="39"/>
    </row>
    <row r="42" ht="16.5" spans="1:6">
      <c r="A42" s="29"/>
      <c r="B42" s="29"/>
      <c r="C42" s="29"/>
      <c r="D42" s="39"/>
      <c r="E42" s="39"/>
      <c r="F42" s="39"/>
    </row>
    <row r="43" ht="16.5" spans="1:6">
      <c r="A43" s="29"/>
      <c r="B43" s="29"/>
      <c r="C43" s="29"/>
      <c r="D43" s="29"/>
      <c r="E43" s="29"/>
      <c r="F43" s="29"/>
    </row>
    <row r="44" ht="16.5" spans="1:6">
      <c r="A44" s="29"/>
      <c r="B44" s="29"/>
      <c r="C44" s="29"/>
      <c r="D44" s="29"/>
      <c r="E44" s="29"/>
      <c r="F44" s="29"/>
    </row>
    <row r="45" ht="16.5" spans="1:6">
      <c r="A45" s="29"/>
      <c r="B45" s="29"/>
      <c r="C45" s="29"/>
      <c r="D45" s="29"/>
      <c r="E45" s="29"/>
      <c r="F45" s="29"/>
    </row>
    <row r="46" ht="16.5" spans="1:6">
      <c r="A46" s="29"/>
      <c r="B46" s="29"/>
      <c r="C46" s="29"/>
      <c r="D46" s="29"/>
      <c r="E46" s="29"/>
      <c r="F46" s="29"/>
    </row>
    <row r="47" ht="16.5" spans="1:6">
      <c r="A47" s="29"/>
      <c r="B47" s="29"/>
      <c r="C47" s="29"/>
      <c r="D47" s="29"/>
      <c r="E47" s="29"/>
      <c r="F47" s="29"/>
    </row>
    <row r="48" ht="16.5" spans="1:6">
      <c r="A48" s="29"/>
      <c r="B48" s="29"/>
      <c r="C48" s="29"/>
      <c r="D48" s="39"/>
      <c r="E48" s="39"/>
      <c r="F48" s="39"/>
    </row>
    <row r="49" ht="16.5" spans="1:6">
      <c r="A49" s="29"/>
      <c r="B49" s="29"/>
      <c r="C49" s="29"/>
      <c r="D49" s="39"/>
      <c r="E49" s="39"/>
      <c r="F49" s="39"/>
    </row>
    <row r="50" ht="16.5" spans="1:6">
      <c r="A50" s="29"/>
      <c r="B50" s="29"/>
      <c r="C50" s="29"/>
      <c r="D50" s="39"/>
      <c r="E50" s="39"/>
      <c r="F50" s="39"/>
    </row>
    <row r="51" ht="16.5" spans="1:6">
      <c r="A51" s="29"/>
      <c r="B51" s="29"/>
      <c r="C51" s="29"/>
      <c r="D51" s="39"/>
      <c r="E51" s="39"/>
      <c r="F51" s="39"/>
    </row>
    <row r="52" ht="16.5" spans="1:6">
      <c r="A52" s="29"/>
      <c r="B52" s="29"/>
      <c r="C52" s="29"/>
      <c r="D52" s="39"/>
      <c r="E52" s="39"/>
      <c r="F52" s="39"/>
    </row>
    <row r="53" ht="16.5" spans="1:6">
      <c r="A53" s="29"/>
      <c r="B53" s="29"/>
      <c r="C53" s="29"/>
      <c r="D53" s="39"/>
      <c r="E53" s="39"/>
      <c r="F53" s="39"/>
    </row>
    <row r="54" ht="16.5" spans="1:6">
      <c r="A54" s="29"/>
      <c r="B54" s="29"/>
      <c r="C54" s="29"/>
      <c r="D54" s="39"/>
      <c r="E54" s="39"/>
      <c r="F54" s="39"/>
    </row>
    <row r="55" ht="16.5" spans="1:6">
      <c r="A55" s="29"/>
      <c r="B55" s="29"/>
      <c r="C55" s="29"/>
      <c r="D55" s="39"/>
      <c r="E55" s="39"/>
      <c r="F55" s="39"/>
    </row>
    <row r="56" ht="16.5" spans="1:6">
      <c r="A56" s="29"/>
      <c r="B56" s="29"/>
      <c r="C56" s="29"/>
      <c r="D56" s="39"/>
      <c r="E56" s="39"/>
      <c r="F56" s="39"/>
    </row>
    <row r="57" ht="16.5" spans="1:6">
      <c r="A57" s="29"/>
      <c r="B57" s="29"/>
      <c r="C57" s="29"/>
      <c r="D57" s="39"/>
      <c r="E57" s="39"/>
      <c r="F57" s="39"/>
    </row>
    <row r="58" ht="16.5" spans="1:6">
      <c r="A58" s="29"/>
      <c r="B58" s="29"/>
      <c r="C58" s="29"/>
      <c r="D58" s="39"/>
      <c r="E58" s="39"/>
      <c r="F58" s="39"/>
    </row>
    <row r="59" ht="16.5" spans="1:6">
      <c r="A59" s="29"/>
      <c r="B59" s="29"/>
      <c r="C59" s="29"/>
      <c r="D59" s="39"/>
      <c r="E59" s="39"/>
      <c r="F59" s="39"/>
    </row>
    <row r="60" ht="16.5" spans="1:6">
      <c r="A60" s="29"/>
      <c r="B60" s="29"/>
      <c r="C60" s="29"/>
      <c r="D60" s="39"/>
      <c r="E60" s="39"/>
      <c r="F60" s="39"/>
    </row>
    <row r="61" ht="16.5" spans="1:6">
      <c r="A61" s="29"/>
      <c r="B61" s="29"/>
      <c r="C61" s="29"/>
      <c r="D61" s="29"/>
      <c r="E61" s="29"/>
      <c r="F61" s="29"/>
    </row>
    <row r="62" ht="16.5" spans="1:6">
      <c r="A62" s="29"/>
      <c r="B62" s="29"/>
      <c r="C62" s="29"/>
      <c r="D62" s="29"/>
      <c r="E62" s="29"/>
      <c r="F62" s="29"/>
    </row>
    <row r="63" ht="16.5" spans="1:6">
      <c r="A63" s="29"/>
      <c r="B63" s="29"/>
      <c r="C63" s="29"/>
      <c r="D63" s="29"/>
      <c r="E63" s="29"/>
      <c r="F63" s="29"/>
    </row>
    <row r="64" ht="16.5" spans="1:6">
      <c r="A64" s="29"/>
      <c r="B64" s="29"/>
      <c r="C64" s="29"/>
      <c r="D64" s="29"/>
      <c r="E64" s="29"/>
      <c r="F64" s="29"/>
    </row>
    <row r="65" ht="16.5" spans="1:6">
      <c r="A65" s="29"/>
      <c r="B65" s="29"/>
      <c r="C65" s="29"/>
      <c r="D65" s="29"/>
      <c r="E65" s="29"/>
      <c r="F65" s="29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0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16.5" spans="1:23">
      <c r="A3" s="16">
        <v>399809</v>
      </c>
      <c r="B3" s="16" t="s">
        <v>83</v>
      </c>
      <c r="C3" s="16">
        <v>2043.052</v>
      </c>
      <c r="D3" s="16">
        <v>2421.934</v>
      </c>
      <c r="E3" s="16">
        <v>1</v>
      </c>
      <c r="F3" s="17">
        <v>0</v>
      </c>
      <c r="G3" s="17">
        <v>0</v>
      </c>
      <c r="H3" s="17">
        <v>1</v>
      </c>
      <c r="I3" s="17">
        <v>1.83</v>
      </c>
      <c r="J3" s="17">
        <v>17.187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-2.732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1</v>
      </c>
      <c r="B4" s="19" t="s">
        <v>84</v>
      </c>
      <c r="C4" s="19">
        <v>3195.235</v>
      </c>
      <c r="D4" s="19">
        <v>3524.368</v>
      </c>
      <c r="E4" s="19">
        <v>0</v>
      </c>
      <c r="F4" s="19">
        <v>0</v>
      </c>
      <c r="G4" s="19">
        <v>0</v>
      </c>
      <c r="H4" s="19">
        <v>1</v>
      </c>
      <c r="I4" s="17">
        <v>3.875</v>
      </c>
      <c r="J4" s="17">
        <v>12.852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-2.848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9">
        <v>2</v>
      </c>
      <c r="B5" s="19" t="s">
        <v>85</v>
      </c>
      <c r="C5" s="19">
        <v>3348.759</v>
      </c>
      <c r="D5" s="19">
        <v>3694.069</v>
      </c>
      <c r="E5" s="19">
        <v>0</v>
      </c>
      <c r="F5" s="19">
        <v>0</v>
      </c>
      <c r="G5" s="19">
        <v>0</v>
      </c>
      <c r="H5" s="19">
        <v>1</v>
      </c>
      <c r="I5" s="17">
        <v>3.884</v>
      </c>
      <c r="J5" s="17">
        <v>12.869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-0.253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9">
        <v>4</v>
      </c>
      <c r="B6" s="19" t="s">
        <v>86</v>
      </c>
      <c r="C6" s="19">
        <v>2727.449</v>
      </c>
      <c r="D6" s="19">
        <v>3030.52</v>
      </c>
      <c r="E6" s="19">
        <v>0</v>
      </c>
      <c r="F6" s="19">
        <v>0</v>
      </c>
      <c r="G6" s="19">
        <v>0</v>
      </c>
      <c r="H6" s="19">
        <v>1</v>
      </c>
      <c r="I6" s="17">
        <v>4.913</v>
      </c>
      <c r="J6" s="17">
        <v>14.422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-2.926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9">
        <v>5</v>
      </c>
      <c r="B7" s="19" t="s">
        <v>87</v>
      </c>
      <c r="C7" s="19">
        <v>2516.946</v>
      </c>
      <c r="D7" s="19">
        <v>2845.755</v>
      </c>
      <c r="E7" s="19">
        <v>0</v>
      </c>
      <c r="F7" s="19">
        <v>0</v>
      </c>
      <c r="G7" s="19">
        <v>0</v>
      </c>
      <c r="H7" s="19">
        <v>1</v>
      </c>
      <c r="I7" s="17">
        <v>2.103</v>
      </c>
      <c r="J7" s="17">
        <v>13.415</v>
      </c>
      <c r="K7" s="20">
        <v>4</v>
      </c>
      <c r="L7" s="20">
        <v>2</v>
      </c>
      <c r="M7" s="20">
        <v>-1</v>
      </c>
      <c r="N7" s="20">
        <v>1</v>
      </c>
      <c r="O7" s="20">
        <v>-1</v>
      </c>
      <c r="P7" s="20">
        <v>-2.57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9">
        <v>8</v>
      </c>
      <c r="B8" s="19" t="s">
        <v>88</v>
      </c>
      <c r="C8" s="19">
        <v>3089.393</v>
      </c>
      <c r="D8" s="19">
        <v>3493.49</v>
      </c>
      <c r="E8" s="19">
        <v>0</v>
      </c>
      <c r="F8" s="19">
        <v>0</v>
      </c>
      <c r="G8" s="19">
        <v>0</v>
      </c>
      <c r="H8" s="19">
        <v>1</v>
      </c>
      <c r="I8" s="17">
        <v>1.501</v>
      </c>
      <c r="J8" s="17">
        <v>12.895</v>
      </c>
      <c r="K8" s="20">
        <v>3</v>
      </c>
      <c r="L8" s="20">
        <v>1</v>
      </c>
      <c r="M8" s="20">
        <v>0</v>
      </c>
      <c r="N8" s="20">
        <v>0</v>
      </c>
      <c r="O8" s="20">
        <v>0</v>
      </c>
      <c r="P8" s="20">
        <v>-5.047</v>
      </c>
      <c r="Q8" s="20">
        <v>-1</v>
      </c>
      <c r="R8" s="20">
        <v>0</v>
      </c>
      <c r="S8" s="21"/>
      <c r="T8" s="21"/>
      <c r="U8" s="21"/>
      <c r="V8" s="21"/>
      <c r="W8" s="21"/>
    </row>
    <row r="9" ht="16.5" spans="1:23">
      <c r="A9" s="19">
        <v>9</v>
      </c>
      <c r="B9" s="19" t="s">
        <v>89</v>
      </c>
      <c r="C9" s="19">
        <v>5122.129</v>
      </c>
      <c r="D9" s="19">
        <v>5729.753</v>
      </c>
      <c r="E9" s="19">
        <v>0</v>
      </c>
      <c r="F9" s="19">
        <v>0</v>
      </c>
      <c r="G9" s="19">
        <v>0</v>
      </c>
      <c r="H9" s="19">
        <v>1</v>
      </c>
      <c r="I9" s="17">
        <v>3.567</v>
      </c>
      <c r="J9" s="17">
        <v>13.794</v>
      </c>
      <c r="K9" s="20">
        <v>2</v>
      </c>
      <c r="L9" s="20">
        <v>2</v>
      </c>
      <c r="M9" s="20">
        <v>0</v>
      </c>
      <c r="N9" s="20">
        <v>0</v>
      </c>
      <c r="O9" s="20">
        <v>0</v>
      </c>
      <c r="P9" s="20">
        <v>-4.619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9">
        <v>10</v>
      </c>
      <c r="B10" s="19" t="s">
        <v>90</v>
      </c>
      <c r="C10" s="19">
        <v>8161.194</v>
      </c>
      <c r="D10" s="19">
        <v>8943.688</v>
      </c>
      <c r="E10" s="19">
        <v>0</v>
      </c>
      <c r="F10" s="19">
        <v>0</v>
      </c>
      <c r="G10" s="19">
        <v>0</v>
      </c>
      <c r="H10" s="19">
        <v>1</v>
      </c>
      <c r="I10" s="17">
        <v>2.677</v>
      </c>
      <c r="J10" s="17">
        <v>11.192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-1.077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9">
        <v>13</v>
      </c>
      <c r="B11" s="19" t="s">
        <v>91</v>
      </c>
      <c r="C11" s="19">
        <v>296.809</v>
      </c>
      <c r="D11" s="19">
        <v>299.291</v>
      </c>
      <c r="E11" s="19">
        <v>0</v>
      </c>
      <c r="F11" s="19">
        <v>0</v>
      </c>
      <c r="G11" s="19">
        <v>0</v>
      </c>
      <c r="H11" s="19">
        <v>1</v>
      </c>
      <c r="I11" s="17">
        <v>0.35</v>
      </c>
      <c r="J11" s="17">
        <v>1.176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-9.185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9">
        <v>16</v>
      </c>
      <c r="B12" s="19" t="s">
        <v>92</v>
      </c>
      <c r="C12" s="19">
        <v>2569.864</v>
      </c>
      <c r="D12" s="19">
        <v>2794.413</v>
      </c>
      <c r="E12" s="19">
        <v>0</v>
      </c>
      <c r="F12" s="19">
        <v>0</v>
      </c>
      <c r="G12" s="19">
        <v>0</v>
      </c>
      <c r="H12" s="19">
        <v>1</v>
      </c>
      <c r="I12" s="17">
        <v>1.239</v>
      </c>
      <c r="J12" s="17">
        <v>9.175</v>
      </c>
      <c r="K12" s="20">
        <v>4</v>
      </c>
      <c r="L12" s="20">
        <v>2</v>
      </c>
      <c r="M12" s="20">
        <v>0</v>
      </c>
      <c r="N12" s="20">
        <v>1</v>
      </c>
      <c r="O12" s="20">
        <v>0</v>
      </c>
      <c r="P12" s="20">
        <v>2.139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9">
        <v>17</v>
      </c>
      <c r="B13" s="19" t="s">
        <v>93</v>
      </c>
      <c r="C13" s="19">
        <v>2700.144</v>
      </c>
      <c r="D13" s="19">
        <v>2978.467</v>
      </c>
      <c r="E13" s="19">
        <v>0</v>
      </c>
      <c r="F13" s="19">
        <v>0</v>
      </c>
      <c r="G13" s="19">
        <v>0</v>
      </c>
      <c r="H13" s="19">
        <v>1</v>
      </c>
      <c r="I13" s="17">
        <v>3.88</v>
      </c>
      <c r="J13" s="17">
        <v>12.862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0.042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9">
        <v>19</v>
      </c>
      <c r="B14" s="19" t="s">
        <v>94</v>
      </c>
      <c r="C14" s="19">
        <v>1076.459</v>
      </c>
      <c r="D14" s="19">
        <v>1165.528</v>
      </c>
      <c r="E14" s="19">
        <v>0</v>
      </c>
      <c r="F14" s="19">
        <v>0</v>
      </c>
      <c r="G14" s="19">
        <v>0</v>
      </c>
      <c r="H14" s="19">
        <v>1</v>
      </c>
      <c r="I14" s="17">
        <v>0.491</v>
      </c>
      <c r="J14" s="17">
        <v>8.096</v>
      </c>
      <c r="K14" s="20">
        <v>1</v>
      </c>
      <c r="L14" s="20">
        <v>2</v>
      </c>
      <c r="M14" s="20">
        <v>0</v>
      </c>
      <c r="N14" s="20">
        <v>0</v>
      </c>
      <c r="O14" s="20">
        <v>0</v>
      </c>
      <c r="P14" s="20">
        <v>-0.01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9">
        <v>20</v>
      </c>
      <c r="B15" s="19" t="s">
        <v>95</v>
      </c>
      <c r="C15" s="19">
        <v>1157.425</v>
      </c>
      <c r="D15" s="19">
        <v>1365.143</v>
      </c>
      <c r="E15" s="19">
        <v>0</v>
      </c>
      <c r="F15" s="19">
        <v>0</v>
      </c>
      <c r="G15" s="19">
        <v>0</v>
      </c>
      <c r="H15" s="19">
        <v>1</v>
      </c>
      <c r="I15" s="17">
        <v>8.754</v>
      </c>
      <c r="J15" s="17">
        <v>22.638</v>
      </c>
      <c r="K15" s="20">
        <v>3</v>
      </c>
      <c r="L15" s="20">
        <v>0</v>
      </c>
      <c r="M15" s="20">
        <v>0</v>
      </c>
      <c r="N15" s="20">
        <v>-1</v>
      </c>
      <c r="O15" s="20">
        <v>0</v>
      </c>
      <c r="P15" s="20">
        <v>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9">
        <v>22</v>
      </c>
      <c r="B16" s="19" t="s">
        <v>96</v>
      </c>
      <c r="C16" s="19">
        <v>248.918</v>
      </c>
      <c r="D16" s="19">
        <v>250.868</v>
      </c>
      <c r="E16" s="19">
        <v>0</v>
      </c>
      <c r="F16" s="19">
        <v>0</v>
      </c>
      <c r="G16" s="19">
        <v>0</v>
      </c>
      <c r="H16" s="19">
        <v>1</v>
      </c>
      <c r="I16" s="17">
        <v>0.362</v>
      </c>
      <c r="J16" s="17">
        <v>1.137</v>
      </c>
      <c r="K16" s="20">
        <v>4</v>
      </c>
      <c r="L16" s="20">
        <v>2</v>
      </c>
      <c r="M16" s="20">
        <v>0</v>
      </c>
      <c r="N16" s="20">
        <v>0</v>
      </c>
      <c r="O16" s="20">
        <v>0</v>
      </c>
      <c r="P16" s="20">
        <v>-5.055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9">
        <v>26</v>
      </c>
      <c r="B17" s="19" t="s">
        <v>97</v>
      </c>
      <c r="C17" s="19">
        <v>3490.874</v>
      </c>
      <c r="D17" s="19">
        <v>3957.502</v>
      </c>
      <c r="E17" s="19">
        <v>0</v>
      </c>
      <c r="F17" s="19">
        <v>0</v>
      </c>
      <c r="G17" s="19">
        <v>0</v>
      </c>
      <c r="H17" s="19">
        <v>1</v>
      </c>
      <c r="I17" s="17">
        <v>4.655</v>
      </c>
      <c r="J17" s="17">
        <v>15.897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2.15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9">
        <v>28</v>
      </c>
      <c r="B18" s="19" t="s">
        <v>98</v>
      </c>
      <c r="C18" s="19">
        <v>3030.105</v>
      </c>
      <c r="D18" s="19">
        <v>3339.044</v>
      </c>
      <c r="E18" s="19">
        <v>0</v>
      </c>
      <c r="F18" s="19">
        <v>0</v>
      </c>
      <c r="G18" s="19">
        <v>0</v>
      </c>
      <c r="H18" s="19">
        <v>1</v>
      </c>
      <c r="I18" s="17">
        <v>2.612</v>
      </c>
      <c r="J18" s="17">
        <v>11.623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-2.308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9">
        <v>30</v>
      </c>
      <c r="B19" s="19" t="s">
        <v>99</v>
      </c>
      <c r="C19" s="19">
        <v>1974.416</v>
      </c>
      <c r="D19" s="19">
        <v>2171.545</v>
      </c>
      <c r="E19" s="19">
        <v>0</v>
      </c>
      <c r="F19" s="19">
        <v>0</v>
      </c>
      <c r="G19" s="19">
        <v>0</v>
      </c>
      <c r="H19" s="19">
        <v>1</v>
      </c>
      <c r="I19" s="17">
        <v>3.331</v>
      </c>
      <c r="J19" s="17">
        <v>12.107</v>
      </c>
      <c r="K19" s="20">
        <v>3</v>
      </c>
      <c r="L19" s="20">
        <v>2</v>
      </c>
      <c r="M19" s="20">
        <v>0</v>
      </c>
      <c r="N19" s="20">
        <v>0</v>
      </c>
      <c r="O19" s="20">
        <v>0</v>
      </c>
      <c r="P19" s="20">
        <v>0.257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9">
        <v>31</v>
      </c>
      <c r="B20" s="19" t="s">
        <v>100</v>
      </c>
      <c r="C20" s="19">
        <v>2882.869</v>
      </c>
      <c r="D20" s="19">
        <v>3210.451</v>
      </c>
      <c r="E20" s="19">
        <v>0</v>
      </c>
      <c r="F20" s="19">
        <v>0</v>
      </c>
      <c r="G20" s="19">
        <v>0</v>
      </c>
      <c r="H20" s="19">
        <v>1</v>
      </c>
      <c r="I20" s="17">
        <v>0.209</v>
      </c>
      <c r="J20" s="17">
        <v>10.391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-0.398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9">
        <v>33</v>
      </c>
      <c r="B21" s="19" t="s">
        <v>101</v>
      </c>
      <c r="C21" s="19">
        <v>2201.211</v>
      </c>
      <c r="D21" s="19">
        <v>2514.85</v>
      </c>
      <c r="E21" s="19">
        <v>0</v>
      </c>
      <c r="F21" s="19">
        <v>0</v>
      </c>
      <c r="G21" s="19">
        <v>0</v>
      </c>
      <c r="H21" s="19">
        <v>1</v>
      </c>
      <c r="I21" s="17">
        <v>6.52</v>
      </c>
      <c r="J21" s="17">
        <v>18.179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-1.927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37</v>
      </c>
      <c r="B22" s="19" t="s">
        <v>102</v>
      </c>
      <c r="C22" s="19">
        <v>5635.448</v>
      </c>
      <c r="D22" s="19">
        <v>6560.976</v>
      </c>
      <c r="E22" s="19">
        <v>0</v>
      </c>
      <c r="F22" s="19">
        <v>0</v>
      </c>
      <c r="G22" s="19">
        <v>0</v>
      </c>
      <c r="H22" s="19">
        <v>1</v>
      </c>
      <c r="I22" s="17">
        <v>5.535</v>
      </c>
      <c r="J22" s="17">
        <v>18.86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-0.138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39</v>
      </c>
      <c r="B23" s="19" t="s">
        <v>103</v>
      </c>
      <c r="C23" s="19">
        <v>3475.551</v>
      </c>
      <c r="D23" s="19">
        <v>4040.736</v>
      </c>
      <c r="E23" s="19">
        <v>0</v>
      </c>
      <c r="F23" s="19">
        <v>0</v>
      </c>
      <c r="G23" s="19">
        <v>0</v>
      </c>
      <c r="H23" s="19">
        <v>1</v>
      </c>
      <c r="I23" s="17">
        <v>5.473</v>
      </c>
      <c r="J23" s="17">
        <v>18.695</v>
      </c>
      <c r="K23" s="20">
        <v>3</v>
      </c>
      <c r="L23" s="20">
        <v>0</v>
      </c>
      <c r="M23" s="20">
        <v>0</v>
      </c>
      <c r="N23" s="20">
        <v>0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40</v>
      </c>
      <c r="B24" s="19" t="s">
        <v>104</v>
      </c>
      <c r="C24" s="19">
        <v>3487.549</v>
      </c>
      <c r="D24" s="19">
        <v>3731.454</v>
      </c>
      <c r="E24" s="19">
        <v>0</v>
      </c>
      <c r="F24" s="19">
        <v>0</v>
      </c>
      <c r="G24" s="19">
        <v>0</v>
      </c>
      <c r="H24" s="19">
        <v>1</v>
      </c>
      <c r="I24" s="17">
        <v>0.343</v>
      </c>
      <c r="J24" s="17">
        <v>6.857</v>
      </c>
      <c r="K24" s="20">
        <v>1</v>
      </c>
      <c r="L24" s="20">
        <v>1</v>
      </c>
      <c r="M24" s="20">
        <v>1</v>
      </c>
      <c r="N24" s="20">
        <v>-1</v>
      </c>
      <c r="O24" s="20">
        <v>0</v>
      </c>
      <c r="P24" s="20">
        <v>-1.06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43</v>
      </c>
      <c r="B25" s="19" t="s">
        <v>105</v>
      </c>
      <c r="C25" s="19">
        <v>2051.011</v>
      </c>
      <c r="D25" s="19">
        <v>2247.554</v>
      </c>
      <c r="E25" s="19">
        <v>0</v>
      </c>
      <c r="F25" s="19">
        <v>0</v>
      </c>
      <c r="G25" s="19">
        <v>0</v>
      </c>
      <c r="H25" s="19">
        <v>1</v>
      </c>
      <c r="I25" s="17">
        <v>4.496</v>
      </c>
      <c r="J25" s="17">
        <v>12.848</v>
      </c>
      <c r="K25" s="20">
        <v>4</v>
      </c>
      <c r="L25" s="20">
        <v>2</v>
      </c>
      <c r="M25" s="20">
        <v>-1</v>
      </c>
      <c r="N25" s="20">
        <v>1</v>
      </c>
      <c r="O25" s="20">
        <v>0</v>
      </c>
      <c r="P25" s="20">
        <v>-2.787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44</v>
      </c>
      <c r="B26" s="19" t="s">
        <v>106</v>
      </c>
      <c r="C26" s="19">
        <v>3713.43</v>
      </c>
      <c r="D26" s="19">
        <v>4148.12</v>
      </c>
      <c r="E26" s="19">
        <v>0</v>
      </c>
      <c r="F26" s="19">
        <v>0</v>
      </c>
      <c r="G26" s="19">
        <v>0</v>
      </c>
      <c r="H26" s="19">
        <v>1</v>
      </c>
      <c r="I26" s="17">
        <v>2.526</v>
      </c>
      <c r="J26" s="17">
        <v>12.74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-0.569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45</v>
      </c>
      <c r="B27" s="19" t="s">
        <v>107</v>
      </c>
      <c r="C27" s="19">
        <v>4361.074</v>
      </c>
      <c r="D27" s="19">
        <v>4890.682</v>
      </c>
      <c r="E27" s="19">
        <v>0</v>
      </c>
      <c r="F27" s="19">
        <v>0</v>
      </c>
      <c r="G27" s="19">
        <v>0</v>
      </c>
      <c r="H27" s="19">
        <v>1</v>
      </c>
      <c r="I27" s="17">
        <v>4.027</v>
      </c>
      <c r="J27" s="17">
        <v>14.419</v>
      </c>
      <c r="K27" s="20">
        <v>4</v>
      </c>
      <c r="L27" s="20">
        <v>0</v>
      </c>
      <c r="M27" s="20">
        <v>0</v>
      </c>
      <c r="N27" s="20">
        <v>1</v>
      </c>
      <c r="O27" s="20">
        <v>0</v>
      </c>
      <c r="P27" s="20">
        <v>2.069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46</v>
      </c>
      <c r="B28" s="19" t="s">
        <v>108</v>
      </c>
      <c r="C28" s="19">
        <v>4044.219</v>
      </c>
      <c r="D28" s="19">
        <v>4505.097</v>
      </c>
      <c r="E28" s="19">
        <v>0</v>
      </c>
      <c r="F28" s="19">
        <v>0</v>
      </c>
      <c r="G28" s="19">
        <v>0</v>
      </c>
      <c r="H28" s="19">
        <v>1</v>
      </c>
      <c r="I28" s="17">
        <v>3.44</v>
      </c>
      <c r="J28" s="17">
        <v>13.318</v>
      </c>
      <c r="K28" s="20">
        <v>3</v>
      </c>
      <c r="L28" s="20">
        <v>2</v>
      </c>
      <c r="M28" s="20">
        <v>0</v>
      </c>
      <c r="N28" s="20">
        <v>0</v>
      </c>
      <c r="O28" s="20">
        <v>0</v>
      </c>
      <c r="P28" s="20">
        <v>-1.13</v>
      </c>
      <c r="Q28" s="20">
        <v>0</v>
      </c>
      <c r="R28" s="20">
        <v>-1</v>
      </c>
      <c r="S28" s="21"/>
      <c r="T28" s="21"/>
      <c r="U28" s="21"/>
      <c r="V28" s="21"/>
      <c r="W28" s="21"/>
    </row>
    <row r="29" ht="16.5" spans="1:23">
      <c r="A29" s="19">
        <v>47</v>
      </c>
      <c r="B29" s="19" t="s">
        <v>109</v>
      </c>
      <c r="C29" s="19">
        <v>3217.787</v>
      </c>
      <c r="D29" s="19">
        <v>3532.113</v>
      </c>
      <c r="E29" s="19">
        <v>0</v>
      </c>
      <c r="F29" s="19">
        <v>0</v>
      </c>
      <c r="G29" s="19">
        <v>0</v>
      </c>
      <c r="H29" s="19">
        <v>1</v>
      </c>
      <c r="I29" s="17">
        <v>2.613</v>
      </c>
      <c r="J29" s="17">
        <v>11.28</v>
      </c>
      <c r="K29" s="20">
        <v>4</v>
      </c>
      <c r="L29" s="20">
        <v>0</v>
      </c>
      <c r="M29" s="20">
        <v>0</v>
      </c>
      <c r="N29" s="20">
        <v>1</v>
      </c>
      <c r="O29" s="20">
        <v>0</v>
      </c>
      <c r="P29" s="20">
        <v>1.446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49</v>
      </c>
      <c r="B30" s="19" t="s">
        <v>110</v>
      </c>
      <c r="C30" s="19">
        <v>1485.072</v>
      </c>
      <c r="D30" s="19">
        <v>1670.688</v>
      </c>
      <c r="E30" s="19">
        <v>0</v>
      </c>
      <c r="F30" s="19">
        <v>0</v>
      </c>
      <c r="G30" s="19">
        <v>0</v>
      </c>
      <c r="H30" s="19">
        <v>1</v>
      </c>
      <c r="I30" s="17">
        <v>2.526</v>
      </c>
      <c r="J30" s="17">
        <v>13.356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-0.781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50</v>
      </c>
      <c r="B31" s="19" t="s">
        <v>111</v>
      </c>
      <c r="C31" s="19">
        <v>1983.028</v>
      </c>
      <c r="D31" s="19">
        <v>2158.109</v>
      </c>
      <c r="E31" s="19">
        <v>0</v>
      </c>
      <c r="F31" s="19">
        <v>0</v>
      </c>
      <c r="G31" s="19">
        <v>0</v>
      </c>
      <c r="H31" s="19">
        <v>1</v>
      </c>
      <c r="I31" s="17">
        <v>2.398</v>
      </c>
      <c r="J31" s="17">
        <v>10.316</v>
      </c>
      <c r="K31" s="20">
        <v>4</v>
      </c>
      <c r="L31" s="20">
        <v>2</v>
      </c>
      <c r="M31" s="20">
        <v>0</v>
      </c>
      <c r="N31" s="20">
        <v>0</v>
      </c>
      <c r="O31" s="20">
        <v>0</v>
      </c>
      <c r="P31" s="20">
        <v>-3.172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51</v>
      </c>
      <c r="B32" s="19" t="s">
        <v>112</v>
      </c>
      <c r="C32" s="19">
        <v>7667.354</v>
      </c>
      <c r="D32" s="19">
        <v>8419.75</v>
      </c>
      <c r="E32" s="19">
        <v>0</v>
      </c>
      <c r="F32" s="19">
        <v>0</v>
      </c>
      <c r="G32" s="19">
        <v>0</v>
      </c>
      <c r="H32" s="19">
        <v>1</v>
      </c>
      <c r="I32" s="17">
        <v>1.92</v>
      </c>
      <c r="J32" s="17">
        <v>10.685</v>
      </c>
      <c r="K32" s="20">
        <v>4</v>
      </c>
      <c r="L32" s="20">
        <v>2</v>
      </c>
      <c r="M32" s="20">
        <v>-1</v>
      </c>
      <c r="N32" s="20">
        <v>1</v>
      </c>
      <c r="O32" s="20">
        <v>0</v>
      </c>
      <c r="P32" s="20">
        <v>-1.865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53</v>
      </c>
      <c r="B33" s="19" t="s">
        <v>113</v>
      </c>
      <c r="C33" s="19">
        <v>10987.107</v>
      </c>
      <c r="D33" s="19">
        <v>12188.896</v>
      </c>
      <c r="E33" s="19">
        <v>0</v>
      </c>
      <c r="F33" s="19">
        <v>0</v>
      </c>
      <c r="G33" s="19">
        <v>0</v>
      </c>
      <c r="H33" s="19">
        <v>1</v>
      </c>
      <c r="I33" s="17">
        <v>0.541</v>
      </c>
      <c r="J33" s="17">
        <v>10.347</v>
      </c>
      <c r="K33" s="20">
        <v>3</v>
      </c>
      <c r="L33" s="20">
        <v>0</v>
      </c>
      <c r="M33" s="20">
        <v>0</v>
      </c>
      <c r="N33" s="20">
        <v>0</v>
      </c>
      <c r="O33" s="20">
        <v>0</v>
      </c>
      <c r="P33" s="20">
        <v>-2.722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54</v>
      </c>
      <c r="B34" s="19" t="s">
        <v>114</v>
      </c>
      <c r="C34" s="19">
        <v>1301.572</v>
      </c>
      <c r="D34" s="19">
        <v>1460.677</v>
      </c>
      <c r="E34" s="19">
        <v>0</v>
      </c>
      <c r="F34" s="19">
        <v>0</v>
      </c>
      <c r="G34" s="19">
        <v>0</v>
      </c>
      <c r="H34" s="19">
        <v>1</v>
      </c>
      <c r="I34" s="17">
        <v>2.274</v>
      </c>
      <c r="J34" s="17">
        <v>12.919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-3.943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55</v>
      </c>
      <c r="B35" s="19" t="s">
        <v>115</v>
      </c>
      <c r="C35" s="19">
        <v>1317.284</v>
      </c>
      <c r="D35" s="19">
        <v>1461.17</v>
      </c>
      <c r="E35" s="19">
        <v>0</v>
      </c>
      <c r="F35" s="19">
        <v>0</v>
      </c>
      <c r="G35" s="19">
        <v>0</v>
      </c>
      <c r="H35" s="19">
        <v>1</v>
      </c>
      <c r="I35" s="17">
        <v>1.982</v>
      </c>
      <c r="J35" s="17">
        <v>11.635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0.8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57</v>
      </c>
      <c r="B36" s="19" t="s">
        <v>116</v>
      </c>
      <c r="C36" s="19">
        <v>3107.917</v>
      </c>
      <c r="D36" s="19">
        <v>3396.114</v>
      </c>
      <c r="E36" s="19">
        <v>0</v>
      </c>
      <c r="F36" s="19">
        <v>0</v>
      </c>
      <c r="G36" s="19">
        <v>0</v>
      </c>
      <c r="H36" s="19">
        <v>1</v>
      </c>
      <c r="I36" s="17">
        <v>1.568</v>
      </c>
      <c r="J36" s="17">
        <v>9.921</v>
      </c>
      <c r="K36" s="20">
        <v>4</v>
      </c>
      <c r="L36" s="20">
        <v>2</v>
      </c>
      <c r="M36" s="20">
        <v>0</v>
      </c>
      <c r="N36" s="20">
        <v>1</v>
      </c>
      <c r="O36" s="20">
        <v>0</v>
      </c>
      <c r="P36" s="20">
        <v>1.814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9">
        <v>58</v>
      </c>
      <c r="B37" s="19" t="s">
        <v>117</v>
      </c>
      <c r="C37" s="19">
        <v>4140.121</v>
      </c>
      <c r="D37" s="19">
        <v>4618.479</v>
      </c>
      <c r="E37" s="19">
        <v>0</v>
      </c>
      <c r="F37" s="19">
        <v>0</v>
      </c>
      <c r="G37" s="19">
        <v>0</v>
      </c>
      <c r="H37" s="19">
        <v>1</v>
      </c>
      <c r="I37" s="17">
        <v>0.014</v>
      </c>
      <c r="J37" s="17">
        <v>10.37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0.51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9">
        <v>59</v>
      </c>
      <c r="B38" s="19" t="s">
        <v>118</v>
      </c>
      <c r="C38" s="19">
        <v>2577.987</v>
      </c>
      <c r="D38" s="19">
        <v>2840.398</v>
      </c>
      <c r="E38" s="19">
        <v>0</v>
      </c>
      <c r="F38" s="19">
        <v>0</v>
      </c>
      <c r="G38" s="19">
        <v>0</v>
      </c>
      <c r="H38" s="19">
        <v>1</v>
      </c>
      <c r="I38" s="17">
        <v>3.139</v>
      </c>
      <c r="J38" s="17">
        <v>12.087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8.126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60</v>
      </c>
      <c r="B39" s="19" t="s">
        <v>119</v>
      </c>
      <c r="C39" s="19">
        <v>3801.077</v>
      </c>
      <c r="D39" s="19">
        <v>4216.998</v>
      </c>
      <c r="E39" s="19">
        <v>0</v>
      </c>
      <c r="F39" s="19">
        <v>0</v>
      </c>
      <c r="G39" s="19">
        <v>0</v>
      </c>
      <c r="H39" s="19">
        <v>1</v>
      </c>
      <c r="I39" s="17">
        <v>1.552</v>
      </c>
      <c r="J39" s="17">
        <v>11.262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-3.767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62</v>
      </c>
      <c r="B40" s="19" t="s">
        <v>120</v>
      </c>
      <c r="C40" s="19">
        <v>1768.224</v>
      </c>
      <c r="D40" s="19">
        <v>1980.416</v>
      </c>
      <c r="E40" s="19">
        <v>0</v>
      </c>
      <c r="F40" s="19">
        <v>0</v>
      </c>
      <c r="G40" s="19">
        <v>0</v>
      </c>
      <c r="H40" s="19">
        <v>1</v>
      </c>
      <c r="I40" s="17">
        <v>1.837</v>
      </c>
      <c r="J40" s="17">
        <v>12.354</v>
      </c>
      <c r="K40" s="20">
        <v>1</v>
      </c>
      <c r="L40" s="20">
        <v>1</v>
      </c>
      <c r="M40" s="20">
        <v>0</v>
      </c>
      <c r="N40" s="20">
        <v>0</v>
      </c>
      <c r="O40" s="20">
        <v>0</v>
      </c>
      <c r="P40" s="20">
        <v>-2.218</v>
      </c>
      <c r="Q40" s="20">
        <v>0</v>
      </c>
      <c r="R40" s="20">
        <v>-1</v>
      </c>
      <c r="S40" s="21"/>
      <c r="T40" s="21"/>
      <c r="U40" s="21"/>
      <c r="V40" s="21"/>
      <c r="W40" s="21"/>
    </row>
    <row r="41" ht="16.5" spans="1:23">
      <c r="A41" s="19">
        <v>63</v>
      </c>
      <c r="B41" s="19" t="s">
        <v>121</v>
      </c>
      <c r="C41" s="19">
        <v>3302.772</v>
      </c>
      <c r="D41" s="19">
        <v>3748.535</v>
      </c>
      <c r="E41" s="19">
        <v>0</v>
      </c>
      <c r="F41" s="19">
        <v>0</v>
      </c>
      <c r="G41" s="19">
        <v>0</v>
      </c>
      <c r="H41" s="19">
        <v>1</v>
      </c>
      <c r="I41" s="17">
        <v>1.198</v>
      </c>
      <c r="J41" s="17">
        <v>12.947</v>
      </c>
      <c r="K41" s="20">
        <v>3</v>
      </c>
      <c r="L41" s="20">
        <v>2</v>
      </c>
      <c r="M41" s="20">
        <v>0</v>
      </c>
      <c r="N41" s="20">
        <v>0</v>
      </c>
      <c r="O41" s="20">
        <v>0</v>
      </c>
      <c r="P41" s="20">
        <v>-0.595</v>
      </c>
      <c r="Q41" s="20">
        <v>0</v>
      </c>
      <c r="R41" s="20">
        <v>-1</v>
      </c>
      <c r="S41" s="21"/>
      <c r="T41" s="21"/>
      <c r="U41" s="21"/>
      <c r="V41" s="21"/>
      <c r="W41" s="21"/>
    </row>
    <row r="42" ht="16.5" spans="1:23">
      <c r="A42" s="19">
        <v>64</v>
      </c>
      <c r="B42" s="19" t="s">
        <v>122</v>
      </c>
      <c r="C42" s="19">
        <v>2944.628</v>
      </c>
      <c r="D42" s="19">
        <v>3236.259</v>
      </c>
      <c r="E42" s="19">
        <v>0</v>
      </c>
      <c r="F42" s="19">
        <v>0</v>
      </c>
      <c r="G42" s="19">
        <v>0</v>
      </c>
      <c r="H42" s="19">
        <v>1</v>
      </c>
      <c r="I42" s="17">
        <v>1.477</v>
      </c>
      <c r="J42" s="17">
        <v>10.355</v>
      </c>
      <c r="K42" s="20">
        <v>4</v>
      </c>
      <c r="L42" s="20">
        <v>2</v>
      </c>
      <c r="M42" s="20">
        <v>-1</v>
      </c>
      <c r="N42" s="20">
        <v>1</v>
      </c>
      <c r="O42" s="20">
        <v>0</v>
      </c>
      <c r="P42" s="20">
        <v>4.519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65</v>
      </c>
      <c r="B43" s="19" t="s">
        <v>123</v>
      </c>
      <c r="C43" s="19">
        <v>3033.434</v>
      </c>
      <c r="D43" s="19">
        <v>3320.719</v>
      </c>
      <c r="E43" s="19">
        <v>0</v>
      </c>
      <c r="F43" s="19">
        <v>0</v>
      </c>
      <c r="G43" s="19">
        <v>0</v>
      </c>
      <c r="H43" s="19">
        <v>1</v>
      </c>
      <c r="I43" s="17">
        <v>2.392</v>
      </c>
      <c r="J43" s="17">
        <v>10.837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-3.087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66</v>
      </c>
      <c r="B44" s="19" t="s">
        <v>124</v>
      </c>
      <c r="C44" s="19">
        <v>2422.041</v>
      </c>
      <c r="D44" s="19">
        <v>2742.587</v>
      </c>
      <c r="E44" s="19">
        <v>0</v>
      </c>
      <c r="F44" s="19">
        <v>0</v>
      </c>
      <c r="G44" s="19">
        <v>0</v>
      </c>
      <c r="H44" s="19">
        <v>1</v>
      </c>
      <c r="I44" s="17">
        <v>4.601</v>
      </c>
      <c r="J44" s="17">
        <v>15.751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-6.964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67</v>
      </c>
      <c r="B45" s="19" t="s">
        <v>125</v>
      </c>
      <c r="C45" s="19">
        <v>6335.621</v>
      </c>
      <c r="D45" s="19">
        <v>7190.765</v>
      </c>
      <c r="E45" s="19">
        <v>0</v>
      </c>
      <c r="F45" s="19">
        <v>0</v>
      </c>
      <c r="G45" s="19">
        <v>0</v>
      </c>
      <c r="H45" s="19">
        <v>1</v>
      </c>
      <c r="I45" s="17">
        <v>3.868</v>
      </c>
      <c r="J45" s="17">
        <v>15.3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-4.757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68</v>
      </c>
      <c r="B46" s="19" t="s">
        <v>126</v>
      </c>
      <c r="C46" s="19">
        <v>2615.671</v>
      </c>
      <c r="D46" s="19">
        <v>2966.607</v>
      </c>
      <c r="E46" s="19">
        <v>0</v>
      </c>
      <c r="F46" s="19">
        <v>0</v>
      </c>
      <c r="G46" s="19">
        <v>0</v>
      </c>
      <c r="H46" s="19">
        <v>1</v>
      </c>
      <c r="I46" s="17">
        <v>4.954</v>
      </c>
      <c r="J46" s="17">
        <v>16.197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-0.784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71</v>
      </c>
      <c r="B47" s="19" t="s">
        <v>127</v>
      </c>
      <c r="C47" s="19">
        <v>2952.284</v>
      </c>
      <c r="D47" s="19">
        <v>3393.524</v>
      </c>
      <c r="E47" s="19">
        <v>0</v>
      </c>
      <c r="F47" s="19">
        <v>0</v>
      </c>
      <c r="G47" s="19">
        <v>0</v>
      </c>
      <c r="H47" s="19">
        <v>1</v>
      </c>
      <c r="I47" s="17">
        <v>6.931</v>
      </c>
      <c r="J47" s="17">
        <v>19.033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-0.284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75</v>
      </c>
      <c r="B48" s="19" t="s">
        <v>128</v>
      </c>
      <c r="C48" s="19">
        <v>6522.43</v>
      </c>
      <c r="D48" s="19">
        <v>7500.224</v>
      </c>
      <c r="E48" s="19">
        <v>0</v>
      </c>
      <c r="F48" s="19">
        <v>0</v>
      </c>
      <c r="G48" s="19">
        <v>0</v>
      </c>
      <c r="H48" s="19">
        <v>1</v>
      </c>
      <c r="I48" s="17">
        <v>3.082</v>
      </c>
      <c r="J48" s="17">
        <v>15.717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0.58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77</v>
      </c>
      <c r="B49" s="19" t="s">
        <v>129</v>
      </c>
      <c r="C49" s="19">
        <v>3980.01</v>
      </c>
      <c r="D49" s="19">
        <v>4654.975</v>
      </c>
      <c r="E49" s="19">
        <v>0</v>
      </c>
      <c r="F49" s="19">
        <v>0</v>
      </c>
      <c r="G49" s="19">
        <v>0</v>
      </c>
      <c r="H49" s="19">
        <v>1</v>
      </c>
      <c r="I49" s="17">
        <v>1.923</v>
      </c>
      <c r="J49" s="17">
        <v>16.144</v>
      </c>
      <c r="K49" s="20">
        <v>4</v>
      </c>
      <c r="L49" s="20">
        <v>2</v>
      </c>
      <c r="M49" s="20">
        <v>0</v>
      </c>
      <c r="N49" s="20">
        <v>1</v>
      </c>
      <c r="O49" s="20">
        <v>0</v>
      </c>
      <c r="P49" s="20">
        <v>1.428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90</v>
      </c>
      <c r="B50" s="19" t="s">
        <v>130</v>
      </c>
      <c r="C50" s="19">
        <v>1152.443</v>
      </c>
      <c r="D50" s="19">
        <v>1277.798</v>
      </c>
      <c r="E50" s="19">
        <v>0</v>
      </c>
      <c r="F50" s="19">
        <v>0</v>
      </c>
      <c r="G50" s="19">
        <v>0</v>
      </c>
      <c r="H50" s="19">
        <v>1</v>
      </c>
      <c r="I50" s="17">
        <v>3.869</v>
      </c>
      <c r="J50" s="17">
        <v>13.3</v>
      </c>
      <c r="K50" s="20">
        <v>4</v>
      </c>
      <c r="L50" s="20">
        <v>2</v>
      </c>
      <c r="M50" s="20">
        <v>0</v>
      </c>
      <c r="N50" s="20">
        <v>1</v>
      </c>
      <c r="O50" s="20">
        <v>0</v>
      </c>
      <c r="P50" s="20">
        <v>-4.944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91</v>
      </c>
      <c r="B51" s="19" t="s">
        <v>131</v>
      </c>
      <c r="C51" s="19">
        <v>10586.781</v>
      </c>
      <c r="D51" s="19">
        <v>12551.305</v>
      </c>
      <c r="E51" s="19">
        <v>0</v>
      </c>
      <c r="F51" s="19">
        <v>0</v>
      </c>
      <c r="G51" s="19">
        <v>0</v>
      </c>
      <c r="H51" s="19">
        <v>1</v>
      </c>
      <c r="I51" s="17">
        <v>7.162</v>
      </c>
      <c r="J51" s="17">
        <v>21.693</v>
      </c>
      <c r="K51" s="20">
        <v>3</v>
      </c>
      <c r="L51" s="20">
        <v>2</v>
      </c>
      <c r="M51" s="20">
        <v>0</v>
      </c>
      <c r="N51" s="20">
        <v>0</v>
      </c>
      <c r="O51" s="20">
        <v>0</v>
      </c>
      <c r="P51" s="20">
        <v>0.238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92</v>
      </c>
      <c r="B52" s="19" t="s">
        <v>132</v>
      </c>
      <c r="C52" s="19">
        <v>3207.806</v>
      </c>
      <c r="D52" s="19">
        <v>3594.77</v>
      </c>
      <c r="E52" s="19">
        <v>0</v>
      </c>
      <c r="F52" s="19">
        <v>0</v>
      </c>
      <c r="G52" s="19">
        <v>0</v>
      </c>
      <c r="H52" s="19">
        <v>1</v>
      </c>
      <c r="I52" s="17">
        <v>4.898</v>
      </c>
      <c r="J52" s="17">
        <v>15.136</v>
      </c>
      <c r="K52" s="20">
        <v>3</v>
      </c>
      <c r="L52" s="20">
        <v>2</v>
      </c>
      <c r="M52" s="20">
        <v>0</v>
      </c>
      <c r="N52" s="20">
        <v>0</v>
      </c>
      <c r="O52" s="20">
        <v>0</v>
      </c>
      <c r="P52" s="20">
        <v>-5.041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93</v>
      </c>
      <c r="B53" s="19" t="s">
        <v>133</v>
      </c>
      <c r="C53" s="19">
        <v>10513.858</v>
      </c>
      <c r="D53" s="19">
        <v>11362.799</v>
      </c>
      <c r="E53" s="19">
        <v>0</v>
      </c>
      <c r="F53" s="19">
        <v>0</v>
      </c>
      <c r="G53" s="19">
        <v>0</v>
      </c>
      <c r="H53" s="19">
        <v>1</v>
      </c>
      <c r="I53" s="17">
        <v>0.684</v>
      </c>
      <c r="J53" s="17">
        <v>8.104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0.578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94</v>
      </c>
      <c r="B54" s="19" t="s">
        <v>134</v>
      </c>
      <c r="C54" s="19">
        <v>2870.208</v>
      </c>
      <c r="D54" s="19">
        <v>3257.798</v>
      </c>
      <c r="E54" s="19">
        <v>0</v>
      </c>
      <c r="F54" s="19">
        <v>0</v>
      </c>
      <c r="G54" s="19">
        <v>0</v>
      </c>
      <c r="H54" s="19">
        <v>1</v>
      </c>
      <c r="I54" s="17">
        <v>4.718</v>
      </c>
      <c r="J54" s="17">
        <v>16.054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0.006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95</v>
      </c>
      <c r="B55" s="19" t="s">
        <v>135</v>
      </c>
      <c r="C55" s="19">
        <v>2718.63</v>
      </c>
      <c r="D55" s="19">
        <v>3063.142</v>
      </c>
      <c r="E55" s="19">
        <v>0</v>
      </c>
      <c r="F55" s="19">
        <v>0</v>
      </c>
      <c r="G55" s="19">
        <v>0</v>
      </c>
      <c r="H55" s="19">
        <v>1</v>
      </c>
      <c r="I55" s="17">
        <v>4.43</v>
      </c>
      <c r="J55" s="17">
        <v>15.179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0.003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97</v>
      </c>
      <c r="B56" s="19" t="s">
        <v>136</v>
      </c>
      <c r="C56" s="19">
        <v>7753.826</v>
      </c>
      <c r="D56" s="19">
        <v>8854.875</v>
      </c>
      <c r="E56" s="19">
        <v>0</v>
      </c>
      <c r="F56" s="19">
        <v>0</v>
      </c>
      <c r="G56" s="19">
        <v>0</v>
      </c>
      <c r="H56" s="19">
        <v>1</v>
      </c>
      <c r="I56" s="17">
        <v>3.226</v>
      </c>
      <c r="J56" s="17">
        <v>15.259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0.341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98</v>
      </c>
      <c r="B57" s="19" t="s">
        <v>137</v>
      </c>
      <c r="C57" s="19">
        <v>4814.87</v>
      </c>
      <c r="D57" s="19">
        <v>5330.679</v>
      </c>
      <c r="E57" s="19">
        <v>0</v>
      </c>
      <c r="F57" s="19">
        <v>0</v>
      </c>
      <c r="G57" s="19">
        <v>0</v>
      </c>
      <c r="H57" s="19">
        <v>1</v>
      </c>
      <c r="I57" s="17">
        <v>0.625</v>
      </c>
      <c r="J57" s="17">
        <v>10.241</v>
      </c>
      <c r="K57" s="20">
        <v>3</v>
      </c>
      <c r="L57" s="20">
        <v>2</v>
      </c>
      <c r="M57" s="20">
        <v>0</v>
      </c>
      <c r="N57" s="20">
        <v>0</v>
      </c>
      <c r="O57" s="20">
        <v>0</v>
      </c>
      <c r="P57" s="20">
        <v>-1.821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99</v>
      </c>
      <c r="B58" s="19" t="s">
        <v>138</v>
      </c>
      <c r="C58" s="19">
        <v>7293.392</v>
      </c>
      <c r="D58" s="19">
        <v>8120.712</v>
      </c>
      <c r="E58" s="19">
        <v>0</v>
      </c>
      <c r="F58" s="19">
        <v>0</v>
      </c>
      <c r="G58" s="19">
        <v>0</v>
      </c>
      <c r="H58" s="19">
        <v>1</v>
      </c>
      <c r="I58" s="17">
        <v>2.6</v>
      </c>
      <c r="J58" s="17">
        <v>12.523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0.225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100</v>
      </c>
      <c r="B59" s="19" t="s">
        <v>139</v>
      </c>
      <c r="C59" s="19">
        <v>5366.828</v>
      </c>
      <c r="D59" s="19">
        <v>5925.264</v>
      </c>
      <c r="E59" s="19">
        <v>0</v>
      </c>
      <c r="F59" s="19">
        <v>0</v>
      </c>
      <c r="G59" s="19">
        <v>0</v>
      </c>
      <c r="H59" s="19">
        <v>1</v>
      </c>
      <c r="I59" s="17">
        <v>1.142</v>
      </c>
      <c r="J59" s="17">
        <v>10.459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-1.993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101</v>
      </c>
      <c r="B60" s="19" t="s">
        <v>140</v>
      </c>
      <c r="C60" s="19">
        <v>246.901</v>
      </c>
      <c r="D60" s="19">
        <v>248.733</v>
      </c>
      <c r="E60" s="19">
        <v>0</v>
      </c>
      <c r="F60" s="19">
        <v>0</v>
      </c>
      <c r="G60" s="19">
        <v>0</v>
      </c>
      <c r="H60" s="19">
        <v>1</v>
      </c>
      <c r="I60" s="17">
        <v>0.317</v>
      </c>
      <c r="J60" s="17">
        <v>1.051</v>
      </c>
      <c r="K60" s="20">
        <v>1</v>
      </c>
      <c r="L60" s="20">
        <v>0</v>
      </c>
      <c r="M60" s="20">
        <v>1</v>
      </c>
      <c r="N60" s="20">
        <v>-1</v>
      </c>
      <c r="O60" s="20">
        <v>0</v>
      </c>
      <c r="P60" s="20">
        <v>0.012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102</v>
      </c>
      <c r="B61" s="19" t="s">
        <v>141</v>
      </c>
      <c r="C61" s="19">
        <v>5214.494</v>
      </c>
      <c r="D61" s="19">
        <v>5836.051</v>
      </c>
      <c r="E61" s="19">
        <v>0</v>
      </c>
      <c r="F61" s="19">
        <v>0</v>
      </c>
      <c r="G61" s="19">
        <v>0</v>
      </c>
      <c r="H61" s="19">
        <v>1</v>
      </c>
      <c r="I61" s="17">
        <v>3.811</v>
      </c>
      <c r="J61" s="17">
        <v>14.055</v>
      </c>
      <c r="K61" s="20">
        <v>4</v>
      </c>
      <c r="L61" s="20">
        <v>2</v>
      </c>
      <c r="M61" s="20">
        <v>0</v>
      </c>
      <c r="N61" s="20">
        <v>0</v>
      </c>
      <c r="O61" s="20">
        <v>0</v>
      </c>
      <c r="P61" s="20">
        <v>-0.96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103</v>
      </c>
      <c r="B62" s="19" t="s">
        <v>142</v>
      </c>
      <c r="C62" s="19">
        <v>7533.215</v>
      </c>
      <c r="D62" s="19">
        <v>8238.201</v>
      </c>
      <c r="E62" s="19">
        <v>0</v>
      </c>
      <c r="F62" s="19">
        <v>0</v>
      </c>
      <c r="G62" s="19">
        <v>0</v>
      </c>
      <c r="H62" s="19">
        <v>1</v>
      </c>
      <c r="I62" s="17">
        <v>1.542</v>
      </c>
      <c r="J62" s="17">
        <v>9.968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0.228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105</v>
      </c>
      <c r="B63" s="19" t="s">
        <v>143</v>
      </c>
      <c r="C63" s="19">
        <v>3659.343</v>
      </c>
      <c r="D63" s="19">
        <v>4187.762</v>
      </c>
      <c r="E63" s="19">
        <v>0</v>
      </c>
      <c r="F63" s="19">
        <v>0</v>
      </c>
      <c r="G63" s="19">
        <v>0</v>
      </c>
      <c r="H63" s="19">
        <v>1</v>
      </c>
      <c r="I63" s="17">
        <v>5.691</v>
      </c>
      <c r="J63" s="17">
        <v>17.591</v>
      </c>
      <c r="K63" s="20">
        <v>4</v>
      </c>
      <c r="L63" s="20">
        <v>1</v>
      </c>
      <c r="M63" s="20">
        <v>0</v>
      </c>
      <c r="N63" s="20">
        <v>1</v>
      </c>
      <c r="O63" s="20">
        <v>0</v>
      </c>
      <c r="P63" s="20">
        <v>1.657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106</v>
      </c>
      <c r="B64" s="19" t="s">
        <v>144</v>
      </c>
      <c r="C64" s="19">
        <v>4316.851</v>
      </c>
      <c r="D64" s="19">
        <v>4912.576</v>
      </c>
      <c r="E64" s="19">
        <v>0</v>
      </c>
      <c r="F64" s="19">
        <v>0</v>
      </c>
      <c r="G64" s="19">
        <v>0</v>
      </c>
      <c r="H64" s="19">
        <v>1</v>
      </c>
      <c r="I64" s="17">
        <v>2.688</v>
      </c>
      <c r="J64" s="17">
        <v>14.489</v>
      </c>
      <c r="K64" s="20">
        <v>4</v>
      </c>
      <c r="L64" s="20">
        <v>2</v>
      </c>
      <c r="M64" s="20">
        <v>0</v>
      </c>
      <c r="N64" s="20">
        <v>1</v>
      </c>
      <c r="O64" s="20">
        <v>0</v>
      </c>
      <c r="P64" s="20">
        <v>-1.719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109</v>
      </c>
      <c r="B65" s="19" t="s">
        <v>145</v>
      </c>
      <c r="C65" s="19">
        <v>9432.343</v>
      </c>
      <c r="D65" s="19">
        <v>10657.438</v>
      </c>
      <c r="E65" s="19">
        <v>0</v>
      </c>
      <c r="F65" s="19">
        <v>0</v>
      </c>
      <c r="G65" s="19">
        <v>0</v>
      </c>
      <c r="H65" s="19">
        <v>1</v>
      </c>
      <c r="I65" s="17">
        <v>4.329</v>
      </c>
      <c r="J65" s="17">
        <v>15.326</v>
      </c>
      <c r="K65" s="20">
        <v>4</v>
      </c>
      <c r="L65" s="20">
        <v>1</v>
      </c>
      <c r="M65" s="20">
        <v>0</v>
      </c>
      <c r="N65" s="20">
        <v>1</v>
      </c>
      <c r="O65" s="20">
        <v>0</v>
      </c>
      <c r="P65" s="20">
        <v>-5.437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110</v>
      </c>
      <c r="B66" s="19" t="s">
        <v>146</v>
      </c>
      <c r="C66" s="19">
        <v>3571.84</v>
      </c>
      <c r="D66" s="19">
        <v>4230.824</v>
      </c>
      <c r="E66" s="19">
        <v>0</v>
      </c>
      <c r="F66" s="19">
        <v>0</v>
      </c>
      <c r="G66" s="19">
        <v>0</v>
      </c>
      <c r="H66" s="19">
        <v>1</v>
      </c>
      <c r="I66" s="17">
        <v>3.208</v>
      </c>
      <c r="J66" s="17">
        <v>18.284</v>
      </c>
      <c r="K66" s="20">
        <v>4</v>
      </c>
      <c r="L66" s="20">
        <v>1</v>
      </c>
      <c r="M66" s="20">
        <v>0</v>
      </c>
      <c r="N66" s="20">
        <v>1</v>
      </c>
      <c r="O66" s="20">
        <v>-1</v>
      </c>
      <c r="P66" s="20">
        <v>-2.346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111</v>
      </c>
      <c r="B67" s="19" t="s">
        <v>147</v>
      </c>
      <c r="C67" s="19">
        <v>7249.261</v>
      </c>
      <c r="D67" s="19">
        <v>8469</v>
      </c>
      <c r="E67" s="19">
        <v>0</v>
      </c>
      <c r="F67" s="19">
        <v>0</v>
      </c>
      <c r="G67" s="19">
        <v>0</v>
      </c>
      <c r="H67" s="19">
        <v>1</v>
      </c>
      <c r="I67" s="17">
        <v>1.248</v>
      </c>
      <c r="J67" s="17">
        <v>15.471</v>
      </c>
      <c r="K67" s="20">
        <v>4</v>
      </c>
      <c r="L67" s="20">
        <v>2</v>
      </c>
      <c r="M67" s="20">
        <v>-1</v>
      </c>
      <c r="N67" s="20">
        <v>1</v>
      </c>
      <c r="O67" s="20">
        <v>0</v>
      </c>
      <c r="P67" s="20">
        <v>-4.365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112</v>
      </c>
      <c r="B68" s="19" t="s">
        <v>148</v>
      </c>
      <c r="C68" s="19">
        <v>4164.939</v>
      </c>
      <c r="D68" s="19">
        <v>4798.827</v>
      </c>
      <c r="E68" s="19">
        <v>0</v>
      </c>
      <c r="F68" s="19">
        <v>0</v>
      </c>
      <c r="G68" s="19">
        <v>0</v>
      </c>
      <c r="H68" s="19">
        <v>1</v>
      </c>
      <c r="I68" s="17">
        <v>5.881</v>
      </c>
      <c r="J68" s="17">
        <v>18.314</v>
      </c>
      <c r="K68" s="20">
        <v>4</v>
      </c>
      <c r="L68" s="20">
        <v>2</v>
      </c>
      <c r="M68" s="20">
        <v>0</v>
      </c>
      <c r="N68" s="20">
        <v>1</v>
      </c>
      <c r="O68" s="20">
        <v>0</v>
      </c>
      <c r="P68" s="20">
        <v>-0.474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115</v>
      </c>
      <c r="B69" s="19" t="s">
        <v>149</v>
      </c>
      <c r="C69" s="19">
        <v>6760.081</v>
      </c>
      <c r="D69" s="19">
        <v>7617.53</v>
      </c>
      <c r="E69" s="19">
        <v>0</v>
      </c>
      <c r="F69" s="19">
        <v>0</v>
      </c>
      <c r="G69" s="19">
        <v>0</v>
      </c>
      <c r="H69" s="19">
        <v>1</v>
      </c>
      <c r="I69" s="17">
        <v>3.664</v>
      </c>
      <c r="J69" s="17">
        <v>14.508</v>
      </c>
      <c r="K69" s="20">
        <v>4</v>
      </c>
      <c r="L69" s="20">
        <v>2</v>
      </c>
      <c r="M69" s="20">
        <v>0</v>
      </c>
      <c r="N69" s="20">
        <v>1</v>
      </c>
      <c r="O69" s="20">
        <v>0</v>
      </c>
      <c r="P69" s="20">
        <v>-6.806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116</v>
      </c>
      <c r="B70" s="19" t="s">
        <v>150</v>
      </c>
      <c r="C70" s="19">
        <v>196.559</v>
      </c>
      <c r="D70" s="19">
        <v>197.934</v>
      </c>
      <c r="E70" s="19">
        <v>0</v>
      </c>
      <c r="F70" s="19">
        <v>0</v>
      </c>
      <c r="G70" s="19">
        <v>0</v>
      </c>
      <c r="H70" s="19">
        <v>1</v>
      </c>
      <c r="I70" s="17">
        <v>0.284</v>
      </c>
      <c r="J70" s="17">
        <v>0.977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-4.832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117</v>
      </c>
      <c r="B71" s="19" t="s">
        <v>151</v>
      </c>
      <c r="C71" s="19">
        <v>3319.152</v>
      </c>
      <c r="D71" s="19">
        <v>3725.921</v>
      </c>
      <c r="E71" s="19">
        <v>0</v>
      </c>
      <c r="F71" s="19">
        <v>0</v>
      </c>
      <c r="G71" s="19">
        <v>0</v>
      </c>
      <c r="H71" s="19">
        <v>1</v>
      </c>
      <c r="I71" s="17">
        <v>3.2</v>
      </c>
      <c r="J71" s="17">
        <v>13.768</v>
      </c>
      <c r="K71" s="20">
        <v>3</v>
      </c>
      <c r="L71" s="20">
        <v>0</v>
      </c>
      <c r="M71" s="20">
        <v>0</v>
      </c>
      <c r="N71" s="20">
        <v>0</v>
      </c>
      <c r="O71" s="20">
        <v>0</v>
      </c>
      <c r="P71" s="20">
        <v>-4.193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118</v>
      </c>
      <c r="B72" s="19" t="s">
        <v>152</v>
      </c>
      <c r="C72" s="19">
        <v>8473.377</v>
      </c>
      <c r="D72" s="19">
        <v>9230.198</v>
      </c>
      <c r="E72" s="19">
        <v>0</v>
      </c>
      <c r="F72" s="19">
        <v>0</v>
      </c>
      <c r="G72" s="19">
        <v>0</v>
      </c>
      <c r="H72" s="19">
        <v>1</v>
      </c>
      <c r="I72" s="17">
        <v>1.554</v>
      </c>
      <c r="J72" s="17">
        <v>9.626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-6.9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119</v>
      </c>
      <c r="B73" s="19" t="s">
        <v>153</v>
      </c>
      <c r="C73" s="19">
        <v>3308.698</v>
      </c>
      <c r="D73" s="19">
        <v>3755.479</v>
      </c>
      <c r="E73" s="19">
        <v>0</v>
      </c>
      <c r="F73" s="19">
        <v>0</v>
      </c>
      <c r="G73" s="19">
        <v>0</v>
      </c>
      <c r="H73" s="19">
        <v>1</v>
      </c>
      <c r="I73" s="17">
        <v>3.789</v>
      </c>
      <c r="J73" s="17">
        <v>15.235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7.797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120</v>
      </c>
      <c r="B74" s="19" t="s">
        <v>154</v>
      </c>
      <c r="C74" s="19">
        <v>7758.131</v>
      </c>
      <c r="D74" s="19">
        <v>8577.399</v>
      </c>
      <c r="E74" s="19">
        <v>0</v>
      </c>
      <c r="F74" s="19">
        <v>0</v>
      </c>
      <c r="G74" s="19">
        <v>0</v>
      </c>
      <c r="H74" s="19">
        <v>1</v>
      </c>
      <c r="I74" s="17">
        <v>3.077</v>
      </c>
      <c r="J74" s="17">
        <v>12.335</v>
      </c>
      <c r="K74" s="20">
        <v>4</v>
      </c>
      <c r="L74" s="20">
        <v>2</v>
      </c>
      <c r="M74" s="20">
        <v>0</v>
      </c>
      <c r="N74" s="20">
        <v>1</v>
      </c>
      <c r="O74" s="20">
        <v>0</v>
      </c>
      <c r="P74" s="20">
        <v>-2.886</v>
      </c>
      <c r="Q74" s="20">
        <v>0</v>
      </c>
      <c r="R74" s="20">
        <v>1</v>
      </c>
      <c r="S74" s="21"/>
      <c r="T74" s="21"/>
      <c r="U74" s="21"/>
      <c r="V74" s="21"/>
      <c r="W74" s="21"/>
    </row>
    <row r="75" ht="16.5" spans="1:23">
      <c r="A75" s="19">
        <v>121</v>
      </c>
      <c r="B75" s="19" t="s">
        <v>155</v>
      </c>
      <c r="C75" s="19">
        <v>7641.799</v>
      </c>
      <c r="D75" s="19">
        <v>8626.61</v>
      </c>
      <c r="E75" s="19">
        <v>0</v>
      </c>
      <c r="F75" s="19">
        <v>0</v>
      </c>
      <c r="G75" s="19">
        <v>0</v>
      </c>
      <c r="H75" s="19">
        <v>1</v>
      </c>
      <c r="I75" s="17">
        <v>3.195</v>
      </c>
      <c r="J75" s="17">
        <v>14.246</v>
      </c>
      <c r="K75" s="20">
        <v>3</v>
      </c>
      <c r="L75" s="20">
        <v>2</v>
      </c>
      <c r="M75" s="20">
        <v>0</v>
      </c>
      <c r="N75" s="20">
        <v>0</v>
      </c>
      <c r="O75" s="20">
        <v>0</v>
      </c>
      <c r="P75" s="20">
        <v>0.609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9">
        <v>123</v>
      </c>
      <c r="B76" s="19" t="s">
        <v>156</v>
      </c>
      <c r="C76" s="19">
        <v>5252.907</v>
      </c>
      <c r="D76" s="19">
        <v>5937.636</v>
      </c>
      <c r="E76" s="19">
        <v>0</v>
      </c>
      <c r="F76" s="19">
        <v>0</v>
      </c>
      <c r="G76" s="19">
        <v>0</v>
      </c>
      <c r="H76" s="19">
        <v>1</v>
      </c>
      <c r="I76" s="17">
        <v>4.855</v>
      </c>
      <c r="J76" s="17">
        <v>15.827</v>
      </c>
      <c r="K76" s="20">
        <v>4</v>
      </c>
      <c r="L76" s="20">
        <v>2</v>
      </c>
      <c r="M76" s="20">
        <v>0</v>
      </c>
      <c r="N76" s="20">
        <v>1</v>
      </c>
      <c r="O76" s="20">
        <v>0</v>
      </c>
      <c r="P76" s="20">
        <v>-0.159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128</v>
      </c>
      <c r="B77" s="19" t="s">
        <v>157</v>
      </c>
      <c r="C77" s="19">
        <v>7421.535</v>
      </c>
      <c r="D77" s="19">
        <v>8178.554</v>
      </c>
      <c r="E77" s="19">
        <v>0</v>
      </c>
      <c r="F77" s="19">
        <v>0</v>
      </c>
      <c r="G77" s="19">
        <v>0</v>
      </c>
      <c r="H77" s="19">
        <v>1</v>
      </c>
      <c r="I77" s="17">
        <v>2.24</v>
      </c>
      <c r="J77" s="17">
        <v>11.289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-4.365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130</v>
      </c>
      <c r="B78" s="19" t="s">
        <v>158</v>
      </c>
      <c r="C78" s="19">
        <v>11626.51</v>
      </c>
      <c r="D78" s="19">
        <v>12612.18</v>
      </c>
      <c r="E78" s="19">
        <v>0</v>
      </c>
      <c r="F78" s="19">
        <v>0</v>
      </c>
      <c r="G78" s="19">
        <v>0</v>
      </c>
      <c r="H78" s="19">
        <v>1</v>
      </c>
      <c r="I78" s="17">
        <v>1.391</v>
      </c>
      <c r="J78" s="17">
        <v>9.097</v>
      </c>
      <c r="K78" s="20">
        <v>4</v>
      </c>
      <c r="L78" s="20">
        <v>1</v>
      </c>
      <c r="M78" s="20">
        <v>0</v>
      </c>
      <c r="N78" s="20">
        <v>1</v>
      </c>
      <c r="O78" s="20">
        <v>0</v>
      </c>
      <c r="P78" s="20">
        <v>-2.858</v>
      </c>
      <c r="Q78" s="20">
        <v>1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131</v>
      </c>
      <c r="B79" s="19" t="s">
        <v>159</v>
      </c>
      <c r="C79" s="19">
        <v>2505.562</v>
      </c>
      <c r="D79" s="19">
        <v>3086.865</v>
      </c>
      <c r="E79" s="19">
        <v>0</v>
      </c>
      <c r="F79" s="19">
        <v>0</v>
      </c>
      <c r="G79" s="19">
        <v>0</v>
      </c>
      <c r="H79" s="19">
        <v>1</v>
      </c>
      <c r="I79" s="17">
        <v>12.956</v>
      </c>
      <c r="J79" s="17">
        <v>29.348</v>
      </c>
      <c r="K79" s="20">
        <v>4</v>
      </c>
      <c r="L79" s="20">
        <v>2</v>
      </c>
      <c r="M79" s="20">
        <v>-1</v>
      </c>
      <c r="N79" s="20">
        <v>1</v>
      </c>
      <c r="O79" s="20">
        <v>0</v>
      </c>
      <c r="P79" s="20">
        <v>-1.06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132</v>
      </c>
      <c r="B80" s="19" t="s">
        <v>160</v>
      </c>
      <c r="C80" s="19">
        <v>4876.962</v>
      </c>
      <c r="D80" s="19">
        <v>5357.257</v>
      </c>
      <c r="E80" s="19">
        <v>0</v>
      </c>
      <c r="F80" s="19">
        <v>0</v>
      </c>
      <c r="G80" s="19">
        <v>0</v>
      </c>
      <c r="H80" s="19">
        <v>1</v>
      </c>
      <c r="I80" s="17">
        <v>1.956</v>
      </c>
      <c r="J80" s="17">
        <v>10.746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-22.331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133</v>
      </c>
      <c r="B81" s="19" t="s">
        <v>161</v>
      </c>
      <c r="C81" s="19">
        <v>4495.664</v>
      </c>
      <c r="D81" s="19">
        <v>5481.527</v>
      </c>
      <c r="E81" s="19">
        <v>0</v>
      </c>
      <c r="F81" s="19">
        <v>0</v>
      </c>
      <c r="G81" s="19">
        <v>0</v>
      </c>
      <c r="H81" s="19">
        <v>1</v>
      </c>
      <c r="I81" s="17">
        <v>7.566</v>
      </c>
      <c r="J81" s="17">
        <v>24.19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-4.121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135</v>
      </c>
      <c r="B82" s="19" t="s">
        <v>162</v>
      </c>
      <c r="C82" s="19">
        <v>4759.515</v>
      </c>
      <c r="D82" s="19">
        <v>5522.162</v>
      </c>
      <c r="E82" s="19">
        <v>0</v>
      </c>
      <c r="F82" s="19">
        <v>0</v>
      </c>
      <c r="G82" s="19">
        <v>0</v>
      </c>
      <c r="H82" s="19">
        <v>1</v>
      </c>
      <c r="I82" s="17">
        <v>3.563</v>
      </c>
      <c r="J82" s="17">
        <v>16.881</v>
      </c>
      <c r="K82" s="20">
        <v>4</v>
      </c>
      <c r="L82" s="20">
        <v>2</v>
      </c>
      <c r="M82" s="20">
        <v>0</v>
      </c>
      <c r="N82" s="20">
        <v>1</v>
      </c>
      <c r="O82" s="20">
        <v>0</v>
      </c>
      <c r="P82" s="20">
        <v>-6.745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137</v>
      </c>
      <c r="B83" s="19" t="s">
        <v>163</v>
      </c>
      <c r="C83" s="19">
        <v>4046.618</v>
      </c>
      <c r="D83" s="19">
        <v>4896.629</v>
      </c>
      <c r="E83" s="19">
        <v>0</v>
      </c>
      <c r="F83" s="19">
        <v>0</v>
      </c>
      <c r="G83" s="19">
        <v>0</v>
      </c>
      <c r="H83" s="19">
        <v>1</v>
      </c>
      <c r="I83" s="17">
        <v>5.622</v>
      </c>
      <c r="J83" s="17">
        <v>22.005</v>
      </c>
      <c r="K83" s="20">
        <v>4</v>
      </c>
      <c r="L83" s="20">
        <v>2</v>
      </c>
      <c r="M83" s="20">
        <v>-1</v>
      </c>
      <c r="N83" s="20">
        <v>1</v>
      </c>
      <c r="O83" s="20">
        <v>0</v>
      </c>
      <c r="P83" s="20">
        <v>-2.804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138</v>
      </c>
      <c r="B84" s="19" t="s">
        <v>164</v>
      </c>
      <c r="C84" s="19">
        <v>6960.127</v>
      </c>
      <c r="D84" s="19">
        <v>7545.895</v>
      </c>
      <c r="E84" s="19">
        <v>0</v>
      </c>
      <c r="F84" s="19">
        <v>0</v>
      </c>
      <c r="G84" s="19">
        <v>0</v>
      </c>
      <c r="H84" s="19">
        <v>1</v>
      </c>
      <c r="I84" s="17">
        <v>2.332</v>
      </c>
      <c r="J84" s="17">
        <v>9.914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-0.494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139</v>
      </c>
      <c r="B85" s="19" t="s">
        <v>165</v>
      </c>
      <c r="C85" s="19">
        <v>368.169</v>
      </c>
      <c r="D85" s="19">
        <v>396.678</v>
      </c>
      <c r="E85" s="19">
        <v>0</v>
      </c>
      <c r="F85" s="19">
        <v>0</v>
      </c>
      <c r="G85" s="19">
        <v>0</v>
      </c>
      <c r="H85" s="19">
        <v>1</v>
      </c>
      <c r="I85" s="17">
        <v>4.071</v>
      </c>
      <c r="J85" s="17">
        <v>10.965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-0.935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141</v>
      </c>
      <c r="B86" s="19" t="s">
        <v>166</v>
      </c>
      <c r="C86" s="19">
        <v>2897.605</v>
      </c>
      <c r="D86" s="19">
        <v>3352.025</v>
      </c>
      <c r="E86" s="19">
        <v>0</v>
      </c>
      <c r="F86" s="19">
        <v>0</v>
      </c>
      <c r="G86" s="19">
        <v>0</v>
      </c>
      <c r="H86" s="19">
        <v>1</v>
      </c>
      <c r="I86" s="17">
        <v>4.277</v>
      </c>
      <c r="J86" s="17">
        <v>17.253</v>
      </c>
      <c r="K86" s="20">
        <v>4</v>
      </c>
      <c r="L86" s="20">
        <v>0</v>
      </c>
      <c r="M86" s="20">
        <v>-1</v>
      </c>
      <c r="N86" s="20">
        <v>1</v>
      </c>
      <c r="O86" s="20">
        <v>0</v>
      </c>
      <c r="P86" s="20">
        <v>-4.362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142</v>
      </c>
      <c r="B87" s="19" t="s">
        <v>167</v>
      </c>
      <c r="C87" s="19">
        <v>8078.72</v>
      </c>
      <c r="D87" s="19">
        <v>8814.442</v>
      </c>
      <c r="E87" s="19">
        <v>0</v>
      </c>
      <c r="F87" s="19">
        <v>0</v>
      </c>
      <c r="G87" s="19">
        <v>0</v>
      </c>
      <c r="H87" s="19">
        <v>1</v>
      </c>
      <c r="I87" s="17">
        <v>2.53</v>
      </c>
      <c r="J87" s="17">
        <v>10.666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-2.617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145</v>
      </c>
      <c r="B88" s="19" t="s">
        <v>168</v>
      </c>
      <c r="C88" s="19">
        <v>5022.963</v>
      </c>
      <c r="D88" s="19">
        <v>5760.137</v>
      </c>
      <c r="E88" s="19">
        <v>0</v>
      </c>
      <c r="F88" s="19">
        <v>0</v>
      </c>
      <c r="G88" s="19">
        <v>0</v>
      </c>
      <c r="H88" s="19">
        <v>1</v>
      </c>
      <c r="I88" s="17">
        <v>6.209</v>
      </c>
      <c r="J88" s="17">
        <v>18.212</v>
      </c>
      <c r="K88" s="20">
        <v>4</v>
      </c>
      <c r="L88" s="20">
        <v>2</v>
      </c>
      <c r="M88" s="20">
        <v>-1</v>
      </c>
      <c r="N88" s="20">
        <v>1</v>
      </c>
      <c r="O88" s="20">
        <v>-1</v>
      </c>
      <c r="P88" s="20">
        <v>-10.592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146</v>
      </c>
      <c r="B89" s="19" t="s">
        <v>169</v>
      </c>
      <c r="C89" s="19">
        <v>5789.389</v>
      </c>
      <c r="D89" s="19">
        <v>6603.479</v>
      </c>
      <c r="E89" s="19">
        <v>0</v>
      </c>
      <c r="F89" s="19">
        <v>0</v>
      </c>
      <c r="G89" s="19">
        <v>0</v>
      </c>
      <c r="H89" s="19">
        <v>1</v>
      </c>
      <c r="I89" s="17">
        <v>1.836</v>
      </c>
      <c r="J89" s="17">
        <v>13.938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-3.665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148</v>
      </c>
      <c r="B90" s="19" t="s">
        <v>170</v>
      </c>
      <c r="C90" s="19">
        <v>8278.917</v>
      </c>
      <c r="D90" s="19">
        <v>9032.001</v>
      </c>
      <c r="E90" s="19">
        <v>0</v>
      </c>
      <c r="F90" s="19">
        <v>0</v>
      </c>
      <c r="G90" s="19">
        <v>0</v>
      </c>
      <c r="H90" s="19">
        <v>1</v>
      </c>
      <c r="I90" s="17">
        <v>3.468</v>
      </c>
      <c r="J90" s="17">
        <v>11.517</v>
      </c>
      <c r="K90" s="20">
        <v>3</v>
      </c>
      <c r="L90" s="20">
        <v>0</v>
      </c>
      <c r="M90" s="20">
        <v>0</v>
      </c>
      <c r="N90" s="20">
        <v>0</v>
      </c>
      <c r="O90" s="20">
        <v>0</v>
      </c>
      <c r="P90" s="20">
        <v>0.006</v>
      </c>
      <c r="Q90" s="20">
        <v>0</v>
      </c>
      <c r="R90" s="20">
        <v>1</v>
      </c>
      <c r="S90" s="21"/>
      <c r="T90" s="21"/>
      <c r="U90" s="21"/>
      <c r="V90" s="21"/>
      <c r="W90" s="21"/>
    </row>
    <row r="91" ht="16.5" spans="1:23">
      <c r="A91" s="19">
        <v>152</v>
      </c>
      <c r="B91" s="19" t="s">
        <v>171</v>
      </c>
      <c r="C91" s="19">
        <v>2611.237</v>
      </c>
      <c r="D91" s="19">
        <v>2855.847</v>
      </c>
      <c r="E91" s="19">
        <v>0</v>
      </c>
      <c r="F91" s="19">
        <v>0</v>
      </c>
      <c r="G91" s="19">
        <v>0</v>
      </c>
      <c r="H91" s="19">
        <v>1</v>
      </c>
      <c r="I91" s="17">
        <v>0.019</v>
      </c>
      <c r="J91" s="17">
        <v>8.583</v>
      </c>
      <c r="K91" s="20">
        <v>4</v>
      </c>
      <c r="L91" s="20">
        <v>0</v>
      </c>
      <c r="M91" s="20">
        <v>0</v>
      </c>
      <c r="N91" s="20">
        <v>1</v>
      </c>
      <c r="O91" s="20">
        <v>0</v>
      </c>
      <c r="P91" s="20">
        <v>-7.011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153</v>
      </c>
      <c r="B92" s="19" t="s">
        <v>172</v>
      </c>
      <c r="C92" s="19">
        <v>2820.534</v>
      </c>
      <c r="D92" s="19">
        <v>3066.845</v>
      </c>
      <c r="E92" s="19">
        <v>0</v>
      </c>
      <c r="F92" s="19">
        <v>0</v>
      </c>
      <c r="G92" s="19">
        <v>0</v>
      </c>
      <c r="H92" s="19">
        <v>1</v>
      </c>
      <c r="I92" s="17">
        <v>0.347</v>
      </c>
      <c r="J92" s="17">
        <v>8.351</v>
      </c>
      <c r="K92" s="20">
        <v>4</v>
      </c>
      <c r="L92" s="20">
        <v>2</v>
      </c>
      <c r="M92" s="20">
        <v>0</v>
      </c>
      <c r="N92" s="20">
        <v>1</v>
      </c>
      <c r="O92" s="20">
        <v>0</v>
      </c>
      <c r="P92" s="20">
        <v>-3.181</v>
      </c>
      <c r="Q92" s="20">
        <v>0</v>
      </c>
      <c r="R92" s="20">
        <v>1</v>
      </c>
      <c r="S92" s="21"/>
      <c r="T92" s="21"/>
      <c r="U92" s="21"/>
      <c r="V92" s="21"/>
      <c r="W92" s="21"/>
    </row>
    <row r="93" ht="16.5" spans="1:23">
      <c r="A93" s="19">
        <v>155</v>
      </c>
      <c r="B93" s="19" t="s">
        <v>173</v>
      </c>
      <c r="C93" s="19">
        <v>2732.072</v>
      </c>
      <c r="D93" s="19">
        <v>2995.451</v>
      </c>
      <c r="E93" s="19">
        <v>0</v>
      </c>
      <c r="F93" s="19">
        <v>0</v>
      </c>
      <c r="G93" s="19">
        <v>0</v>
      </c>
      <c r="H93" s="19">
        <v>1</v>
      </c>
      <c r="I93" s="17">
        <v>2.207</v>
      </c>
      <c r="J93" s="17">
        <v>10.806</v>
      </c>
      <c r="K93" s="20">
        <v>4</v>
      </c>
      <c r="L93" s="20">
        <v>2</v>
      </c>
      <c r="M93" s="20">
        <v>-1</v>
      </c>
      <c r="N93" s="20">
        <v>1</v>
      </c>
      <c r="O93" s="20">
        <v>0</v>
      </c>
      <c r="P93" s="20">
        <v>-3.026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159</v>
      </c>
      <c r="B94" s="19" t="s">
        <v>174</v>
      </c>
      <c r="C94" s="19">
        <v>2945.242</v>
      </c>
      <c r="D94" s="19">
        <v>3250.466</v>
      </c>
      <c r="E94" s="19">
        <v>0</v>
      </c>
      <c r="F94" s="19">
        <v>0</v>
      </c>
      <c r="G94" s="19">
        <v>0</v>
      </c>
      <c r="H94" s="19">
        <v>1</v>
      </c>
      <c r="I94" s="17">
        <v>3.523</v>
      </c>
      <c r="J94" s="17">
        <v>12.582</v>
      </c>
      <c r="K94" s="20">
        <v>4</v>
      </c>
      <c r="L94" s="20">
        <v>2</v>
      </c>
      <c r="M94" s="20">
        <v>0</v>
      </c>
      <c r="N94" s="20">
        <v>1</v>
      </c>
      <c r="O94" s="20">
        <v>0</v>
      </c>
      <c r="P94" s="20">
        <v>-7.721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160</v>
      </c>
      <c r="B95" s="19" t="s">
        <v>175</v>
      </c>
      <c r="C95" s="19">
        <v>1673.061</v>
      </c>
      <c r="D95" s="19">
        <v>1855.98</v>
      </c>
      <c r="E95" s="19">
        <v>0</v>
      </c>
      <c r="F95" s="19">
        <v>0</v>
      </c>
      <c r="G95" s="19">
        <v>0</v>
      </c>
      <c r="H95" s="19">
        <v>1</v>
      </c>
      <c r="I95" s="17">
        <v>1.861</v>
      </c>
      <c r="J95" s="17">
        <v>11.533</v>
      </c>
      <c r="K95" s="20">
        <v>4</v>
      </c>
      <c r="L95" s="20">
        <v>2</v>
      </c>
      <c r="M95" s="20">
        <v>0</v>
      </c>
      <c r="N95" s="20">
        <v>1</v>
      </c>
      <c r="O95" s="20">
        <v>-1</v>
      </c>
      <c r="P95" s="20">
        <v>-8.728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161</v>
      </c>
      <c r="B96" s="19" t="s">
        <v>176</v>
      </c>
      <c r="C96" s="19">
        <v>1337.248</v>
      </c>
      <c r="D96" s="19">
        <v>1521.597</v>
      </c>
      <c r="E96" s="19">
        <v>0</v>
      </c>
      <c r="F96" s="19">
        <v>0</v>
      </c>
      <c r="G96" s="19">
        <v>0</v>
      </c>
      <c r="H96" s="19">
        <v>1</v>
      </c>
      <c r="I96" s="17">
        <v>2.417</v>
      </c>
      <c r="J96" s="17">
        <v>14.24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-8.701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162</v>
      </c>
      <c r="B97" s="19" t="s">
        <v>177</v>
      </c>
      <c r="C97" s="19">
        <v>2863.6</v>
      </c>
      <c r="D97" s="19">
        <v>3359.814</v>
      </c>
      <c r="E97" s="19">
        <v>0</v>
      </c>
      <c r="F97" s="19">
        <v>0</v>
      </c>
      <c r="G97" s="19">
        <v>0</v>
      </c>
      <c r="H97" s="19">
        <v>1</v>
      </c>
      <c r="I97" s="17">
        <v>4.798</v>
      </c>
      <c r="J97" s="17">
        <v>18.858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5.267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170</v>
      </c>
      <c r="B98" s="19" t="s">
        <v>178</v>
      </c>
      <c r="C98" s="19">
        <v>5016.892</v>
      </c>
      <c r="D98" s="19">
        <v>5608.509</v>
      </c>
      <c r="E98" s="19">
        <v>0</v>
      </c>
      <c r="F98" s="19">
        <v>0</v>
      </c>
      <c r="G98" s="19">
        <v>0</v>
      </c>
      <c r="H98" s="19">
        <v>1</v>
      </c>
      <c r="I98" s="17">
        <v>4.212</v>
      </c>
      <c r="J98" s="17">
        <v>14.317</v>
      </c>
      <c r="K98" s="20">
        <v>4</v>
      </c>
      <c r="L98" s="20">
        <v>1</v>
      </c>
      <c r="M98" s="20">
        <v>0</v>
      </c>
      <c r="N98" s="20">
        <v>1</v>
      </c>
      <c r="O98" s="20">
        <v>0</v>
      </c>
      <c r="P98" s="20">
        <v>-21.35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171</v>
      </c>
      <c r="B99" s="19" t="s">
        <v>179</v>
      </c>
      <c r="C99" s="19">
        <v>1087.787</v>
      </c>
      <c r="D99" s="19">
        <v>1298.45</v>
      </c>
      <c r="E99" s="19">
        <v>0</v>
      </c>
      <c r="F99" s="19">
        <v>0</v>
      </c>
      <c r="G99" s="19">
        <v>0</v>
      </c>
      <c r="H99" s="19">
        <v>1</v>
      </c>
      <c r="I99" s="17">
        <v>9.44</v>
      </c>
      <c r="J99" s="17">
        <v>24.133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1.144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300</v>
      </c>
      <c r="B100" s="19" t="s">
        <v>180</v>
      </c>
      <c r="C100" s="19">
        <v>3681.81</v>
      </c>
      <c r="D100" s="19">
        <v>4061.595</v>
      </c>
      <c r="E100" s="19">
        <v>0</v>
      </c>
      <c r="F100" s="19">
        <v>0</v>
      </c>
      <c r="G100" s="19">
        <v>0</v>
      </c>
      <c r="H100" s="19">
        <v>1</v>
      </c>
      <c r="I100" s="17">
        <v>2.677</v>
      </c>
      <c r="J100" s="17">
        <v>11.777</v>
      </c>
      <c r="K100" s="20">
        <v>4</v>
      </c>
      <c r="L100" s="20">
        <v>2</v>
      </c>
      <c r="M100" s="20">
        <v>0</v>
      </c>
      <c r="N100" s="20">
        <v>1</v>
      </c>
      <c r="O100" s="20">
        <v>0</v>
      </c>
      <c r="P100" s="20">
        <v>-12.208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510</v>
      </c>
      <c r="B101" s="19" t="s">
        <v>181</v>
      </c>
      <c r="C101" s="19">
        <v>4310.502</v>
      </c>
      <c r="D101" s="19">
        <v>4785.156</v>
      </c>
      <c r="E101" s="19">
        <v>0</v>
      </c>
      <c r="F101" s="19">
        <v>0</v>
      </c>
      <c r="G101" s="19">
        <v>0</v>
      </c>
      <c r="H101" s="19">
        <v>1</v>
      </c>
      <c r="I101" s="17">
        <v>3.116</v>
      </c>
      <c r="J101" s="17">
        <v>12.726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-12.542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680</v>
      </c>
      <c r="B102" s="19" t="s">
        <v>182</v>
      </c>
      <c r="C102" s="19">
        <v>1088.926</v>
      </c>
      <c r="D102" s="19">
        <v>1279.968</v>
      </c>
      <c r="E102" s="19">
        <v>0</v>
      </c>
      <c r="F102" s="19">
        <v>0</v>
      </c>
      <c r="G102" s="19">
        <v>0</v>
      </c>
      <c r="H102" s="19">
        <v>1</v>
      </c>
      <c r="I102" s="17">
        <v>8.048</v>
      </c>
      <c r="J102" s="17">
        <v>21.773</v>
      </c>
      <c r="K102" s="20">
        <v>4</v>
      </c>
      <c r="L102" s="20">
        <v>1</v>
      </c>
      <c r="M102" s="20">
        <v>0</v>
      </c>
      <c r="N102" s="20">
        <v>1</v>
      </c>
      <c r="O102" s="20">
        <v>0</v>
      </c>
      <c r="P102" s="20">
        <v>-4.18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681</v>
      </c>
      <c r="B103" s="19" t="s">
        <v>183</v>
      </c>
      <c r="C103" s="19">
        <v>1056.29</v>
      </c>
      <c r="D103" s="19">
        <v>1238.758</v>
      </c>
      <c r="E103" s="19">
        <v>0</v>
      </c>
      <c r="F103" s="19">
        <v>0</v>
      </c>
      <c r="G103" s="19">
        <v>0</v>
      </c>
      <c r="H103" s="19">
        <v>1</v>
      </c>
      <c r="I103" s="17">
        <v>7.878</v>
      </c>
      <c r="J103" s="17">
        <v>21.447</v>
      </c>
      <c r="K103" s="20">
        <v>3</v>
      </c>
      <c r="L103" s="20">
        <v>1</v>
      </c>
      <c r="M103" s="20">
        <v>0</v>
      </c>
      <c r="N103" s="20">
        <v>0</v>
      </c>
      <c r="O103" s="20">
        <v>0</v>
      </c>
      <c r="P103" s="20">
        <v>-1.055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682</v>
      </c>
      <c r="B104" s="19" t="s">
        <v>184</v>
      </c>
      <c r="C104" s="19">
        <v>1263.719</v>
      </c>
      <c r="D104" s="19">
        <v>1469.118</v>
      </c>
      <c r="E104" s="19">
        <v>0</v>
      </c>
      <c r="F104" s="19">
        <v>0</v>
      </c>
      <c r="G104" s="19">
        <v>0</v>
      </c>
      <c r="H104" s="19">
        <v>1</v>
      </c>
      <c r="I104" s="17">
        <v>2.818</v>
      </c>
      <c r="J104" s="17">
        <v>16.405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-14.975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683</v>
      </c>
      <c r="B105" s="19" t="s">
        <v>185</v>
      </c>
      <c r="C105" s="19">
        <v>930.547</v>
      </c>
      <c r="D105" s="19">
        <v>1150.161</v>
      </c>
      <c r="E105" s="19">
        <v>0</v>
      </c>
      <c r="F105" s="19">
        <v>0</v>
      </c>
      <c r="G105" s="19">
        <v>0</v>
      </c>
      <c r="H105" s="19">
        <v>1</v>
      </c>
      <c r="I105" s="17">
        <v>6.354</v>
      </c>
      <c r="J105" s="17">
        <v>24.235</v>
      </c>
      <c r="K105" s="20">
        <v>3</v>
      </c>
      <c r="L105" s="20">
        <v>0</v>
      </c>
      <c r="M105" s="20">
        <v>0</v>
      </c>
      <c r="N105" s="20">
        <v>0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685</v>
      </c>
      <c r="B106" s="19" t="s">
        <v>186</v>
      </c>
      <c r="C106" s="19">
        <v>1554.396</v>
      </c>
      <c r="D106" s="19">
        <v>1818.254</v>
      </c>
      <c r="E106" s="19">
        <v>0</v>
      </c>
      <c r="F106" s="19">
        <v>0</v>
      </c>
      <c r="G106" s="19">
        <v>0</v>
      </c>
      <c r="H106" s="19">
        <v>1</v>
      </c>
      <c r="I106" s="17">
        <v>5.235</v>
      </c>
      <c r="J106" s="17">
        <v>18.987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-6.002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687</v>
      </c>
      <c r="B107" s="19" t="s">
        <v>187</v>
      </c>
      <c r="C107" s="19">
        <v>926.436</v>
      </c>
      <c r="D107" s="19">
        <v>1103.842</v>
      </c>
      <c r="E107" s="19">
        <v>0</v>
      </c>
      <c r="F107" s="19">
        <v>0</v>
      </c>
      <c r="G107" s="19">
        <v>0</v>
      </c>
      <c r="H107" s="19">
        <v>1</v>
      </c>
      <c r="I107" s="17">
        <v>2.835</v>
      </c>
      <c r="J107" s="17">
        <v>18.451</v>
      </c>
      <c r="K107" s="20">
        <v>4</v>
      </c>
      <c r="L107" s="20">
        <v>2</v>
      </c>
      <c r="M107" s="20">
        <v>0</v>
      </c>
      <c r="N107" s="20">
        <v>1</v>
      </c>
      <c r="O107" s="20">
        <v>-1</v>
      </c>
      <c r="P107" s="20">
        <v>-8.183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688</v>
      </c>
      <c r="B108" s="19" t="s">
        <v>188</v>
      </c>
      <c r="C108" s="19">
        <v>923.92</v>
      </c>
      <c r="D108" s="19">
        <v>1062.988</v>
      </c>
      <c r="E108" s="19">
        <v>0</v>
      </c>
      <c r="F108" s="19">
        <v>0</v>
      </c>
      <c r="G108" s="19">
        <v>0</v>
      </c>
      <c r="H108" s="19">
        <v>1</v>
      </c>
      <c r="I108" s="17">
        <v>2.095</v>
      </c>
      <c r="J108" s="17">
        <v>14.904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-6.673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689</v>
      </c>
      <c r="B109" s="19" t="s">
        <v>189</v>
      </c>
      <c r="C109" s="19">
        <v>770.855</v>
      </c>
      <c r="D109" s="19">
        <v>912.085</v>
      </c>
      <c r="E109" s="19">
        <v>0</v>
      </c>
      <c r="F109" s="19">
        <v>0</v>
      </c>
      <c r="G109" s="19">
        <v>0</v>
      </c>
      <c r="H109" s="19">
        <v>1</v>
      </c>
      <c r="I109" s="17">
        <v>4.997</v>
      </c>
      <c r="J109" s="17">
        <v>19.708</v>
      </c>
      <c r="K109" s="20">
        <v>4</v>
      </c>
      <c r="L109" s="20">
        <v>2</v>
      </c>
      <c r="M109" s="20">
        <v>-1</v>
      </c>
      <c r="N109" s="20">
        <v>1</v>
      </c>
      <c r="O109" s="20">
        <v>-1</v>
      </c>
      <c r="P109" s="20">
        <v>-12.139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690</v>
      </c>
      <c r="B110" s="19" t="s">
        <v>190</v>
      </c>
      <c r="C110" s="19">
        <v>1033.294</v>
      </c>
      <c r="D110" s="19">
        <v>1217.429</v>
      </c>
      <c r="E110" s="19">
        <v>0</v>
      </c>
      <c r="F110" s="19">
        <v>0</v>
      </c>
      <c r="G110" s="19">
        <v>0</v>
      </c>
      <c r="H110" s="19">
        <v>1</v>
      </c>
      <c r="I110" s="17">
        <v>10.684</v>
      </c>
      <c r="J110" s="17">
        <v>24.193</v>
      </c>
      <c r="K110" s="20">
        <v>4</v>
      </c>
      <c r="L110" s="20">
        <v>2</v>
      </c>
      <c r="M110" s="20">
        <v>0</v>
      </c>
      <c r="N110" s="20">
        <v>1</v>
      </c>
      <c r="O110" s="20">
        <v>0</v>
      </c>
      <c r="P110" s="20">
        <v>-11.929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691</v>
      </c>
      <c r="B111" s="19" t="s">
        <v>191</v>
      </c>
      <c r="C111" s="19">
        <v>1020.034</v>
      </c>
      <c r="D111" s="19">
        <v>1168.679</v>
      </c>
      <c r="E111" s="19">
        <v>0</v>
      </c>
      <c r="F111" s="19">
        <v>0</v>
      </c>
      <c r="G111" s="19">
        <v>0</v>
      </c>
      <c r="H111" s="19">
        <v>1</v>
      </c>
      <c r="I111" s="17">
        <v>0.155</v>
      </c>
      <c r="J111" s="17">
        <v>12.855</v>
      </c>
      <c r="K111" s="20">
        <v>4</v>
      </c>
      <c r="L111" s="20">
        <v>1</v>
      </c>
      <c r="M111" s="20">
        <v>0</v>
      </c>
      <c r="N111" s="20">
        <v>0</v>
      </c>
      <c r="O111" s="20">
        <v>0</v>
      </c>
      <c r="P111" s="20">
        <v>-3.338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692</v>
      </c>
      <c r="B112" s="19" t="s">
        <v>192</v>
      </c>
      <c r="C112" s="19">
        <v>750.355</v>
      </c>
      <c r="D112" s="19">
        <v>934.836</v>
      </c>
      <c r="E112" s="19">
        <v>0</v>
      </c>
      <c r="F112" s="19">
        <v>0</v>
      </c>
      <c r="G112" s="19">
        <v>0</v>
      </c>
      <c r="H112" s="19">
        <v>1</v>
      </c>
      <c r="I112" s="17">
        <v>2.615</v>
      </c>
      <c r="J112" s="17">
        <v>21.833</v>
      </c>
      <c r="K112" s="20">
        <v>4</v>
      </c>
      <c r="L112" s="20">
        <v>2</v>
      </c>
      <c r="M112" s="20">
        <v>0</v>
      </c>
      <c r="N112" s="20">
        <v>1</v>
      </c>
      <c r="O112" s="20">
        <v>0</v>
      </c>
      <c r="P112" s="20">
        <v>4.899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693</v>
      </c>
      <c r="B113" s="19" t="s">
        <v>193</v>
      </c>
      <c r="C113" s="19">
        <v>970.045</v>
      </c>
      <c r="D113" s="19">
        <v>1173.069</v>
      </c>
      <c r="E113" s="19">
        <v>0</v>
      </c>
      <c r="F113" s="19">
        <v>0</v>
      </c>
      <c r="G113" s="19">
        <v>0</v>
      </c>
      <c r="H113" s="19">
        <v>1</v>
      </c>
      <c r="I113" s="17">
        <v>5.567</v>
      </c>
      <c r="J113" s="17">
        <v>21.911</v>
      </c>
      <c r="K113" s="20">
        <v>3</v>
      </c>
      <c r="L113" s="20">
        <v>2</v>
      </c>
      <c r="M113" s="20">
        <v>0</v>
      </c>
      <c r="N113" s="20">
        <v>0</v>
      </c>
      <c r="O113" s="20">
        <v>0</v>
      </c>
      <c r="P113" s="20">
        <v>-2.781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695</v>
      </c>
      <c r="B114" s="19" t="s">
        <v>194</v>
      </c>
      <c r="C114" s="19">
        <v>728.327</v>
      </c>
      <c r="D114" s="19">
        <v>836.253</v>
      </c>
      <c r="E114" s="19">
        <v>0</v>
      </c>
      <c r="F114" s="19">
        <v>0</v>
      </c>
      <c r="G114" s="19">
        <v>0</v>
      </c>
      <c r="H114" s="19">
        <v>1</v>
      </c>
      <c r="I114" s="17">
        <v>2.737</v>
      </c>
      <c r="J114" s="17">
        <v>15.289</v>
      </c>
      <c r="K114" s="20">
        <v>4</v>
      </c>
      <c r="L114" s="20">
        <v>2</v>
      </c>
      <c r="M114" s="20">
        <v>0</v>
      </c>
      <c r="N114" s="20">
        <v>1</v>
      </c>
      <c r="O114" s="20">
        <v>0</v>
      </c>
      <c r="P114" s="20">
        <v>-4.158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697</v>
      </c>
      <c r="B115" s="19" t="s">
        <v>195</v>
      </c>
      <c r="C115" s="19">
        <v>915.707</v>
      </c>
      <c r="D115" s="19">
        <v>1097.158</v>
      </c>
      <c r="E115" s="19">
        <v>0</v>
      </c>
      <c r="F115" s="19">
        <v>0</v>
      </c>
      <c r="G115" s="19">
        <v>0</v>
      </c>
      <c r="H115" s="19">
        <v>1</v>
      </c>
      <c r="I115" s="17">
        <v>5.051</v>
      </c>
      <c r="J115" s="17">
        <v>20.754</v>
      </c>
      <c r="K115" s="20">
        <v>4</v>
      </c>
      <c r="L115" s="20">
        <v>2</v>
      </c>
      <c r="M115" s="20">
        <v>-1</v>
      </c>
      <c r="N115" s="20">
        <v>1</v>
      </c>
      <c r="O115" s="20">
        <v>-1</v>
      </c>
      <c r="P115" s="20">
        <v>-9.626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698</v>
      </c>
      <c r="B116" s="19" t="s">
        <v>196</v>
      </c>
      <c r="C116" s="19">
        <v>936.268</v>
      </c>
      <c r="D116" s="19">
        <v>1116.926</v>
      </c>
      <c r="E116" s="19">
        <v>0</v>
      </c>
      <c r="F116" s="19">
        <v>0</v>
      </c>
      <c r="G116" s="19">
        <v>0</v>
      </c>
      <c r="H116" s="19">
        <v>1</v>
      </c>
      <c r="I116" s="17">
        <v>8.39</v>
      </c>
      <c r="J116" s="17">
        <v>23.208</v>
      </c>
      <c r="K116" s="20">
        <v>3</v>
      </c>
      <c r="L116" s="20">
        <v>2</v>
      </c>
      <c r="M116" s="20">
        <v>0</v>
      </c>
      <c r="N116" s="20">
        <v>0</v>
      </c>
      <c r="O116" s="20">
        <v>0</v>
      </c>
      <c r="P116" s="20">
        <v>-13.715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699</v>
      </c>
      <c r="B117" s="19" t="s">
        <v>197</v>
      </c>
      <c r="C117" s="19">
        <v>817.263</v>
      </c>
      <c r="D117" s="19">
        <v>1036.291</v>
      </c>
      <c r="E117" s="19">
        <v>0</v>
      </c>
      <c r="F117" s="19">
        <v>0</v>
      </c>
      <c r="G117" s="19">
        <v>0</v>
      </c>
      <c r="H117" s="19">
        <v>1</v>
      </c>
      <c r="I117" s="17">
        <v>11.442</v>
      </c>
      <c r="J117" s="17">
        <v>30.159</v>
      </c>
      <c r="K117" s="20">
        <v>4</v>
      </c>
      <c r="L117" s="20">
        <v>2</v>
      </c>
      <c r="M117" s="20">
        <v>0</v>
      </c>
      <c r="N117" s="20">
        <v>1</v>
      </c>
      <c r="O117" s="20">
        <v>-1</v>
      </c>
      <c r="P117" s="20">
        <v>-15.556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802</v>
      </c>
      <c r="B118" s="19" t="s">
        <v>198</v>
      </c>
      <c r="C118" s="19">
        <v>5824.325</v>
      </c>
      <c r="D118" s="19">
        <v>6476.514</v>
      </c>
      <c r="E118" s="19">
        <v>0</v>
      </c>
      <c r="F118" s="19">
        <v>0</v>
      </c>
      <c r="G118" s="19">
        <v>0</v>
      </c>
      <c r="H118" s="19">
        <v>1</v>
      </c>
      <c r="I118" s="17">
        <v>3.319</v>
      </c>
      <c r="J118" s="17">
        <v>13.055</v>
      </c>
      <c r="K118" s="20">
        <v>4</v>
      </c>
      <c r="L118" s="20">
        <v>2</v>
      </c>
      <c r="M118" s="20">
        <v>-1</v>
      </c>
      <c r="N118" s="20">
        <v>1</v>
      </c>
      <c r="O118" s="20">
        <v>0</v>
      </c>
      <c r="P118" s="20">
        <v>1.449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805</v>
      </c>
      <c r="B119" s="19" t="s">
        <v>199</v>
      </c>
      <c r="C119" s="19">
        <v>4458.711</v>
      </c>
      <c r="D119" s="19">
        <v>5091.553</v>
      </c>
      <c r="E119" s="19">
        <v>0</v>
      </c>
      <c r="F119" s="19">
        <v>0</v>
      </c>
      <c r="G119" s="19">
        <v>0</v>
      </c>
      <c r="H119" s="19">
        <v>1</v>
      </c>
      <c r="I119" s="17">
        <v>5.141</v>
      </c>
      <c r="J119" s="17">
        <v>16.931</v>
      </c>
      <c r="K119" s="20">
        <v>4</v>
      </c>
      <c r="L119" s="20">
        <v>2</v>
      </c>
      <c r="M119" s="20">
        <v>-1</v>
      </c>
      <c r="N119" s="20">
        <v>1</v>
      </c>
      <c r="O119" s="20">
        <v>0</v>
      </c>
      <c r="P119" s="20">
        <v>-6.954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806</v>
      </c>
      <c r="B120" s="19" t="s">
        <v>200</v>
      </c>
      <c r="C120" s="19">
        <v>7670.534</v>
      </c>
      <c r="D120" s="19">
        <v>8352.557</v>
      </c>
      <c r="E120" s="19">
        <v>0</v>
      </c>
      <c r="F120" s="19">
        <v>0</v>
      </c>
      <c r="G120" s="19">
        <v>0</v>
      </c>
      <c r="H120" s="19">
        <v>1</v>
      </c>
      <c r="I120" s="17">
        <v>2.54</v>
      </c>
      <c r="J120" s="17">
        <v>10.498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-11.153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808</v>
      </c>
      <c r="B121" s="19" t="s">
        <v>201</v>
      </c>
      <c r="C121" s="19">
        <v>7637.614</v>
      </c>
      <c r="D121" s="19">
        <v>8791.097</v>
      </c>
      <c r="E121" s="19">
        <v>0</v>
      </c>
      <c r="F121" s="19">
        <v>0</v>
      </c>
      <c r="G121" s="19">
        <v>0</v>
      </c>
      <c r="H121" s="19">
        <v>1</v>
      </c>
      <c r="I121" s="17">
        <v>3.99</v>
      </c>
      <c r="J121" s="17">
        <v>16.587</v>
      </c>
      <c r="K121" s="20">
        <v>2</v>
      </c>
      <c r="L121" s="20">
        <v>2</v>
      </c>
      <c r="M121" s="20">
        <v>0</v>
      </c>
      <c r="N121" s="20">
        <v>0</v>
      </c>
      <c r="O121" s="20">
        <v>0</v>
      </c>
      <c r="P121" s="20">
        <v>-0.935</v>
      </c>
      <c r="Q121" s="20">
        <v>0</v>
      </c>
      <c r="R121" s="20">
        <v>-1</v>
      </c>
      <c r="S121" s="21"/>
      <c r="T121" s="21"/>
      <c r="U121" s="21"/>
      <c r="V121" s="21"/>
      <c r="W121" s="21"/>
    </row>
    <row r="122" ht="16.5" spans="1:23">
      <c r="A122" s="19">
        <v>811</v>
      </c>
      <c r="B122" s="19" t="s">
        <v>202</v>
      </c>
      <c r="C122" s="19">
        <v>5902.619</v>
      </c>
      <c r="D122" s="19">
        <v>7048.376</v>
      </c>
      <c r="E122" s="19">
        <v>0</v>
      </c>
      <c r="F122" s="19">
        <v>0</v>
      </c>
      <c r="G122" s="19">
        <v>0</v>
      </c>
      <c r="H122" s="19">
        <v>1</v>
      </c>
      <c r="I122" s="17">
        <v>7.883</v>
      </c>
      <c r="J122" s="17">
        <v>22.857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0.873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812</v>
      </c>
      <c r="B123" s="19" t="s">
        <v>203</v>
      </c>
      <c r="C123" s="19">
        <v>5265.525</v>
      </c>
      <c r="D123" s="19">
        <v>6058.994</v>
      </c>
      <c r="E123" s="19">
        <v>0</v>
      </c>
      <c r="F123" s="19">
        <v>0</v>
      </c>
      <c r="G123" s="19">
        <v>0</v>
      </c>
      <c r="H123" s="19">
        <v>1</v>
      </c>
      <c r="I123" s="17">
        <v>1.254</v>
      </c>
      <c r="J123" s="17">
        <v>14.186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-19.567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813</v>
      </c>
      <c r="B124" s="19" t="s">
        <v>204</v>
      </c>
      <c r="C124" s="19">
        <v>2502.417</v>
      </c>
      <c r="D124" s="19">
        <v>2816.311</v>
      </c>
      <c r="E124" s="19">
        <v>0</v>
      </c>
      <c r="F124" s="19">
        <v>0</v>
      </c>
      <c r="G124" s="19">
        <v>0</v>
      </c>
      <c r="H124" s="19">
        <v>1</v>
      </c>
      <c r="I124" s="17">
        <v>2.552</v>
      </c>
      <c r="J124" s="17">
        <v>13.413</v>
      </c>
      <c r="K124" s="20">
        <v>4</v>
      </c>
      <c r="L124" s="20">
        <v>2</v>
      </c>
      <c r="M124" s="20">
        <v>-1</v>
      </c>
      <c r="N124" s="20">
        <v>1</v>
      </c>
      <c r="O124" s="20">
        <v>0</v>
      </c>
      <c r="P124" s="20">
        <v>-12.604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814</v>
      </c>
      <c r="B125" s="19" t="s">
        <v>205</v>
      </c>
      <c r="C125" s="19">
        <v>7417.539</v>
      </c>
      <c r="D125" s="19">
        <v>8635.931</v>
      </c>
      <c r="E125" s="19">
        <v>0</v>
      </c>
      <c r="F125" s="19">
        <v>0</v>
      </c>
      <c r="G125" s="19">
        <v>0</v>
      </c>
      <c r="H125" s="19">
        <v>1</v>
      </c>
      <c r="I125" s="17">
        <v>4.575</v>
      </c>
      <c r="J125" s="17">
        <v>18.038</v>
      </c>
      <c r="K125" s="20">
        <v>4</v>
      </c>
      <c r="L125" s="20">
        <v>2</v>
      </c>
      <c r="M125" s="20">
        <v>-1</v>
      </c>
      <c r="N125" s="20">
        <v>1</v>
      </c>
      <c r="O125" s="20">
        <v>0</v>
      </c>
      <c r="P125" s="20">
        <v>-16.082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819</v>
      </c>
      <c r="B126" s="19" t="s">
        <v>206</v>
      </c>
      <c r="C126" s="19">
        <v>4818.653</v>
      </c>
      <c r="D126" s="19">
        <v>5788.252</v>
      </c>
      <c r="E126" s="19">
        <v>0</v>
      </c>
      <c r="F126" s="19">
        <v>0</v>
      </c>
      <c r="G126" s="19">
        <v>0</v>
      </c>
      <c r="H126" s="19">
        <v>1</v>
      </c>
      <c r="I126" s="17">
        <v>8.44</v>
      </c>
      <c r="J126" s="17">
        <v>23.777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-0.256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823</v>
      </c>
      <c r="B127" s="19" t="s">
        <v>207</v>
      </c>
      <c r="C127" s="19">
        <v>5562.691</v>
      </c>
      <c r="D127" s="19">
        <v>6643.613</v>
      </c>
      <c r="E127" s="19">
        <v>0</v>
      </c>
      <c r="F127" s="19">
        <v>0</v>
      </c>
      <c r="G127" s="19">
        <v>0</v>
      </c>
      <c r="H127" s="19">
        <v>1</v>
      </c>
      <c r="I127" s="17">
        <v>8.202</v>
      </c>
      <c r="J127" s="17">
        <v>23.138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-6.086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825</v>
      </c>
      <c r="B128" s="19" t="s">
        <v>208</v>
      </c>
      <c r="C128" s="19">
        <v>3052.699</v>
      </c>
      <c r="D128" s="19">
        <v>3343.756</v>
      </c>
      <c r="E128" s="19">
        <v>0</v>
      </c>
      <c r="F128" s="19">
        <v>0</v>
      </c>
      <c r="G128" s="19">
        <v>0</v>
      </c>
      <c r="H128" s="19">
        <v>1</v>
      </c>
      <c r="I128" s="17">
        <v>0.56</v>
      </c>
      <c r="J128" s="17">
        <v>9.216</v>
      </c>
      <c r="K128" s="20">
        <v>4</v>
      </c>
      <c r="L128" s="20">
        <v>2</v>
      </c>
      <c r="M128" s="20">
        <v>-1</v>
      </c>
      <c r="N128" s="20">
        <v>1</v>
      </c>
      <c r="O128" s="20">
        <v>0</v>
      </c>
      <c r="P128" s="20">
        <v>-12.555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827</v>
      </c>
      <c r="B129" s="19" t="s">
        <v>209</v>
      </c>
      <c r="C129" s="19">
        <v>1281.237</v>
      </c>
      <c r="D129" s="19">
        <v>1456.998</v>
      </c>
      <c r="E129" s="19">
        <v>0</v>
      </c>
      <c r="F129" s="19">
        <v>0</v>
      </c>
      <c r="G129" s="19">
        <v>0</v>
      </c>
      <c r="H129" s="19">
        <v>1</v>
      </c>
      <c r="I129" s="17">
        <v>0.097</v>
      </c>
      <c r="J129" s="17">
        <v>12.149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-9.748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828</v>
      </c>
      <c r="B130" s="19" t="s">
        <v>210</v>
      </c>
      <c r="C130" s="19">
        <v>2135.37</v>
      </c>
      <c r="D130" s="19">
        <v>2483.84</v>
      </c>
      <c r="E130" s="19">
        <v>0</v>
      </c>
      <c r="F130" s="19">
        <v>0</v>
      </c>
      <c r="G130" s="19">
        <v>0</v>
      </c>
      <c r="H130" s="19">
        <v>1</v>
      </c>
      <c r="I130" s="17">
        <v>4.949</v>
      </c>
      <c r="J130" s="17">
        <v>18.284</v>
      </c>
      <c r="K130" s="20">
        <v>4</v>
      </c>
      <c r="L130" s="20">
        <v>0</v>
      </c>
      <c r="M130" s="20">
        <v>0</v>
      </c>
      <c r="N130" s="20">
        <v>1</v>
      </c>
      <c r="O130" s="20">
        <v>0</v>
      </c>
      <c r="P130" s="20">
        <v>-11.142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832</v>
      </c>
      <c r="B131" s="19" t="s">
        <v>211</v>
      </c>
      <c r="C131" s="19">
        <v>417.322</v>
      </c>
      <c r="D131" s="19">
        <v>451.282</v>
      </c>
      <c r="E131" s="19">
        <v>0</v>
      </c>
      <c r="F131" s="19">
        <v>0</v>
      </c>
      <c r="G131" s="19">
        <v>0</v>
      </c>
      <c r="H131" s="19">
        <v>1</v>
      </c>
      <c r="I131" s="17">
        <v>4.189</v>
      </c>
      <c r="J131" s="17">
        <v>11.399</v>
      </c>
      <c r="K131" s="20">
        <v>4</v>
      </c>
      <c r="L131" s="20">
        <v>2</v>
      </c>
      <c r="M131" s="20">
        <v>0</v>
      </c>
      <c r="N131" s="20">
        <v>1</v>
      </c>
      <c r="O131" s="20">
        <v>0</v>
      </c>
      <c r="P131" s="20">
        <v>-0.113</v>
      </c>
      <c r="Q131" s="20">
        <v>0</v>
      </c>
      <c r="R131" s="20">
        <v>1</v>
      </c>
      <c r="S131" s="21"/>
      <c r="T131" s="21"/>
      <c r="U131" s="21"/>
      <c r="V131" s="21"/>
      <c r="W131" s="21"/>
    </row>
    <row r="132" ht="16.5" spans="1:23">
      <c r="A132" s="19">
        <v>841</v>
      </c>
      <c r="B132" s="19" t="s">
        <v>212</v>
      </c>
      <c r="C132" s="19">
        <v>7322.111</v>
      </c>
      <c r="D132" s="19">
        <v>8618.835</v>
      </c>
      <c r="E132" s="19">
        <v>0</v>
      </c>
      <c r="F132" s="19">
        <v>0</v>
      </c>
      <c r="G132" s="19">
        <v>0</v>
      </c>
      <c r="H132" s="19">
        <v>1</v>
      </c>
      <c r="I132" s="17">
        <v>4.986</v>
      </c>
      <c r="J132" s="17">
        <v>19.281</v>
      </c>
      <c r="K132" s="20">
        <v>4</v>
      </c>
      <c r="L132" s="20">
        <v>2</v>
      </c>
      <c r="M132" s="20">
        <v>0</v>
      </c>
      <c r="N132" s="20">
        <v>1</v>
      </c>
      <c r="O132" s="20">
        <v>0</v>
      </c>
      <c r="P132" s="20">
        <v>8.509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846</v>
      </c>
      <c r="B133" s="19" t="s">
        <v>213</v>
      </c>
      <c r="C133" s="19">
        <v>1158.266</v>
      </c>
      <c r="D133" s="19">
        <v>1287.136</v>
      </c>
      <c r="E133" s="19">
        <v>0</v>
      </c>
      <c r="F133" s="19">
        <v>0</v>
      </c>
      <c r="G133" s="19">
        <v>0</v>
      </c>
      <c r="H133" s="19">
        <v>1</v>
      </c>
      <c r="I133" s="17">
        <v>1.94</v>
      </c>
      <c r="J133" s="17">
        <v>11.757</v>
      </c>
      <c r="K133" s="20">
        <v>3</v>
      </c>
      <c r="L133" s="20">
        <v>2</v>
      </c>
      <c r="M133" s="20">
        <v>0</v>
      </c>
      <c r="N133" s="20">
        <v>0</v>
      </c>
      <c r="O133" s="20">
        <v>0</v>
      </c>
      <c r="P133" s="20">
        <v>-5.729</v>
      </c>
      <c r="Q133" s="20">
        <v>0</v>
      </c>
      <c r="R133" s="20">
        <v>-1</v>
      </c>
      <c r="S133" s="21"/>
      <c r="T133" s="21"/>
      <c r="U133" s="21"/>
      <c r="V133" s="21"/>
      <c r="W133" s="21"/>
    </row>
    <row r="134" ht="16.5" spans="1:23">
      <c r="A134" s="19">
        <v>847</v>
      </c>
      <c r="B134" s="19" t="s">
        <v>214</v>
      </c>
      <c r="C134" s="19">
        <v>2719.41</v>
      </c>
      <c r="D134" s="19">
        <v>3099.489</v>
      </c>
      <c r="E134" s="19">
        <v>0</v>
      </c>
      <c r="F134" s="19">
        <v>0</v>
      </c>
      <c r="G134" s="19">
        <v>0</v>
      </c>
      <c r="H134" s="19">
        <v>1</v>
      </c>
      <c r="I134" s="17">
        <v>5.764</v>
      </c>
      <c r="J134" s="17">
        <v>17.32</v>
      </c>
      <c r="K134" s="20">
        <v>4</v>
      </c>
      <c r="L134" s="20">
        <v>2</v>
      </c>
      <c r="M134" s="20">
        <v>0</v>
      </c>
      <c r="N134" s="20">
        <v>1</v>
      </c>
      <c r="O134" s="20">
        <v>-1</v>
      </c>
      <c r="P134" s="20">
        <v>-22.538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849</v>
      </c>
      <c r="B135" s="19" t="s">
        <v>215</v>
      </c>
      <c r="C135" s="19">
        <v>8829.327</v>
      </c>
      <c r="D135" s="19">
        <v>10429.144</v>
      </c>
      <c r="E135" s="19">
        <v>0</v>
      </c>
      <c r="F135" s="19">
        <v>0</v>
      </c>
      <c r="G135" s="19">
        <v>0</v>
      </c>
      <c r="H135" s="19">
        <v>1</v>
      </c>
      <c r="I135" s="17">
        <v>3.457</v>
      </c>
      <c r="J135" s="17">
        <v>18.266</v>
      </c>
      <c r="K135" s="20">
        <v>3</v>
      </c>
      <c r="L135" s="20">
        <v>2</v>
      </c>
      <c r="M135" s="20">
        <v>0</v>
      </c>
      <c r="N135" s="20">
        <v>0</v>
      </c>
      <c r="O135" s="20">
        <v>0</v>
      </c>
      <c r="P135" s="20">
        <v>-2.49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851</v>
      </c>
      <c r="B136" s="19" t="s">
        <v>216</v>
      </c>
      <c r="C136" s="19">
        <v>14229.943</v>
      </c>
      <c r="D136" s="19">
        <v>16872.002</v>
      </c>
      <c r="E136" s="19">
        <v>0</v>
      </c>
      <c r="F136" s="19">
        <v>0</v>
      </c>
      <c r="G136" s="19">
        <v>0</v>
      </c>
      <c r="H136" s="19">
        <v>1</v>
      </c>
      <c r="I136" s="17">
        <v>6.865</v>
      </c>
      <c r="J136" s="17">
        <v>21.449</v>
      </c>
      <c r="K136" s="20">
        <v>4</v>
      </c>
      <c r="L136" s="20">
        <v>2</v>
      </c>
      <c r="M136" s="20">
        <v>0</v>
      </c>
      <c r="N136" s="20">
        <v>0</v>
      </c>
      <c r="O136" s="20">
        <v>0</v>
      </c>
      <c r="P136" s="20">
        <v>-1.24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852</v>
      </c>
      <c r="B137" s="19" t="s">
        <v>217</v>
      </c>
      <c r="C137" s="19">
        <v>5625.587</v>
      </c>
      <c r="D137" s="19">
        <v>6582.358</v>
      </c>
      <c r="E137" s="19">
        <v>0</v>
      </c>
      <c r="F137" s="19">
        <v>0</v>
      </c>
      <c r="G137" s="19">
        <v>0</v>
      </c>
      <c r="H137" s="19">
        <v>1</v>
      </c>
      <c r="I137" s="17">
        <v>5.649</v>
      </c>
      <c r="J137" s="17">
        <v>19.364</v>
      </c>
      <c r="K137" s="20">
        <v>4</v>
      </c>
      <c r="L137" s="20">
        <v>2</v>
      </c>
      <c r="M137" s="20">
        <v>0</v>
      </c>
      <c r="N137" s="20">
        <v>1</v>
      </c>
      <c r="O137" s="20">
        <v>0</v>
      </c>
      <c r="P137" s="20">
        <v>-6.617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853</v>
      </c>
      <c r="B138" s="19" t="s">
        <v>218</v>
      </c>
      <c r="C138" s="19">
        <v>1243.605</v>
      </c>
      <c r="D138" s="19">
        <v>1375.079</v>
      </c>
      <c r="E138" s="19">
        <v>0</v>
      </c>
      <c r="F138" s="19">
        <v>0</v>
      </c>
      <c r="G138" s="19">
        <v>0</v>
      </c>
      <c r="H138" s="19">
        <v>1</v>
      </c>
      <c r="I138" s="17">
        <v>3.184</v>
      </c>
      <c r="J138" s="17">
        <v>12.441</v>
      </c>
      <c r="K138" s="20">
        <v>4</v>
      </c>
      <c r="L138" s="20">
        <v>2</v>
      </c>
      <c r="M138" s="20">
        <v>0</v>
      </c>
      <c r="N138" s="20">
        <v>1</v>
      </c>
      <c r="O138" s="20">
        <v>0</v>
      </c>
      <c r="P138" s="20">
        <v>1.39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854</v>
      </c>
      <c r="B139" s="19" t="s">
        <v>219</v>
      </c>
      <c r="C139" s="19">
        <v>3738.971</v>
      </c>
      <c r="D139" s="19">
        <v>4298.596</v>
      </c>
      <c r="E139" s="19">
        <v>0</v>
      </c>
      <c r="F139" s="19">
        <v>0</v>
      </c>
      <c r="G139" s="19">
        <v>0</v>
      </c>
      <c r="H139" s="19">
        <v>1</v>
      </c>
      <c r="I139" s="17">
        <v>6.339</v>
      </c>
      <c r="J139" s="17">
        <v>18.532</v>
      </c>
      <c r="K139" s="20">
        <v>4</v>
      </c>
      <c r="L139" s="20">
        <v>1</v>
      </c>
      <c r="M139" s="20">
        <v>0</v>
      </c>
      <c r="N139" s="20">
        <v>1</v>
      </c>
      <c r="O139" s="20">
        <v>0</v>
      </c>
      <c r="P139" s="20">
        <v>-1.82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855</v>
      </c>
      <c r="B140" s="19" t="s">
        <v>220</v>
      </c>
      <c r="C140" s="19">
        <v>1300.25</v>
      </c>
      <c r="D140" s="19">
        <v>1429.567</v>
      </c>
      <c r="E140" s="19">
        <v>0</v>
      </c>
      <c r="F140" s="19">
        <v>0</v>
      </c>
      <c r="G140" s="19">
        <v>0</v>
      </c>
      <c r="H140" s="19">
        <v>1</v>
      </c>
      <c r="I140" s="17">
        <v>2.7</v>
      </c>
      <c r="J140" s="17">
        <v>11.501</v>
      </c>
      <c r="K140" s="20">
        <v>4</v>
      </c>
      <c r="L140" s="20">
        <v>2</v>
      </c>
      <c r="M140" s="20">
        <v>-1</v>
      </c>
      <c r="N140" s="20">
        <v>1</v>
      </c>
      <c r="O140" s="20">
        <v>0</v>
      </c>
      <c r="P140" s="20">
        <v>-2.052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856</v>
      </c>
      <c r="B141" s="19" t="s">
        <v>221</v>
      </c>
      <c r="C141" s="19">
        <v>5068.089</v>
      </c>
      <c r="D141" s="19">
        <v>5809.108</v>
      </c>
      <c r="E141" s="19">
        <v>0</v>
      </c>
      <c r="F141" s="19">
        <v>0</v>
      </c>
      <c r="G141" s="19">
        <v>0</v>
      </c>
      <c r="H141" s="19">
        <v>1</v>
      </c>
      <c r="I141" s="17">
        <v>4.204</v>
      </c>
      <c r="J141" s="17">
        <v>16.424</v>
      </c>
      <c r="K141" s="20">
        <v>4</v>
      </c>
      <c r="L141" s="20">
        <v>0</v>
      </c>
      <c r="M141" s="20">
        <v>0</v>
      </c>
      <c r="N141" s="20">
        <v>1</v>
      </c>
      <c r="O141" s="20">
        <v>0</v>
      </c>
      <c r="P141" s="20">
        <v>-1.666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857</v>
      </c>
      <c r="B142" s="19" t="s">
        <v>222</v>
      </c>
      <c r="C142" s="19">
        <v>9372.266</v>
      </c>
      <c r="D142" s="19">
        <v>10721.957</v>
      </c>
      <c r="E142" s="19">
        <v>0</v>
      </c>
      <c r="F142" s="19">
        <v>0</v>
      </c>
      <c r="G142" s="19">
        <v>0</v>
      </c>
      <c r="H142" s="19">
        <v>1</v>
      </c>
      <c r="I142" s="17">
        <v>2.896</v>
      </c>
      <c r="J142" s="17">
        <v>15.12</v>
      </c>
      <c r="K142" s="20">
        <v>4</v>
      </c>
      <c r="L142" s="20">
        <v>0</v>
      </c>
      <c r="M142" s="20">
        <v>0</v>
      </c>
      <c r="N142" s="20">
        <v>1</v>
      </c>
      <c r="O142" s="20">
        <v>0</v>
      </c>
      <c r="P142" s="20">
        <v>-2.638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858</v>
      </c>
      <c r="B143" s="19" t="s">
        <v>223</v>
      </c>
      <c r="C143" s="19">
        <v>6645.101</v>
      </c>
      <c r="D143" s="19">
        <v>7959.086</v>
      </c>
      <c r="E143" s="19">
        <v>0</v>
      </c>
      <c r="F143" s="19">
        <v>0</v>
      </c>
      <c r="G143" s="19">
        <v>0</v>
      </c>
      <c r="H143" s="19">
        <v>1</v>
      </c>
      <c r="I143" s="17">
        <v>4.586</v>
      </c>
      <c r="J143" s="17">
        <v>20.338</v>
      </c>
      <c r="K143" s="20">
        <v>4</v>
      </c>
      <c r="L143" s="20">
        <v>2</v>
      </c>
      <c r="M143" s="20">
        <v>0</v>
      </c>
      <c r="N143" s="20">
        <v>1</v>
      </c>
      <c r="O143" s="20">
        <v>-1</v>
      </c>
      <c r="P143" s="20">
        <v>-4.385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861</v>
      </c>
      <c r="B144" s="19" t="s">
        <v>224</v>
      </c>
      <c r="C144" s="19">
        <v>2231.993</v>
      </c>
      <c r="D144" s="19">
        <v>2445.577</v>
      </c>
      <c r="E144" s="19">
        <v>0</v>
      </c>
      <c r="F144" s="19">
        <v>0</v>
      </c>
      <c r="G144" s="19">
        <v>0</v>
      </c>
      <c r="H144" s="19">
        <v>1</v>
      </c>
      <c r="I144" s="17">
        <v>0.65</v>
      </c>
      <c r="J144" s="17">
        <v>9.326</v>
      </c>
      <c r="K144" s="20">
        <v>4</v>
      </c>
      <c r="L144" s="20">
        <v>2</v>
      </c>
      <c r="M144" s="20">
        <v>0</v>
      </c>
      <c r="N144" s="20">
        <v>1</v>
      </c>
      <c r="O144" s="20">
        <v>0</v>
      </c>
      <c r="P144" s="20">
        <v>5.996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863</v>
      </c>
      <c r="B145" s="19" t="s">
        <v>225</v>
      </c>
      <c r="C145" s="19">
        <v>2177.462</v>
      </c>
      <c r="D145" s="19">
        <v>2755.439</v>
      </c>
      <c r="E145" s="19">
        <v>0</v>
      </c>
      <c r="F145" s="19">
        <v>0</v>
      </c>
      <c r="G145" s="19">
        <v>0</v>
      </c>
      <c r="H145" s="19">
        <v>1</v>
      </c>
      <c r="I145" s="17">
        <v>6.498</v>
      </c>
      <c r="J145" s="17">
        <v>26.111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1.97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865</v>
      </c>
      <c r="B146" s="19" t="s">
        <v>226</v>
      </c>
      <c r="C146" s="19">
        <v>1269.4</v>
      </c>
      <c r="D146" s="19">
        <v>1401.472</v>
      </c>
      <c r="E146" s="19">
        <v>0</v>
      </c>
      <c r="F146" s="19">
        <v>0</v>
      </c>
      <c r="G146" s="19">
        <v>0</v>
      </c>
      <c r="H146" s="19">
        <v>1</v>
      </c>
      <c r="I146" s="17">
        <v>3.078</v>
      </c>
      <c r="J146" s="17">
        <v>12.212</v>
      </c>
      <c r="K146" s="20">
        <v>4</v>
      </c>
      <c r="L146" s="20">
        <v>2</v>
      </c>
      <c r="M146" s="20">
        <v>0</v>
      </c>
      <c r="N146" s="20">
        <v>1</v>
      </c>
      <c r="O146" s="20">
        <v>0</v>
      </c>
      <c r="P146" s="20">
        <v>1.389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867</v>
      </c>
      <c r="B147" s="19" t="s">
        <v>227</v>
      </c>
      <c r="C147" s="19">
        <v>2014.623</v>
      </c>
      <c r="D147" s="19">
        <v>2564.49</v>
      </c>
      <c r="E147" s="19">
        <v>0</v>
      </c>
      <c r="F147" s="19">
        <v>0</v>
      </c>
      <c r="G147" s="19">
        <v>0</v>
      </c>
      <c r="H147" s="19">
        <v>1</v>
      </c>
      <c r="I147" s="17">
        <v>8.599</v>
      </c>
      <c r="J147" s="17">
        <v>28.197</v>
      </c>
      <c r="K147" s="20">
        <v>3</v>
      </c>
      <c r="L147" s="20">
        <v>2</v>
      </c>
      <c r="M147" s="20">
        <v>0</v>
      </c>
      <c r="N147" s="20">
        <v>1</v>
      </c>
      <c r="O147" s="20">
        <v>0</v>
      </c>
      <c r="P147" s="20">
        <v>0.378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888</v>
      </c>
      <c r="B148" s="19" t="s">
        <v>228</v>
      </c>
      <c r="C148" s="19">
        <v>3574.367</v>
      </c>
      <c r="D148" s="19">
        <v>3978.312</v>
      </c>
      <c r="E148" s="19">
        <v>0</v>
      </c>
      <c r="F148" s="19">
        <v>0</v>
      </c>
      <c r="G148" s="19">
        <v>0</v>
      </c>
      <c r="H148" s="19">
        <v>1</v>
      </c>
      <c r="I148" s="17">
        <v>4.608</v>
      </c>
      <c r="J148" s="17">
        <v>14.294</v>
      </c>
      <c r="K148" s="20">
        <v>3</v>
      </c>
      <c r="L148" s="20">
        <v>2</v>
      </c>
      <c r="M148" s="20">
        <v>-1</v>
      </c>
      <c r="N148" s="20">
        <v>1</v>
      </c>
      <c r="O148" s="20">
        <v>0</v>
      </c>
      <c r="P148" s="20">
        <v>-1.455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891</v>
      </c>
      <c r="B149" s="19" t="s">
        <v>229</v>
      </c>
      <c r="C149" s="19">
        <v>1285.94</v>
      </c>
      <c r="D149" s="19">
        <v>1513.869</v>
      </c>
      <c r="E149" s="19">
        <v>0</v>
      </c>
      <c r="F149" s="19">
        <v>0</v>
      </c>
      <c r="G149" s="19">
        <v>0</v>
      </c>
      <c r="H149" s="19">
        <v>1</v>
      </c>
      <c r="I149" s="17">
        <v>6.16</v>
      </c>
      <c r="J149" s="17">
        <v>20.288</v>
      </c>
      <c r="K149" s="20">
        <v>3</v>
      </c>
      <c r="L149" s="20">
        <v>2</v>
      </c>
      <c r="M149" s="20">
        <v>-1</v>
      </c>
      <c r="N149" s="20">
        <v>1</v>
      </c>
      <c r="O149" s="20">
        <v>0</v>
      </c>
      <c r="P149" s="20">
        <v>-1.406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901</v>
      </c>
      <c r="B150" s="19" t="s">
        <v>230</v>
      </c>
      <c r="C150" s="19">
        <v>5502.431</v>
      </c>
      <c r="D150" s="19">
        <v>6041.593</v>
      </c>
      <c r="E150" s="19">
        <v>0</v>
      </c>
      <c r="F150" s="19">
        <v>0</v>
      </c>
      <c r="G150" s="19">
        <v>0</v>
      </c>
      <c r="H150" s="19">
        <v>1</v>
      </c>
      <c r="I150" s="17">
        <v>1.022</v>
      </c>
      <c r="J150" s="17">
        <v>9.855</v>
      </c>
      <c r="K150" s="20">
        <v>4</v>
      </c>
      <c r="L150" s="20">
        <v>1</v>
      </c>
      <c r="M150" s="20">
        <v>0</v>
      </c>
      <c r="N150" s="20">
        <v>1</v>
      </c>
      <c r="O150" s="20">
        <v>0</v>
      </c>
      <c r="P150" s="20">
        <v>2.287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902</v>
      </c>
      <c r="B151" s="19" t="s">
        <v>231</v>
      </c>
      <c r="C151" s="19">
        <v>4782.166</v>
      </c>
      <c r="D151" s="19">
        <v>5420.586</v>
      </c>
      <c r="E151" s="19">
        <v>0</v>
      </c>
      <c r="F151" s="19">
        <v>0</v>
      </c>
      <c r="G151" s="19">
        <v>0</v>
      </c>
      <c r="H151" s="19">
        <v>1</v>
      </c>
      <c r="I151" s="17">
        <v>4.398</v>
      </c>
      <c r="J151" s="17">
        <v>15.658</v>
      </c>
      <c r="K151" s="20">
        <v>4</v>
      </c>
      <c r="L151" s="20">
        <v>2</v>
      </c>
      <c r="M151" s="20">
        <v>0</v>
      </c>
      <c r="N151" s="20">
        <v>1</v>
      </c>
      <c r="O151" s="20">
        <v>0</v>
      </c>
      <c r="P151" s="20">
        <v>-0.401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903</v>
      </c>
      <c r="B152" s="19" t="s">
        <v>232</v>
      </c>
      <c r="C152" s="19">
        <v>3517.217</v>
      </c>
      <c r="D152" s="19">
        <v>3875.833</v>
      </c>
      <c r="E152" s="19">
        <v>0</v>
      </c>
      <c r="F152" s="19">
        <v>0</v>
      </c>
      <c r="G152" s="19">
        <v>0</v>
      </c>
      <c r="H152" s="19">
        <v>1</v>
      </c>
      <c r="I152" s="17">
        <v>1.988</v>
      </c>
      <c r="J152" s="17">
        <v>11.057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4.25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904</v>
      </c>
      <c r="B153" s="19" t="s">
        <v>233</v>
      </c>
      <c r="C153" s="19">
        <v>4223.201</v>
      </c>
      <c r="D153" s="19">
        <v>4717.526</v>
      </c>
      <c r="E153" s="19">
        <v>0</v>
      </c>
      <c r="F153" s="19">
        <v>0</v>
      </c>
      <c r="G153" s="19">
        <v>0</v>
      </c>
      <c r="H153" s="19">
        <v>1</v>
      </c>
      <c r="I153" s="17">
        <v>3.274</v>
      </c>
      <c r="J153" s="17">
        <v>13.409</v>
      </c>
      <c r="K153" s="20">
        <v>4</v>
      </c>
      <c r="L153" s="20">
        <v>0</v>
      </c>
      <c r="M153" s="20">
        <v>0</v>
      </c>
      <c r="N153" s="20">
        <v>1</v>
      </c>
      <c r="O153" s="20">
        <v>0</v>
      </c>
      <c r="P153" s="20">
        <v>-4.231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905</v>
      </c>
      <c r="B154" s="19" t="s">
        <v>234</v>
      </c>
      <c r="C154" s="19">
        <v>5402.012</v>
      </c>
      <c r="D154" s="19">
        <v>6140.314</v>
      </c>
      <c r="E154" s="19">
        <v>0</v>
      </c>
      <c r="F154" s="19">
        <v>0</v>
      </c>
      <c r="G154" s="19">
        <v>0</v>
      </c>
      <c r="H154" s="19">
        <v>1</v>
      </c>
      <c r="I154" s="17">
        <v>4.503</v>
      </c>
      <c r="J154" s="17">
        <v>15.985</v>
      </c>
      <c r="K154" s="20">
        <v>4</v>
      </c>
      <c r="L154" s="20">
        <v>1</v>
      </c>
      <c r="M154" s="20">
        <v>0</v>
      </c>
      <c r="N154" s="20">
        <v>1</v>
      </c>
      <c r="O154" s="20">
        <v>0</v>
      </c>
      <c r="P154" s="20">
        <v>1.187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906</v>
      </c>
      <c r="B155" s="19" t="s">
        <v>235</v>
      </c>
      <c r="C155" s="19">
        <v>3970.371</v>
      </c>
      <c r="D155" s="19">
        <v>4401.617</v>
      </c>
      <c r="E155" s="19">
        <v>0</v>
      </c>
      <c r="F155" s="19">
        <v>0</v>
      </c>
      <c r="G155" s="19">
        <v>0</v>
      </c>
      <c r="H155" s="19">
        <v>1</v>
      </c>
      <c r="I155" s="17">
        <v>3.251</v>
      </c>
      <c r="J155" s="17">
        <v>12.73</v>
      </c>
      <c r="K155" s="20">
        <v>4</v>
      </c>
      <c r="L155" s="20">
        <v>2</v>
      </c>
      <c r="M155" s="20">
        <v>0</v>
      </c>
      <c r="N155" s="20">
        <v>1</v>
      </c>
      <c r="O155" s="20">
        <v>0</v>
      </c>
      <c r="P155" s="20">
        <v>-2.866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907</v>
      </c>
      <c r="B156" s="19" t="s">
        <v>236</v>
      </c>
      <c r="C156" s="19">
        <v>4767.256</v>
      </c>
      <c r="D156" s="19">
        <v>5361.034</v>
      </c>
      <c r="E156" s="19">
        <v>0</v>
      </c>
      <c r="F156" s="19">
        <v>0</v>
      </c>
      <c r="G156" s="19">
        <v>0</v>
      </c>
      <c r="H156" s="19">
        <v>1</v>
      </c>
      <c r="I156" s="17">
        <v>3.941</v>
      </c>
      <c r="J156" s="17">
        <v>14.58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2.349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909</v>
      </c>
      <c r="B157" s="19" t="s">
        <v>237</v>
      </c>
      <c r="C157" s="19">
        <v>2358.27</v>
      </c>
      <c r="D157" s="19">
        <v>2710.042</v>
      </c>
      <c r="E157" s="19">
        <v>0</v>
      </c>
      <c r="F157" s="19">
        <v>0</v>
      </c>
      <c r="G157" s="19">
        <v>0</v>
      </c>
      <c r="H157" s="19">
        <v>1</v>
      </c>
      <c r="I157" s="17">
        <v>6.094</v>
      </c>
      <c r="J157" s="17">
        <v>18.283</v>
      </c>
      <c r="K157" s="20">
        <v>4</v>
      </c>
      <c r="L157" s="20">
        <v>1</v>
      </c>
      <c r="M157" s="20">
        <v>0</v>
      </c>
      <c r="N157" s="20">
        <v>0</v>
      </c>
      <c r="O157" s="20">
        <v>0</v>
      </c>
      <c r="P157" s="20">
        <v>-1.947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910</v>
      </c>
      <c r="B158" s="19" t="s">
        <v>238</v>
      </c>
      <c r="C158" s="19">
        <v>1941.646</v>
      </c>
      <c r="D158" s="19">
        <v>2194.788</v>
      </c>
      <c r="E158" s="19">
        <v>0</v>
      </c>
      <c r="F158" s="19">
        <v>0</v>
      </c>
      <c r="G158" s="19">
        <v>0</v>
      </c>
      <c r="H158" s="19">
        <v>1</v>
      </c>
      <c r="I158" s="17">
        <v>0.277</v>
      </c>
      <c r="J158" s="17">
        <v>11.779</v>
      </c>
      <c r="K158" s="20">
        <v>4</v>
      </c>
      <c r="L158" s="20">
        <v>0</v>
      </c>
      <c r="M158" s="20">
        <v>0</v>
      </c>
      <c r="N158" s="20">
        <v>1</v>
      </c>
      <c r="O158" s="20">
        <v>0</v>
      </c>
      <c r="P158" s="20">
        <v>-3.465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913</v>
      </c>
      <c r="B159" s="19" t="s">
        <v>239</v>
      </c>
      <c r="C159" s="19">
        <v>7535.859</v>
      </c>
      <c r="D159" s="19">
        <v>8642.521</v>
      </c>
      <c r="E159" s="19">
        <v>0</v>
      </c>
      <c r="F159" s="19">
        <v>0</v>
      </c>
      <c r="G159" s="19">
        <v>0</v>
      </c>
      <c r="H159" s="19">
        <v>1</v>
      </c>
      <c r="I159" s="17">
        <v>4.266</v>
      </c>
      <c r="J159" s="17">
        <v>16.524</v>
      </c>
      <c r="K159" s="20">
        <v>4</v>
      </c>
      <c r="L159" s="20">
        <v>0</v>
      </c>
      <c r="M159" s="20">
        <v>-1</v>
      </c>
      <c r="N159" s="20">
        <v>1</v>
      </c>
      <c r="O159" s="20">
        <v>0</v>
      </c>
      <c r="P159" s="20">
        <v>-3.609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915</v>
      </c>
      <c r="B160" s="19" t="s">
        <v>240</v>
      </c>
      <c r="C160" s="19">
        <v>2146.826</v>
      </c>
      <c r="D160" s="19">
        <v>2497.616</v>
      </c>
      <c r="E160" s="19">
        <v>0</v>
      </c>
      <c r="F160" s="19">
        <v>0</v>
      </c>
      <c r="G160" s="19">
        <v>0</v>
      </c>
      <c r="H160" s="19">
        <v>1</v>
      </c>
      <c r="I160" s="17">
        <v>5.436</v>
      </c>
      <c r="J160" s="17">
        <v>18.718</v>
      </c>
      <c r="K160" s="20">
        <v>4</v>
      </c>
      <c r="L160" s="20">
        <v>2</v>
      </c>
      <c r="M160" s="20">
        <v>0</v>
      </c>
      <c r="N160" s="20">
        <v>1</v>
      </c>
      <c r="O160" s="20">
        <v>0</v>
      </c>
      <c r="P160" s="20">
        <v>-1.757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916</v>
      </c>
      <c r="B161" s="19" t="s">
        <v>241</v>
      </c>
      <c r="C161" s="19">
        <v>2654.04</v>
      </c>
      <c r="D161" s="19">
        <v>3341.331</v>
      </c>
      <c r="E161" s="19">
        <v>0</v>
      </c>
      <c r="F161" s="19">
        <v>0</v>
      </c>
      <c r="G161" s="19">
        <v>0</v>
      </c>
      <c r="H161" s="19">
        <v>1</v>
      </c>
      <c r="I161" s="17">
        <v>13.932</v>
      </c>
      <c r="J161" s="17">
        <v>31.636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-3.245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918</v>
      </c>
      <c r="B162" s="19" t="s">
        <v>242</v>
      </c>
      <c r="C162" s="19">
        <v>3689.115</v>
      </c>
      <c r="D162" s="19">
        <v>4120.521</v>
      </c>
      <c r="E162" s="19">
        <v>0</v>
      </c>
      <c r="F162" s="19">
        <v>0</v>
      </c>
      <c r="G162" s="19">
        <v>0</v>
      </c>
      <c r="H162" s="19">
        <v>1</v>
      </c>
      <c r="I162" s="17">
        <v>3.688</v>
      </c>
      <c r="J162" s="17">
        <v>13.772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-1.418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923</v>
      </c>
      <c r="B163" s="19" t="s">
        <v>243</v>
      </c>
      <c r="C163" s="19">
        <v>249.501</v>
      </c>
      <c r="D163" s="19">
        <v>251.537</v>
      </c>
      <c r="E163" s="19">
        <v>0</v>
      </c>
      <c r="F163" s="19">
        <v>0</v>
      </c>
      <c r="G163" s="19">
        <v>0</v>
      </c>
      <c r="H163" s="19">
        <v>1</v>
      </c>
      <c r="I163" s="17">
        <v>0.35</v>
      </c>
      <c r="J163" s="17">
        <v>1.156</v>
      </c>
      <c r="K163" s="20">
        <v>3</v>
      </c>
      <c r="L163" s="20">
        <v>2</v>
      </c>
      <c r="M163" s="20">
        <v>-1</v>
      </c>
      <c r="N163" s="20">
        <v>1</v>
      </c>
      <c r="O163" s="20">
        <v>0</v>
      </c>
      <c r="P163" s="20">
        <v>-4.012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926</v>
      </c>
      <c r="B164" s="19" t="s">
        <v>244</v>
      </c>
      <c r="C164" s="19">
        <v>2017.623</v>
      </c>
      <c r="D164" s="19">
        <v>2213.606</v>
      </c>
      <c r="E164" s="19">
        <v>0</v>
      </c>
      <c r="F164" s="19">
        <v>0</v>
      </c>
      <c r="G164" s="19">
        <v>0</v>
      </c>
      <c r="H164" s="19">
        <v>1</v>
      </c>
      <c r="I164" s="17">
        <v>1.59</v>
      </c>
      <c r="J164" s="17">
        <v>10.302</v>
      </c>
      <c r="K164" s="20">
        <v>4</v>
      </c>
      <c r="L164" s="20">
        <v>2</v>
      </c>
      <c r="M164" s="20">
        <v>-1</v>
      </c>
      <c r="N164" s="20">
        <v>1</v>
      </c>
      <c r="O164" s="20">
        <v>0</v>
      </c>
      <c r="P164" s="20">
        <v>-8.624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929</v>
      </c>
      <c r="B165" s="19" t="s">
        <v>245</v>
      </c>
      <c r="C165" s="19">
        <v>2671.753</v>
      </c>
      <c r="D165" s="19">
        <v>3065.617</v>
      </c>
      <c r="E165" s="19">
        <v>0</v>
      </c>
      <c r="F165" s="19">
        <v>0</v>
      </c>
      <c r="G165" s="19">
        <v>0</v>
      </c>
      <c r="H165" s="19">
        <v>1</v>
      </c>
      <c r="I165" s="17">
        <v>6.284</v>
      </c>
      <c r="J165" s="17">
        <v>18.324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-11.616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930</v>
      </c>
      <c r="B166" s="19" t="s">
        <v>246</v>
      </c>
      <c r="C166" s="19">
        <v>2583.951</v>
      </c>
      <c r="D166" s="19">
        <v>2919.458</v>
      </c>
      <c r="E166" s="19">
        <v>0</v>
      </c>
      <c r="F166" s="19">
        <v>0</v>
      </c>
      <c r="G166" s="19">
        <v>0</v>
      </c>
      <c r="H166" s="19">
        <v>1</v>
      </c>
      <c r="I166" s="17">
        <v>1.671</v>
      </c>
      <c r="J166" s="17">
        <v>12.971</v>
      </c>
      <c r="K166" s="20">
        <v>4</v>
      </c>
      <c r="L166" s="20">
        <v>2</v>
      </c>
      <c r="M166" s="20">
        <v>0</v>
      </c>
      <c r="N166" s="20">
        <v>1</v>
      </c>
      <c r="O166" s="20">
        <v>0</v>
      </c>
      <c r="P166" s="20">
        <v>3.427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933</v>
      </c>
      <c r="B167" s="19" t="s">
        <v>247</v>
      </c>
      <c r="C167" s="19">
        <v>7428.902</v>
      </c>
      <c r="D167" s="19">
        <v>8499.009</v>
      </c>
      <c r="E167" s="19">
        <v>0</v>
      </c>
      <c r="F167" s="19">
        <v>0</v>
      </c>
      <c r="G167" s="19">
        <v>0</v>
      </c>
      <c r="H167" s="19">
        <v>1</v>
      </c>
      <c r="I167" s="17">
        <v>3.725</v>
      </c>
      <c r="J167" s="17">
        <v>15.847</v>
      </c>
      <c r="K167" s="20">
        <v>4</v>
      </c>
      <c r="L167" s="20">
        <v>1</v>
      </c>
      <c r="M167" s="20">
        <v>0</v>
      </c>
      <c r="N167" s="20">
        <v>0</v>
      </c>
      <c r="O167" s="20">
        <v>0</v>
      </c>
      <c r="P167" s="20">
        <v>-7.879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934</v>
      </c>
      <c r="B168" s="19" t="s">
        <v>248</v>
      </c>
      <c r="C168" s="19">
        <v>5507.013</v>
      </c>
      <c r="D168" s="19">
        <v>6336.959</v>
      </c>
      <c r="E168" s="19">
        <v>0</v>
      </c>
      <c r="F168" s="19">
        <v>0</v>
      </c>
      <c r="G168" s="19">
        <v>0</v>
      </c>
      <c r="H168" s="19">
        <v>1</v>
      </c>
      <c r="I168" s="17">
        <v>0.507</v>
      </c>
      <c r="J168" s="17">
        <v>13.537</v>
      </c>
      <c r="K168" s="20">
        <v>4</v>
      </c>
      <c r="L168" s="20">
        <v>2</v>
      </c>
      <c r="M168" s="20">
        <v>0</v>
      </c>
      <c r="N168" s="20">
        <v>1</v>
      </c>
      <c r="O168" s="20">
        <v>0</v>
      </c>
      <c r="P168" s="20">
        <v>-5.667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935</v>
      </c>
      <c r="B169" s="19" t="s">
        <v>249</v>
      </c>
      <c r="C169" s="19">
        <v>4178.731</v>
      </c>
      <c r="D169" s="19">
        <v>4900.159</v>
      </c>
      <c r="E169" s="19">
        <v>0</v>
      </c>
      <c r="F169" s="19">
        <v>0</v>
      </c>
      <c r="G169" s="19">
        <v>0</v>
      </c>
      <c r="H169" s="19">
        <v>1</v>
      </c>
      <c r="I169" s="17">
        <v>5.28</v>
      </c>
      <c r="J169" s="17">
        <v>19.225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-6.259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936</v>
      </c>
      <c r="B170" s="19" t="s">
        <v>250</v>
      </c>
      <c r="C170" s="19">
        <v>5175.06</v>
      </c>
      <c r="D170" s="19">
        <v>6350.087</v>
      </c>
      <c r="E170" s="19">
        <v>0</v>
      </c>
      <c r="F170" s="19">
        <v>0</v>
      </c>
      <c r="G170" s="19">
        <v>0</v>
      </c>
      <c r="H170" s="19">
        <v>1</v>
      </c>
      <c r="I170" s="17">
        <v>11.27</v>
      </c>
      <c r="J170" s="17">
        <v>27.688</v>
      </c>
      <c r="K170" s="20">
        <v>4</v>
      </c>
      <c r="L170" s="20">
        <v>0</v>
      </c>
      <c r="M170" s="20">
        <v>0</v>
      </c>
      <c r="N170" s="20">
        <v>1</v>
      </c>
      <c r="O170" s="20">
        <v>0</v>
      </c>
      <c r="P170" s="20">
        <v>0.815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941</v>
      </c>
      <c r="B171" s="19" t="s">
        <v>251</v>
      </c>
      <c r="C171" s="19">
        <v>1576.543</v>
      </c>
      <c r="D171" s="19">
        <v>1820.467</v>
      </c>
      <c r="E171" s="19">
        <v>0</v>
      </c>
      <c r="F171" s="19">
        <v>0</v>
      </c>
      <c r="G171" s="19">
        <v>0</v>
      </c>
      <c r="H171" s="19">
        <v>1</v>
      </c>
      <c r="I171" s="17">
        <v>2.411</v>
      </c>
      <c r="J171" s="17">
        <v>15.487</v>
      </c>
      <c r="K171" s="20">
        <v>4</v>
      </c>
      <c r="L171" s="20">
        <v>2</v>
      </c>
      <c r="M171" s="20">
        <v>0</v>
      </c>
      <c r="N171" s="20">
        <v>1</v>
      </c>
      <c r="O171" s="20">
        <v>-1</v>
      </c>
      <c r="P171" s="20">
        <v>-4.95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944</v>
      </c>
      <c r="B172" s="19" t="s">
        <v>252</v>
      </c>
      <c r="C172" s="19">
        <v>3188.932</v>
      </c>
      <c r="D172" s="19">
        <v>3624.071</v>
      </c>
      <c r="E172" s="19">
        <v>0</v>
      </c>
      <c r="F172" s="19">
        <v>0</v>
      </c>
      <c r="G172" s="19">
        <v>0</v>
      </c>
      <c r="H172" s="19">
        <v>1</v>
      </c>
      <c r="I172" s="17">
        <v>5.413</v>
      </c>
      <c r="J172" s="17">
        <v>16.77</v>
      </c>
      <c r="K172" s="20">
        <v>4</v>
      </c>
      <c r="L172" s="20">
        <v>2</v>
      </c>
      <c r="M172" s="20">
        <v>0</v>
      </c>
      <c r="N172" s="20">
        <v>1</v>
      </c>
      <c r="O172" s="20">
        <v>0</v>
      </c>
      <c r="P172" s="20">
        <v>-0.286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19">
        <v>949</v>
      </c>
      <c r="B173" s="19" t="s">
        <v>253</v>
      </c>
      <c r="C173" s="19">
        <v>4710.479</v>
      </c>
      <c r="D173" s="19">
        <v>5262.549</v>
      </c>
      <c r="E173" s="19">
        <v>0</v>
      </c>
      <c r="F173" s="19">
        <v>0</v>
      </c>
      <c r="G173" s="19">
        <v>0</v>
      </c>
      <c r="H173" s="19">
        <v>1</v>
      </c>
      <c r="I173" s="17">
        <v>0.456</v>
      </c>
      <c r="J173" s="17">
        <v>10.899</v>
      </c>
      <c r="K173" s="20">
        <v>4</v>
      </c>
      <c r="L173" s="20">
        <v>2</v>
      </c>
      <c r="M173" s="20">
        <v>0</v>
      </c>
      <c r="N173" s="20">
        <v>0</v>
      </c>
      <c r="O173" s="20">
        <v>-1</v>
      </c>
      <c r="P173" s="20">
        <v>-4.956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959</v>
      </c>
      <c r="B174" s="19" t="s">
        <v>254</v>
      </c>
      <c r="C174" s="19">
        <v>6739.136</v>
      </c>
      <c r="D174" s="19">
        <v>7541.42</v>
      </c>
      <c r="E174" s="19">
        <v>0</v>
      </c>
      <c r="F174" s="19">
        <v>0</v>
      </c>
      <c r="G174" s="19">
        <v>0</v>
      </c>
      <c r="H174" s="19">
        <v>1</v>
      </c>
      <c r="I174" s="17">
        <v>1.818</v>
      </c>
      <c r="J174" s="17">
        <v>12.263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-6.039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961</v>
      </c>
      <c r="B175" s="19" t="s">
        <v>255</v>
      </c>
      <c r="C175" s="19">
        <v>3051.349</v>
      </c>
      <c r="D175" s="19">
        <v>3467.144</v>
      </c>
      <c r="E175" s="19">
        <v>0</v>
      </c>
      <c r="F175" s="19">
        <v>0</v>
      </c>
      <c r="G175" s="19">
        <v>0</v>
      </c>
      <c r="H175" s="19">
        <v>1</v>
      </c>
      <c r="I175" s="17">
        <v>5.284</v>
      </c>
      <c r="J175" s="17">
        <v>16.642</v>
      </c>
      <c r="K175" s="20">
        <v>4</v>
      </c>
      <c r="L175" s="20">
        <v>2</v>
      </c>
      <c r="M175" s="20">
        <v>0</v>
      </c>
      <c r="N175" s="20">
        <v>0</v>
      </c>
      <c r="O175" s="20">
        <v>0</v>
      </c>
      <c r="P175" s="20">
        <v>-13.342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964</v>
      </c>
      <c r="B176" s="19" t="s">
        <v>256</v>
      </c>
      <c r="C176" s="19">
        <v>7396.035</v>
      </c>
      <c r="D176" s="19">
        <v>8518.146</v>
      </c>
      <c r="E176" s="19">
        <v>0</v>
      </c>
      <c r="F176" s="19">
        <v>0</v>
      </c>
      <c r="G176" s="19">
        <v>0</v>
      </c>
      <c r="H176" s="19">
        <v>1</v>
      </c>
      <c r="I176" s="17">
        <v>6.014</v>
      </c>
      <c r="J176" s="17">
        <v>18.395</v>
      </c>
      <c r="K176" s="20">
        <v>3</v>
      </c>
      <c r="L176" s="20">
        <v>2</v>
      </c>
      <c r="M176" s="20">
        <v>0</v>
      </c>
      <c r="N176" s="20">
        <v>0</v>
      </c>
      <c r="O176" s="20">
        <v>0</v>
      </c>
      <c r="P176" s="20">
        <v>-9.296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965</v>
      </c>
      <c r="B177" s="19" t="s">
        <v>257</v>
      </c>
      <c r="C177" s="19">
        <v>4906.431</v>
      </c>
      <c r="D177" s="19">
        <v>5407.917</v>
      </c>
      <c r="E177" s="19">
        <v>0</v>
      </c>
      <c r="F177" s="19">
        <v>0</v>
      </c>
      <c r="G177" s="19">
        <v>0</v>
      </c>
      <c r="H177" s="19">
        <v>1</v>
      </c>
      <c r="I177" s="17">
        <v>0.435</v>
      </c>
      <c r="J177" s="17">
        <v>9.667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-7.948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966</v>
      </c>
      <c r="B178" s="19" t="s">
        <v>258</v>
      </c>
      <c r="C178" s="19">
        <v>6658.36</v>
      </c>
      <c r="D178" s="19">
        <v>7490.625</v>
      </c>
      <c r="E178" s="19">
        <v>0</v>
      </c>
      <c r="F178" s="19">
        <v>0</v>
      </c>
      <c r="G178" s="19">
        <v>0</v>
      </c>
      <c r="H178" s="19">
        <v>1</v>
      </c>
      <c r="I178" s="17">
        <v>2.985</v>
      </c>
      <c r="J178" s="17">
        <v>13.764</v>
      </c>
      <c r="K178" s="20">
        <v>4</v>
      </c>
      <c r="L178" s="20">
        <v>2</v>
      </c>
      <c r="M178" s="20">
        <v>0</v>
      </c>
      <c r="N178" s="20">
        <v>0</v>
      </c>
      <c r="O178" s="20">
        <v>-1</v>
      </c>
      <c r="P178" s="20">
        <v>-3.116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967</v>
      </c>
      <c r="B179" s="19" t="s">
        <v>259</v>
      </c>
      <c r="C179" s="19">
        <v>5507.026</v>
      </c>
      <c r="D179" s="19">
        <v>6065.141</v>
      </c>
      <c r="E179" s="19">
        <v>0</v>
      </c>
      <c r="F179" s="19">
        <v>0</v>
      </c>
      <c r="G179" s="19">
        <v>0</v>
      </c>
      <c r="H179" s="19">
        <v>1</v>
      </c>
      <c r="I179" s="17">
        <v>1.324</v>
      </c>
      <c r="J179" s="17">
        <v>10.404</v>
      </c>
      <c r="K179" s="20">
        <v>4</v>
      </c>
      <c r="L179" s="20">
        <v>2</v>
      </c>
      <c r="M179" s="20">
        <v>0</v>
      </c>
      <c r="N179" s="20">
        <v>0</v>
      </c>
      <c r="O179" s="20">
        <v>0</v>
      </c>
      <c r="P179" s="20">
        <v>-1.72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969</v>
      </c>
      <c r="B180" s="19" t="s">
        <v>260</v>
      </c>
      <c r="C180" s="19">
        <v>4127.563</v>
      </c>
      <c r="D180" s="19">
        <v>4569.257</v>
      </c>
      <c r="E180" s="19">
        <v>0</v>
      </c>
      <c r="F180" s="19">
        <v>0</v>
      </c>
      <c r="G180" s="19">
        <v>0</v>
      </c>
      <c r="H180" s="19">
        <v>1</v>
      </c>
      <c r="I180" s="17">
        <v>2.605</v>
      </c>
      <c r="J180" s="17">
        <v>12.02</v>
      </c>
      <c r="K180" s="20">
        <v>4</v>
      </c>
      <c r="L180" s="20">
        <v>1</v>
      </c>
      <c r="M180" s="20">
        <v>0</v>
      </c>
      <c r="N180" s="20">
        <v>1</v>
      </c>
      <c r="O180" s="20">
        <v>0</v>
      </c>
      <c r="P180" s="20">
        <v>-0.133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970</v>
      </c>
      <c r="B181" s="19" t="s">
        <v>261</v>
      </c>
      <c r="C181" s="19">
        <v>1563.096</v>
      </c>
      <c r="D181" s="19">
        <v>1700.711</v>
      </c>
      <c r="E181" s="19">
        <v>0</v>
      </c>
      <c r="F181" s="19">
        <v>0</v>
      </c>
      <c r="G181" s="19">
        <v>0</v>
      </c>
      <c r="H181" s="19">
        <v>1</v>
      </c>
      <c r="I181" s="17">
        <v>0.715</v>
      </c>
      <c r="J181" s="17">
        <v>8.749</v>
      </c>
      <c r="K181" s="20">
        <v>4</v>
      </c>
      <c r="L181" s="20">
        <v>2</v>
      </c>
      <c r="M181" s="20">
        <v>0</v>
      </c>
      <c r="N181" s="20">
        <v>1</v>
      </c>
      <c r="O181" s="20">
        <v>0</v>
      </c>
      <c r="P181" s="20">
        <v>-0.192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971</v>
      </c>
      <c r="B182" s="19" t="s">
        <v>262</v>
      </c>
      <c r="C182" s="19">
        <v>2484.53</v>
      </c>
      <c r="D182" s="19">
        <v>2758.567</v>
      </c>
      <c r="E182" s="19">
        <v>0</v>
      </c>
      <c r="F182" s="19">
        <v>0</v>
      </c>
      <c r="G182" s="19">
        <v>0</v>
      </c>
      <c r="H182" s="19">
        <v>1</v>
      </c>
      <c r="I182" s="17">
        <v>4.071</v>
      </c>
      <c r="J182" s="17">
        <v>13.6</v>
      </c>
      <c r="K182" s="20">
        <v>4</v>
      </c>
      <c r="L182" s="20">
        <v>2</v>
      </c>
      <c r="M182" s="20">
        <v>-1</v>
      </c>
      <c r="N182" s="20">
        <v>1</v>
      </c>
      <c r="O182" s="20">
        <v>0</v>
      </c>
      <c r="P182" s="20">
        <v>-0.332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974</v>
      </c>
      <c r="B183" s="19" t="s">
        <v>263</v>
      </c>
      <c r="C183" s="19">
        <v>6152.253</v>
      </c>
      <c r="D183" s="19">
        <v>7111.963</v>
      </c>
      <c r="E183" s="19">
        <v>0</v>
      </c>
      <c r="F183" s="19">
        <v>0</v>
      </c>
      <c r="G183" s="19">
        <v>0</v>
      </c>
      <c r="H183" s="19">
        <v>1</v>
      </c>
      <c r="I183" s="17">
        <v>0.354</v>
      </c>
      <c r="J183" s="17">
        <v>13.801</v>
      </c>
      <c r="K183" s="20">
        <v>4</v>
      </c>
      <c r="L183" s="20">
        <v>2</v>
      </c>
      <c r="M183" s="20">
        <v>0</v>
      </c>
      <c r="N183" s="20">
        <v>1</v>
      </c>
      <c r="O183" s="20">
        <v>0</v>
      </c>
      <c r="P183" s="20">
        <v>0.125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19">
        <v>978</v>
      </c>
      <c r="B184" s="19" t="s">
        <v>264</v>
      </c>
      <c r="C184" s="19">
        <v>9831.65</v>
      </c>
      <c r="D184" s="19">
        <v>11213.644</v>
      </c>
      <c r="E184" s="19">
        <v>0</v>
      </c>
      <c r="F184" s="19">
        <v>0</v>
      </c>
      <c r="G184" s="19">
        <v>0</v>
      </c>
      <c r="H184" s="19">
        <v>1</v>
      </c>
      <c r="I184" s="17">
        <v>3.392</v>
      </c>
      <c r="J184" s="17">
        <v>15.298</v>
      </c>
      <c r="K184" s="20">
        <v>4</v>
      </c>
      <c r="L184" s="20">
        <v>2</v>
      </c>
      <c r="M184" s="20">
        <v>0</v>
      </c>
      <c r="N184" s="20">
        <v>1</v>
      </c>
      <c r="O184" s="20">
        <v>0</v>
      </c>
      <c r="P184" s="20">
        <v>-0.689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979</v>
      </c>
      <c r="B185" s="19" t="s">
        <v>265</v>
      </c>
      <c r="C185" s="19">
        <v>4600.116</v>
      </c>
      <c r="D185" s="19">
        <v>5199.589</v>
      </c>
      <c r="E185" s="19">
        <v>0</v>
      </c>
      <c r="F185" s="19">
        <v>0</v>
      </c>
      <c r="G185" s="19">
        <v>0</v>
      </c>
      <c r="H185" s="19">
        <v>1</v>
      </c>
      <c r="I185" s="17">
        <v>4.97</v>
      </c>
      <c r="J185" s="17">
        <v>15.926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-6.119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980</v>
      </c>
      <c r="B186" s="19" t="s">
        <v>266</v>
      </c>
      <c r="C186" s="19">
        <v>2873.885</v>
      </c>
      <c r="D186" s="19">
        <v>3137.966</v>
      </c>
      <c r="E186" s="19">
        <v>0</v>
      </c>
      <c r="F186" s="19">
        <v>0</v>
      </c>
      <c r="G186" s="19">
        <v>0</v>
      </c>
      <c r="H186" s="19">
        <v>1</v>
      </c>
      <c r="I186" s="17">
        <v>2.306</v>
      </c>
      <c r="J186" s="17">
        <v>10.528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14.284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982</v>
      </c>
      <c r="B187" s="19" t="s">
        <v>267</v>
      </c>
      <c r="C187" s="19">
        <v>6759.3</v>
      </c>
      <c r="D187" s="19">
        <v>7633.816</v>
      </c>
      <c r="E187" s="19">
        <v>0</v>
      </c>
      <c r="F187" s="19">
        <v>0</v>
      </c>
      <c r="G187" s="19">
        <v>0</v>
      </c>
      <c r="H187" s="19">
        <v>1</v>
      </c>
      <c r="I187" s="17">
        <v>3.907</v>
      </c>
      <c r="J187" s="17">
        <v>14.915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-35.543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984</v>
      </c>
      <c r="B188" s="19" t="s">
        <v>268</v>
      </c>
      <c r="C188" s="19">
        <v>3681.084</v>
      </c>
      <c r="D188" s="19">
        <v>4073.472</v>
      </c>
      <c r="E188" s="19">
        <v>0</v>
      </c>
      <c r="F188" s="19">
        <v>0</v>
      </c>
      <c r="G188" s="19">
        <v>0</v>
      </c>
      <c r="H188" s="19">
        <v>1</v>
      </c>
      <c r="I188" s="17">
        <v>2.731</v>
      </c>
      <c r="J188" s="17">
        <v>12.1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-10.356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985</v>
      </c>
      <c r="B189" s="19" t="s">
        <v>269</v>
      </c>
      <c r="C189" s="19">
        <v>4501.684</v>
      </c>
      <c r="D189" s="19">
        <v>5101.91</v>
      </c>
      <c r="E189" s="19">
        <v>0</v>
      </c>
      <c r="F189" s="19">
        <v>0</v>
      </c>
      <c r="G189" s="19">
        <v>0</v>
      </c>
      <c r="H189" s="19">
        <v>1</v>
      </c>
      <c r="I189" s="17">
        <v>4.402</v>
      </c>
      <c r="J189" s="17">
        <v>15.649</v>
      </c>
      <c r="K189" s="20">
        <v>4</v>
      </c>
      <c r="L189" s="20">
        <v>2</v>
      </c>
      <c r="M189" s="20">
        <v>0</v>
      </c>
      <c r="N189" s="20">
        <v>1</v>
      </c>
      <c r="O189" s="20">
        <v>0</v>
      </c>
      <c r="P189" s="20">
        <v>1.186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987</v>
      </c>
      <c r="B190" s="19" t="s">
        <v>270</v>
      </c>
      <c r="C190" s="19">
        <v>3044.919</v>
      </c>
      <c r="D190" s="19">
        <v>3502.672</v>
      </c>
      <c r="E190" s="19">
        <v>0</v>
      </c>
      <c r="F190" s="19">
        <v>0</v>
      </c>
      <c r="G190" s="19">
        <v>0</v>
      </c>
      <c r="H190" s="19">
        <v>1</v>
      </c>
      <c r="I190" s="17">
        <v>6.002</v>
      </c>
      <c r="J190" s="17">
        <v>18.286</v>
      </c>
      <c r="K190" s="20">
        <v>4</v>
      </c>
      <c r="L190" s="20">
        <v>2</v>
      </c>
      <c r="M190" s="20">
        <v>0</v>
      </c>
      <c r="N190" s="20">
        <v>1</v>
      </c>
      <c r="O190" s="20">
        <v>-1</v>
      </c>
      <c r="P190" s="20">
        <v>-6.202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988</v>
      </c>
      <c r="B191" s="19" t="s">
        <v>271</v>
      </c>
      <c r="C191" s="19">
        <v>3025.031</v>
      </c>
      <c r="D191" s="19">
        <v>3418.742</v>
      </c>
      <c r="E191" s="19">
        <v>0</v>
      </c>
      <c r="F191" s="19">
        <v>0</v>
      </c>
      <c r="G191" s="19">
        <v>0</v>
      </c>
      <c r="H191" s="19">
        <v>1</v>
      </c>
      <c r="I191" s="17">
        <v>2.126</v>
      </c>
      <c r="J191" s="17">
        <v>13.397</v>
      </c>
      <c r="K191" s="20">
        <v>4</v>
      </c>
      <c r="L191" s="20">
        <v>2</v>
      </c>
      <c r="M191" s="20">
        <v>0</v>
      </c>
      <c r="N191" s="20">
        <v>1</v>
      </c>
      <c r="O191" s="20">
        <v>0</v>
      </c>
      <c r="P191" s="20">
        <v>-0.061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991</v>
      </c>
      <c r="B192" s="19" t="s">
        <v>272</v>
      </c>
      <c r="C192" s="19">
        <v>8009.406</v>
      </c>
      <c r="D192" s="19">
        <v>9204.101</v>
      </c>
      <c r="E192" s="19">
        <v>0</v>
      </c>
      <c r="F192" s="19">
        <v>0</v>
      </c>
      <c r="G192" s="19">
        <v>0</v>
      </c>
      <c r="H192" s="19">
        <v>1</v>
      </c>
      <c r="I192" s="17">
        <v>4.21</v>
      </c>
      <c r="J192" s="17">
        <v>16.643</v>
      </c>
      <c r="K192" s="20">
        <v>4</v>
      </c>
      <c r="L192" s="20">
        <v>1</v>
      </c>
      <c r="M192" s="20">
        <v>-1</v>
      </c>
      <c r="N192" s="20">
        <v>1</v>
      </c>
      <c r="O192" s="20">
        <v>0</v>
      </c>
      <c r="P192" s="20">
        <v>-5.961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992</v>
      </c>
      <c r="B193" s="19" t="s">
        <v>273</v>
      </c>
      <c r="C193" s="19">
        <v>5254.534</v>
      </c>
      <c r="D193" s="19">
        <v>6048.301</v>
      </c>
      <c r="E193" s="19">
        <v>0</v>
      </c>
      <c r="F193" s="19">
        <v>0</v>
      </c>
      <c r="G193" s="19">
        <v>0</v>
      </c>
      <c r="H193" s="19">
        <v>1</v>
      </c>
      <c r="I193" s="17">
        <v>0.494</v>
      </c>
      <c r="J193" s="17">
        <v>13.553</v>
      </c>
      <c r="K193" s="20">
        <v>4</v>
      </c>
      <c r="L193" s="20">
        <v>1</v>
      </c>
      <c r="M193" s="20">
        <v>0</v>
      </c>
      <c r="N193" s="20">
        <v>1</v>
      </c>
      <c r="O193" s="20">
        <v>0</v>
      </c>
      <c r="P193" s="20">
        <v>-17.705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993</v>
      </c>
      <c r="B194" s="19" t="s">
        <v>274</v>
      </c>
      <c r="C194" s="19">
        <v>5531.876</v>
      </c>
      <c r="D194" s="19">
        <v>6513.064</v>
      </c>
      <c r="E194" s="19">
        <v>0</v>
      </c>
      <c r="F194" s="19">
        <v>0</v>
      </c>
      <c r="G194" s="19">
        <v>0</v>
      </c>
      <c r="H194" s="19">
        <v>1</v>
      </c>
      <c r="I194" s="17">
        <v>5.384</v>
      </c>
      <c r="J194" s="17">
        <v>19.638</v>
      </c>
      <c r="K194" s="20">
        <v>4</v>
      </c>
      <c r="L194" s="20">
        <v>2</v>
      </c>
      <c r="M194" s="20">
        <v>-1</v>
      </c>
      <c r="N194" s="20">
        <v>1</v>
      </c>
      <c r="O194" s="20">
        <v>0</v>
      </c>
      <c r="P194" s="20">
        <v>-7.237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994</v>
      </c>
      <c r="B195" s="19" t="s">
        <v>275</v>
      </c>
      <c r="C195" s="19">
        <v>6120.802</v>
      </c>
      <c r="D195" s="19">
        <v>7469.599</v>
      </c>
      <c r="E195" s="19">
        <v>0</v>
      </c>
      <c r="F195" s="19">
        <v>0</v>
      </c>
      <c r="G195" s="19">
        <v>0</v>
      </c>
      <c r="H195" s="19">
        <v>1</v>
      </c>
      <c r="I195" s="17">
        <v>10.308</v>
      </c>
      <c r="J195" s="17">
        <v>26.504</v>
      </c>
      <c r="K195" s="20">
        <v>4</v>
      </c>
      <c r="L195" s="20">
        <v>2</v>
      </c>
      <c r="M195" s="20">
        <v>0</v>
      </c>
      <c r="N195" s="20">
        <v>0</v>
      </c>
      <c r="O195" s="20">
        <v>0</v>
      </c>
      <c r="P195" s="20">
        <v>-1.271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998</v>
      </c>
      <c r="B196" s="19" t="s">
        <v>276</v>
      </c>
      <c r="C196" s="19">
        <v>1868.754</v>
      </c>
      <c r="D196" s="19">
        <v>2224.028</v>
      </c>
      <c r="E196" s="19">
        <v>0</v>
      </c>
      <c r="F196" s="19">
        <v>0</v>
      </c>
      <c r="G196" s="19">
        <v>0</v>
      </c>
      <c r="H196" s="19">
        <v>1</v>
      </c>
      <c r="I196" s="17">
        <v>5.797</v>
      </c>
      <c r="J196" s="17">
        <v>20.845</v>
      </c>
      <c r="K196" s="20">
        <v>4</v>
      </c>
      <c r="L196" s="20">
        <v>2</v>
      </c>
      <c r="M196" s="20">
        <v>0</v>
      </c>
      <c r="N196" s="20">
        <v>0</v>
      </c>
      <c r="O196" s="20">
        <v>0</v>
      </c>
      <c r="P196" s="20">
        <v>-0.948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399001</v>
      </c>
      <c r="B197" s="19" t="s">
        <v>277</v>
      </c>
      <c r="C197" s="19">
        <v>9559.932</v>
      </c>
      <c r="D197" s="19">
        <v>10937.123</v>
      </c>
      <c r="E197" s="19">
        <v>0</v>
      </c>
      <c r="F197" s="19">
        <v>0</v>
      </c>
      <c r="G197" s="19">
        <v>0</v>
      </c>
      <c r="H197" s="19">
        <v>1</v>
      </c>
      <c r="I197" s="17">
        <v>4.491</v>
      </c>
      <c r="J197" s="17">
        <v>16.518</v>
      </c>
      <c r="K197" s="20">
        <v>4</v>
      </c>
      <c r="L197" s="20">
        <v>0</v>
      </c>
      <c r="M197" s="20">
        <v>0</v>
      </c>
      <c r="N197" s="20">
        <v>1</v>
      </c>
      <c r="O197" s="20">
        <v>0</v>
      </c>
      <c r="P197" s="20">
        <v>-2.232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399002</v>
      </c>
      <c r="B198" s="19" t="s">
        <v>278</v>
      </c>
      <c r="C198" s="19">
        <v>12647.648</v>
      </c>
      <c r="D198" s="19">
        <v>14541.053</v>
      </c>
      <c r="E198" s="19">
        <v>0</v>
      </c>
      <c r="F198" s="19">
        <v>0</v>
      </c>
      <c r="G198" s="19">
        <v>0</v>
      </c>
      <c r="H198" s="19">
        <v>1</v>
      </c>
      <c r="I198" s="17">
        <v>5.019</v>
      </c>
      <c r="J198" s="17">
        <v>17.387</v>
      </c>
      <c r="K198" s="20">
        <v>4</v>
      </c>
      <c r="L198" s="20">
        <v>2</v>
      </c>
      <c r="M198" s="20">
        <v>0</v>
      </c>
      <c r="N198" s="20">
        <v>1</v>
      </c>
      <c r="O198" s="20">
        <v>0</v>
      </c>
      <c r="P198" s="20">
        <v>1.518</v>
      </c>
      <c r="Q198" s="20">
        <v>0</v>
      </c>
      <c r="R198" s="20">
        <v>1</v>
      </c>
      <c r="S198" s="21"/>
      <c r="T198" s="21"/>
      <c r="U198" s="21"/>
      <c r="V198" s="21"/>
      <c r="W198" s="21"/>
    </row>
    <row r="199" ht="16.5" spans="1:23">
      <c r="A199" s="19">
        <v>399003</v>
      </c>
      <c r="B199" s="19" t="s">
        <v>279</v>
      </c>
      <c r="C199" s="19">
        <v>7628.135</v>
      </c>
      <c r="D199" s="19">
        <v>8457.233</v>
      </c>
      <c r="E199" s="19">
        <v>0</v>
      </c>
      <c r="F199" s="19">
        <v>0</v>
      </c>
      <c r="G199" s="19">
        <v>0</v>
      </c>
      <c r="H199" s="19">
        <v>1</v>
      </c>
      <c r="I199" s="17">
        <v>2.962</v>
      </c>
      <c r="J199" s="17">
        <v>12.475</v>
      </c>
      <c r="K199" s="20">
        <v>4</v>
      </c>
      <c r="L199" s="20">
        <v>2</v>
      </c>
      <c r="M199" s="20">
        <v>0</v>
      </c>
      <c r="N199" s="20">
        <v>1</v>
      </c>
      <c r="O199" s="20">
        <v>0</v>
      </c>
      <c r="P199" s="20">
        <v>-1.938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399004</v>
      </c>
      <c r="B200" s="19" t="s">
        <v>280</v>
      </c>
      <c r="C200" s="19">
        <v>5905.824</v>
      </c>
      <c r="D200" s="19">
        <v>6704.256</v>
      </c>
      <c r="E200" s="19">
        <v>0</v>
      </c>
      <c r="F200" s="19">
        <v>0</v>
      </c>
      <c r="G200" s="19">
        <v>0</v>
      </c>
      <c r="H200" s="19">
        <v>1</v>
      </c>
      <c r="I200" s="17">
        <v>4.367</v>
      </c>
      <c r="J200" s="17">
        <v>15.756</v>
      </c>
      <c r="K200" s="20">
        <v>3</v>
      </c>
      <c r="L200" s="20">
        <v>2</v>
      </c>
      <c r="M200" s="20">
        <v>-1</v>
      </c>
      <c r="N200" s="20">
        <v>1</v>
      </c>
      <c r="O200" s="20">
        <v>0</v>
      </c>
      <c r="P200" s="20">
        <v>0.826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399005</v>
      </c>
      <c r="B201" s="19" t="s">
        <v>281</v>
      </c>
      <c r="C201" s="19">
        <v>5988.471</v>
      </c>
      <c r="D201" s="19">
        <v>6809.929</v>
      </c>
      <c r="E201" s="19">
        <v>0</v>
      </c>
      <c r="F201" s="19">
        <v>0</v>
      </c>
      <c r="G201" s="19">
        <v>0</v>
      </c>
      <c r="H201" s="19">
        <v>1</v>
      </c>
      <c r="I201" s="17">
        <v>3.294</v>
      </c>
      <c r="J201" s="17">
        <v>14.96</v>
      </c>
      <c r="K201" s="20">
        <v>4</v>
      </c>
      <c r="L201" s="20">
        <v>2</v>
      </c>
      <c r="M201" s="20">
        <v>0</v>
      </c>
      <c r="N201" s="20">
        <v>1</v>
      </c>
      <c r="O201" s="20">
        <v>0</v>
      </c>
      <c r="P201" s="20">
        <v>0.27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399006</v>
      </c>
      <c r="B202" s="19" t="s">
        <v>282</v>
      </c>
      <c r="C202" s="19">
        <v>1871.099</v>
      </c>
      <c r="D202" s="19">
        <v>2265.121</v>
      </c>
      <c r="E202" s="19">
        <v>0</v>
      </c>
      <c r="F202" s="19">
        <v>0</v>
      </c>
      <c r="G202" s="19">
        <v>0</v>
      </c>
      <c r="H202" s="19">
        <v>1</v>
      </c>
      <c r="I202" s="17">
        <v>8.282</v>
      </c>
      <c r="J202" s="17">
        <v>24.236</v>
      </c>
      <c r="K202" s="20">
        <v>4</v>
      </c>
      <c r="L202" s="20">
        <v>2</v>
      </c>
      <c r="M202" s="20">
        <v>-1</v>
      </c>
      <c r="N202" s="20">
        <v>1</v>
      </c>
      <c r="O202" s="20">
        <v>0</v>
      </c>
      <c r="P202" s="20">
        <v>-3.107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399007</v>
      </c>
      <c r="B203" s="19" t="s">
        <v>48</v>
      </c>
      <c r="C203" s="19">
        <v>4023.758</v>
      </c>
      <c r="D203" s="19">
        <v>4581.274</v>
      </c>
      <c r="E203" s="19">
        <v>0</v>
      </c>
      <c r="F203" s="19">
        <v>0</v>
      </c>
      <c r="G203" s="19">
        <v>0</v>
      </c>
      <c r="H203" s="19">
        <v>1</v>
      </c>
      <c r="I203" s="17">
        <v>4.426</v>
      </c>
      <c r="J203" s="17">
        <v>16.057</v>
      </c>
      <c r="K203" s="20">
        <v>4</v>
      </c>
      <c r="L203" s="20">
        <v>2</v>
      </c>
      <c r="M203" s="20">
        <v>-1</v>
      </c>
      <c r="N203" s="20">
        <v>1</v>
      </c>
      <c r="O203" s="20">
        <v>0</v>
      </c>
      <c r="P203" s="20">
        <v>-1.041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399008</v>
      </c>
      <c r="B204" s="19" t="s">
        <v>45</v>
      </c>
      <c r="C204" s="19">
        <v>1201.543</v>
      </c>
      <c r="D204" s="19">
        <v>1377.89</v>
      </c>
      <c r="E204" s="19">
        <v>0</v>
      </c>
      <c r="F204" s="19">
        <v>0</v>
      </c>
      <c r="G204" s="19">
        <v>0</v>
      </c>
      <c r="H204" s="19">
        <v>1</v>
      </c>
      <c r="I204" s="17">
        <v>4.064</v>
      </c>
      <c r="J204" s="17">
        <v>16.342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-5.293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399009</v>
      </c>
      <c r="B205" s="19" t="s">
        <v>283</v>
      </c>
      <c r="C205" s="19">
        <v>3527.902</v>
      </c>
      <c r="D205" s="19">
        <v>4119.066</v>
      </c>
      <c r="E205" s="19">
        <v>0</v>
      </c>
      <c r="F205" s="19">
        <v>0</v>
      </c>
      <c r="G205" s="19">
        <v>0</v>
      </c>
      <c r="H205" s="19">
        <v>1</v>
      </c>
      <c r="I205" s="17">
        <v>5.53</v>
      </c>
      <c r="J205" s="17">
        <v>19.088</v>
      </c>
      <c r="K205" s="20">
        <v>4</v>
      </c>
      <c r="L205" s="20">
        <v>2</v>
      </c>
      <c r="M205" s="20">
        <v>-1</v>
      </c>
      <c r="N205" s="20">
        <v>1</v>
      </c>
      <c r="O205" s="20">
        <v>0</v>
      </c>
      <c r="P205" s="20">
        <v>-5.071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399010</v>
      </c>
      <c r="B206" s="19" t="s">
        <v>284</v>
      </c>
      <c r="C206" s="19">
        <v>6435.91</v>
      </c>
      <c r="D206" s="19">
        <v>7674.623</v>
      </c>
      <c r="E206" s="19">
        <v>0</v>
      </c>
      <c r="F206" s="19">
        <v>0</v>
      </c>
      <c r="G206" s="19">
        <v>0</v>
      </c>
      <c r="H206" s="19">
        <v>1</v>
      </c>
      <c r="I206" s="17">
        <v>5.092</v>
      </c>
      <c r="J206" s="17">
        <v>20.411</v>
      </c>
      <c r="K206" s="20">
        <v>4</v>
      </c>
      <c r="L206" s="20">
        <v>0</v>
      </c>
      <c r="M206" s="20">
        <v>0</v>
      </c>
      <c r="N206" s="20">
        <v>1</v>
      </c>
      <c r="O206" s="20">
        <v>0</v>
      </c>
      <c r="P206" s="20">
        <v>2.604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399011</v>
      </c>
      <c r="B207" s="19" t="s">
        <v>285</v>
      </c>
      <c r="C207" s="19">
        <v>4674.101</v>
      </c>
      <c r="D207" s="19">
        <v>5394.578</v>
      </c>
      <c r="E207" s="19">
        <v>0</v>
      </c>
      <c r="F207" s="19">
        <v>0</v>
      </c>
      <c r="G207" s="19">
        <v>0</v>
      </c>
      <c r="H207" s="19">
        <v>1</v>
      </c>
      <c r="I207" s="17">
        <v>4.722</v>
      </c>
      <c r="J207" s="17">
        <v>17.447</v>
      </c>
      <c r="K207" s="20">
        <v>4</v>
      </c>
      <c r="L207" s="20">
        <v>2</v>
      </c>
      <c r="M207" s="20">
        <v>0</v>
      </c>
      <c r="N207" s="20">
        <v>1</v>
      </c>
      <c r="O207" s="20">
        <v>-1</v>
      </c>
      <c r="P207" s="20">
        <v>-3.276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399012</v>
      </c>
      <c r="B208" s="19" t="s">
        <v>286</v>
      </c>
      <c r="C208" s="19">
        <v>2793.603</v>
      </c>
      <c r="D208" s="19">
        <v>3391.726</v>
      </c>
      <c r="E208" s="19">
        <v>0</v>
      </c>
      <c r="F208" s="19">
        <v>0</v>
      </c>
      <c r="G208" s="19">
        <v>0</v>
      </c>
      <c r="H208" s="19">
        <v>1</v>
      </c>
      <c r="I208" s="17">
        <v>7.713</v>
      </c>
      <c r="J208" s="17">
        <v>23.987</v>
      </c>
      <c r="K208" s="20">
        <v>4</v>
      </c>
      <c r="L208" s="20">
        <v>2</v>
      </c>
      <c r="M208" s="20">
        <v>-1</v>
      </c>
      <c r="N208" s="20">
        <v>1</v>
      </c>
      <c r="O208" s="20">
        <v>0</v>
      </c>
      <c r="P208" s="20">
        <v>-6.581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399013</v>
      </c>
      <c r="B209" s="19" t="s">
        <v>287</v>
      </c>
      <c r="C209" s="19">
        <v>4283.045</v>
      </c>
      <c r="D209" s="19">
        <v>4809.647</v>
      </c>
      <c r="E209" s="19">
        <v>0</v>
      </c>
      <c r="F209" s="19">
        <v>0</v>
      </c>
      <c r="G209" s="19">
        <v>0</v>
      </c>
      <c r="H209" s="19">
        <v>1</v>
      </c>
      <c r="I209" s="17">
        <v>2.964</v>
      </c>
      <c r="J209" s="17">
        <v>13.588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-0.124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399015</v>
      </c>
      <c r="B210" s="19" t="s">
        <v>288</v>
      </c>
      <c r="C210" s="19">
        <v>2194.155</v>
      </c>
      <c r="D210" s="19">
        <v>2643.794</v>
      </c>
      <c r="E210" s="19">
        <v>0</v>
      </c>
      <c r="F210" s="19">
        <v>0</v>
      </c>
      <c r="G210" s="19">
        <v>0</v>
      </c>
      <c r="H210" s="19">
        <v>1</v>
      </c>
      <c r="I210" s="17">
        <v>5.334</v>
      </c>
      <c r="J210" s="17">
        <v>21.435</v>
      </c>
      <c r="K210" s="20">
        <v>4</v>
      </c>
      <c r="L210" s="20">
        <v>2</v>
      </c>
      <c r="M210" s="20">
        <v>-1</v>
      </c>
      <c r="N210" s="20">
        <v>1</v>
      </c>
      <c r="O210" s="20">
        <v>0</v>
      </c>
      <c r="P210" s="20">
        <v>-4.755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399016</v>
      </c>
      <c r="B211" s="19" t="s">
        <v>289</v>
      </c>
      <c r="C211" s="19">
        <v>3879.773</v>
      </c>
      <c r="D211" s="19">
        <v>4554.935</v>
      </c>
      <c r="E211" s="19">
        <v>0</v>
      </c>
      <c r="F211" s="19">
        <v>0</v>
      </c>
      <c r="G211" s="19">
        <v>0</v>
      </c>
      <c r="H211" s="19">
        <v>1</v>
      </c>
      <c r="I211" s="17">
        <v>6.041</v>
      </c>
      <c r="J211" s="17">
        <v>19.968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-3.19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399017</v>
      </c>
      <c r="B212" s="19" t="s">
        <v>290</v>
      </c>
      <c r="C212" s="19">
        <v>3340.415</v>
      </c>
      <c r="D212" s="19">
        <v>3997.438</v>
      </c>
      <c r="E212" s="19">
        <v>0</v>
      </c>
      <c r="F212" s="19">
        <v>0</v>
      </c>
      <c r="G212" s="19">
        <v>0</v>
      </c>
      <c r="H212" s="19">
        <v>1</v>
      </c>
      <c r="I212" s="17">
        <v>7.973</v>
      </c>
      <c r="J212" s="17">
        <v>23.099</v>
      </c>
      <c r="K212" s="20">
        <v>4</v>
      </c>
      <c r="L212" s="20">
        <v>1</v>
      </c>
      <c r="M212" s="20">
        <v>-1</v>
      </c>
      <c r="N212" s="20">
        <v>1</v>
      </c>
      <c r="O212" s="20">
        <v>0</v>
      </c>
      <c r="P212" s="20">
        <v>-2.618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399018</v>
      </c>
      <c r="B213" s="19" t="s">
        <v>291</v>
      </c>
      <c r="C213" s="19">
        <v>3891.976</v>
      </c>
      <c r="D213" s="19">
        <v>4699.576</v>
      </c>
      <c r="E213" s="19">
        <v>0</v>
      </c>
      <c r="F213" s="19">
        <v>0</v>
      </c>
      <c r="G213" s="19">
        <v>0</v>
      </c>
      <c r="H213" s="19">
        <v>1</v>
      </c>
      <c r="I213" s="17">
        <v>7.285</v>
      </c>
      <c r="J213" s="17">
        <v>23.218</v>
      </c>
      <c r="K213" s="20">
        <v>3</v>
      </c>
      <c r="L213" s="20">
        <v>0</v>
      </c>
      <c r="M213" s="20">
        <v>0</v>
      </c>
      <c r="N213" s="20">
        <v>1</v>
      </c>
      <c r="O213" s="20">
        <v>0</v>
      </c>
      <c r="P213" s="20">
        <v>1.071</v>
      </c>
      <c r="Q213" s="20">
        <v>1</v>
      </c>
      <c r="R213" s="20">
        <v>1</v>
      </c>
      <c r="S213" s="21"/>
      <c r="T213" s="21"/>
      <c r="U213" s="21"/>
      <c r="V213" s="21"/>
      <c r="W213" s="21"/>
    </row>
    <row r="214" ht="16.5" spans="1:23">
      <c r="A214" s="19">
        <v>399019</v>
      </c>
      <c r="B214" s="19" t="s">
        <v>292</v>
      </c>
      <c r="C214" s="19">
        <v>3251.542</v>
      </c>
      <c r="D214" s="19">
        <v>4022.931</v>
      </c>
      <c r="E214" s="19">
        <v>0</v>
      </c>
      <c r="F214" s="19">
        <v>0</v>
      </c>
      <c r="G214" s="19">
        <v>0</v>
      </c>
      <c r="H214" s="19">
        <v>1</v>
      </c>
      <c r="I214" s="17">
        <v>5.513</v>
      </c>
      <c r="J214" s="17">
        <v>23.631</v>
      </c>
      <c r="K214" s="20">
        <v>4</v>
      </c>
      <c r="L214" s="20">
        <v>2</v>
      </c>
      <c r="M214" s="20">
        <v>0</v>
      </c>
      <c r="N214" s="20">
        <v>1</v>
      </c>
      <c r="O214" s="20">
        <v>0</v>
      </c>
      <c r="P214" s="20">
        <v>-2.028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399020</v>
      </c>
      <c r="B215" s="19" t="s">
        <v>293</v>
      </c>
      <c r="C215" s="19">
        <v>1276.122</v>
      </c>
      <c r="D215" s="19">
        <v>1606.49</v>
      </c>
      <c r="E215" s="19">
        <v>0</v>
      </c>
      <c r="F215" s="19">
        <v>0</v>
      </c>
      <c r="G215" s="19">
        <v>0</v>
      </c>
      <c r="H215" s="19">
        <v>1</v>
      </c>
      <c r="I215" s="17">
        <v>5.103</v>
      </c>
      <c r="J215" s="17">
        <v>24.618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-0.548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399030</v>
      </c>
      <c r="B216" s="19" t="s">
        <v>294</v>
      </c>
      <c r="C216" s="19">
        <v>2644.573</v>
      </c>
      <c r="D216" s="19">
        <v>3150.49</v>
      </c>
      <c r="E216" s="19">
        <v>0</v>
      </c>
      <c r="F216" s="19">
        <v>0</v>
      </c>
      <c r="G216" s="19">
        <v>0</v>
      </c>
      <c r="H216" s="19">
        <v>1</v>
      </c>
      <c r="I216" s="17">
        <v>3.133</v>
      </c>
      <c r="J216" s="17">
        <v>18.688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-0.865</v>
      </c>
      <c r="Q216" s="20">
        <v>0</v>
      </c>
      <c r="R216" s="20">
        <v>1</v>
      </c>
      <c r="S216" s="21"/>
      <c r="T216" s="21"/>
      <c r="U216" s="21"/>
      <c r="V216" s="21"/>
      <c r="W216" s="21"/>
    </row>
    <row r="217" ht="16.5" spans="1:23">
      <c r="A217" s="19">
        <v>399050</v>
      </c>
      <c r="B217" s="19" t="s">
        <v>295</v>
      </c>
      <c r="C217" s="19">
        <v>2318.499</v>
      </c>
      <c r="D217" s="19">
        <v>2632.598</v>
      </c>
      <c r="E217" s="19">
        <v>0</v>
      </c>
      <c r="F217" s="19">
        <v>0</v>
      </c>
      <c r="G217" s="19">
        <v>0</v>
      </c>
      <c r="H217" s="19">
        <v>1</v>
      </c>
      <c r="I217" s="17">
        <v>1.563</v>
      </c>
      <c r="J217" s="17">
        <v>13.308</v>
      </c>
      <c r="K217" s="20">
        <v>3</v>
      </c>
      <c r="L217" s="20">
        <v>2</v>
      </c>
      <c r="M217" s="20">
        <v>0</v>
      </c>
      <c r="N217" s="20">
        <v>0</v>
      </c>
      <c r="O217" s="20">
        <v>0</v>
      </c>
      <c r="P217" s="20">
        <v>0.653</v>
      </c>
      <c r="Q217" s="20">
        <v>0</v>
      </c>
      <c r="R217" s="20">
        <v>-1</v>
      </c>
      <c r="S217" s="21"/>
      <c r="T217" s="21"/>
      <c r="U217" s="21"/>
      <c r="V217" s="21"/>
      <c r="W217" s="21"/>
    </row>
    <row r="218" ht="16.5" spans="1:23">
      <c r="A218" s="19">
        <v>399060</v>
      </c>
      <c r="B218" s="19" t="s">
        <v>296</v>
      </c>
      <c r="C218" s="19">
        <v>2412.075</v>
      </c>
      <c r="D218" s="19">
        <v>2751.603</v>
      </c>
      <c r="E218" s="19">
        <v>0</v>
      </c>
      <c r="F218" s="19">
        <v>0</v>
      </c>
      <c r="G218" s="19">
        <v>0</v>
      </c>
      <c r="H218" s="19">
        <v>1</v>
      </c>
      <c r="I218" s="17">
        <v>0.414</v>
      </c>
      <c r="J218" s="17">
        <v>12.703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4.465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399088</v>
      </c>
      <c r="B219" s="19" t="s">
        <v>297</v>
      </c>
      <c r="C219" s="19">
        <v>3322.269</v>
      </c>
      <c r="D219" s="19">
        <v>3828.299</v>
      </c>
      <c r="E219" s="19">
        <v>0</v>
      </c>
      <c r="F219" s="19">
        <v>0</v>
      </c>
      <c r="G219" s="19">
        <v>0</v>
      </c>
      <c r="H219" s="19">
        <v>1</v>
      </c>
      <c r="I219" s="17">
        <v>4.384</v>
      </c>
      <c r="J219" s="17">
        <v>17.023</v>
      </c>
      <c r="K219" s="20">
        <v>4</v>
      </c>
      <c r="L219" s="20">
        <v>2</v>
      </c>
      <c r="M219" s="20">
        <v>-1</v>
      </c>
      <c r="N219" s="20">
        <v>1</v>
      </c>
      <c r="O219" s="20">
        <v>0</v>
      </c>
      <c r="P219" s="20">
        <v>9.572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399100</v>
      </c>
      <c r="B220" s="19" t="s">
        <v>298</v>
      </c>
      <c r="C220" s="19">
        <v>8637.422</v>
      </c>
      <c r="D220" s="19">
        <v>10051.35</v>
      </c>
      <c r="E220" s="19">
        <v>0</v>
      </c>
      <c r="F220" s="19">
        <v>0</v>
      </c>
      <c r="G220" s="19">
        <v>0</v>
      </c>
      <c r="H220" s="19">
        <v>1</v>
      </c>
      <c r="I220" s="17">
        <v>5.226</v>
      </c>
      <c r="J220" s="17">
        <v>18.558</v>
      </c>
      <c r="K220" s="20">
        <v>0</v>
      </c>
      <c r="L220" s="20">
        <v>1</v>
      </c>
      <c r="M220" s="20">
        <v>1</v>
      </c>
      <c r="N220" s="20">
        <v>-1</v>
      </c>
      <c r="O220" s="20">
        <v>0</v>
      </c>
      <c r="P220" s="20">
        <v>-0.598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399101</v>
      </c>
      <c r="B221" s="19" t="s">
        <v>299</v>
      </c>
      <c r="C221" s="19">
        <v>10515.939</v>
      </c>
      <c r="D221" s="19">
        <v>12263.593</v>
      </c>
      <c r="E221" s="19">
        <v>0</v>
      </c>
      <c r="F221" s="19">
        <v>0</v>
      </c>
      <c r="G221" s="19">
        <v>0</v>
      </c>
      <c r="H221" s="19">
        <v>1</v>
      </c>
      <c r="I221" s="17">
        <v>5.328</v>
      </c>
      <c r="J221" s="17">
        <v>18.82</v>
      </c>
      <c r="K221" s="20">
        <v>4</v>
      </c>
      <c r="L221" s="20">
        <v>2</v>
      </c>
      <c r="M221" s="20">
        <v>0</v>
      </c>
      <c r="N221" s="20">
        <v>1</v>
      </c>
      <c r="O221" s="20">
        <v>0</v>
      </c>
      <c r="P221" s="20">
        <v>5.47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399102</v>
      </c>
      <c r="B222" s="19" t="s">
        <v>300</v>
      </c>
      <c r="C222" s="19">
        <v>2550.545</v>
      </c>
      <c r="D222" s="19">
        <v>3126.298</v>
      </c>
      <c r="E222" s="19">
        <v>0</v>
      </c>
      <c r="F222" s="19">
        <v>0</v>
      </c>
      <c r="G222" s="19">
        <v>0</v>
      </c>
      <c r="H222" s="19">
        <v>1</v>
      </c>
      <c r="I222" s="17">
        <v>7.377</v>
      </c>
      <c r="J222" s="17">
        <v>24.435</v>
      </c>
      <c r="K222" s="20">
        <v>3</v>
      </c>
      <c r="L222" s="20">
        <v>2</v>
      </c>
      <c r="M222" s="20">
        <v>0</v>
      </c>
      <c r="N222" s="20">
        <v>0</v>
      </c>
      <c r="O222" s="20">
        <v>0</v>
      </c>
      <c r="P222" s="20">
        <v>-1.68</v>
      </c>
      <c r="Q222" s="20">
        <v>0</v>
      </c>
      <c r="R222" s="20">
        <v>-1</v>
      </c>
      <c r="S222" s="21"/>
      <c r="T222" s="21"/>
      <c r="U222" s="21"/>
      <c r="V222" s="21"/>
      <c r="W222" s="21"/>
    </row>
    <row r="223" ht="16.5" spans="1:23">
      <c r="A223" s="19">
        <v>399103</v>
      </c>
      <c r="B223" s="19" t="s">
        <v>301</v>
      </c>
      <c r="C223" s="19">
        <v>6872.898</v>
      </c>
      <c r="D223" s="19">
        <v>7753.898</v>
      </c>
      <c r="E223" s="19">
        <v>0</v>
      </c>
      <c r="F223" s="19">
        <v>0</v>
      </c>
      <c r="G223" s="19">
        <v>0</v>
      </c>
      <c r="H223" s="19">
        <v>1</v>
      </c>
      <c r="I223" s="17">
        <v>4.954</v>
      </c>
      <c r="J223" s="17">
        <v>15.753</v>
      </c>
      <c r="K223" s="20">
        <v>4</v>
      </c>
      <c r="L223" s="20">
        <v>2</v>
      </c>
      <c r="M223" s="20">
        <v>0</v>
      </c>
      <c r="N223" s="20">
        <v>0</v>
      </c>
      <c r="O223" s="20">
        <v>0</v>
      </c>
      <c r="P223" s="20">
        <v>-10.061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399106</v>
      </c>
      <c r="B224" s="19" t="s">
        <v>302</v>
      </c>
      <c r="C224" s="19">
        <v>1836.119</v>
      </c>
      <c r="D224" s="19">
        <v>2141.175</v>
      </c>
      <c r="E224" s="19">
        <v>0</v>
      </c>
      <c r="F224" s="19">
        <v>0</v>
      </c>
      <c r="G224" s="19">
        <v>0</v>
      </c>
      <c r="H224" s="19">
        <v>1</v>
      </c>
      <c r="I224" s="17">
        <v>5.327</v>
      </c>
      <c r="J224" s="17">
        <v>18.815</v>
      </c>
      <c r="K224" s="20">
        <v>4</v>
      </c>
      <c r="L224" s="20">
        <v>0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399107</v>
      </c>
      <c r="B225" s="19" t="s">
        <v>303</v>
      </c>
      <c r="C225" s="19">
        <v>1920.547</v>
      </c>
      <c r="D225" s="19">
        <v>2239.859</v>
      </c>
      <c r="E225" s="19">
        <v>0</v>
      </c>
      <c r="F225" s="19">
        <v>0</v>
      </c>
      <c r="G225" s="19">
        <v>0</v>
      </c>
      <c r="H225" s="19">
        <v>1</v>
      </c>
      <c r="I225" s="17">
        <v>5.328</v>
      </c>
      <c r="J225" s="17">
        <v>18.825</v>
      </c>
      <c r="K225" s="20">
        <v>3</v>
      </c>
      <c r="L225" s="20">
        <v>2</v>
      </c>
      <c r="M225" s="20">
        <v>0</v>
      </c>
      <c r="N225" s="20">
        <v>0</v>
      </c>
      <c r="O225" s="20">
        <v>0</v>
      </c>
      <c r="P225" s="20">
        <v>0.2</v>
      </c>
      <c r="Q225" s="20">
        <v>0</v>
      </c>
      <c r="R225" s="20">
        <v>-1</v>
      </c>
      <c r="S225" s="21"/>
      <c r="T225" s="21"/>
      <c r="U225" s="21"/>
      <c r="V225" s="21"/>
      <c r="W225" s="21"/>
    </row>
    <row r="226" ht="16.5" spans="1:23">
      <c r="A226" s="19">
        <v>399108</v>
      </c>
      <c r="B226" s="19" t="s">
        <v>304</v>
      </c>
      <c r="C226" s="19">
        <v>1138.156</v>
      </c>
      <c r="D226" s="19">
        <v>1259.45</v>
      </c>
      <c r="E226" s="19">
        <v>0</v>
      </c>
      <c r="F226" s="19">
        <v>0</v>
      </c>
      <c r="G226" s="19">
        <v>0</v>
      </c>
      <c r="H226" s="19">
        <v>1</v>
      </c>
      <c r="I226" s="17">
        <v>4.029</v>
      </c>
      <c r="J226" s="17">
        <v>13.272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-2.134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399232</v>
      </c>
      <c r="B227" s="19" t="s">
        <v>305</v>
      </c>
      <c r="C227" s="19">
        <v>2458.788</v>
      </c>
      <c r="D227" s="19">
        <v>2952.836</v>
      </c>
      <c r="E227" s="19">
        <v>0</v>
      </c>
      <c r="F227" s="19">
        <v>0</v>
      </c>
      <c r="G227" s="19">
        <v>0</v>
      </c>
      <c r="H227" s="19">
        <v>1</v>
      </c>
      <c r="I227" s="17">
        <v>1.412</v>
      </c>
      <c r="J227" s="17">
        <v>17.907</v>
      </c>
      <c r="K227" s="20">
        <v>3</v>
      </c>
      <c r="L227" s="20">
        <v>2</v>
      </c>
      <c r="M227" s="20">
        <v>0</v>
      </c>
      <c r="N227" s="20">
        <v>0</v>
      </c>
      <c r="O227" s="20">
        <v>0</v>
      </c>
      <c r="P227" s="20">
        <v>-0.839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399233</v>
      </c>
      <c r="B228" s="19" t="s">
        <v>306</v>
      </c>
      <c r="C228" s="19">
        <v>2341.398</v>
      </c>
      <c r="D228" s="19">
        <v>2763.188</v>
      </c>
      <c r="E228" s="19">
        <v>0</v>
      </c>
      <c r="F228" s="19">
        <v>0</v>
      </c>
      <c r="G228" s="19">
        <v>0</v>
      </c>
      <c r="H228" s="19">
        <v>1</v>
      </c>
      <c r="I228" s="17">
        <v>6.403</v>
      </c>
      <c r="J228" s="17">
        <v>20.69</v>
      </c>
      <c r="K228" s="20">
        <v>4</v>
      </c>
      <c r="L228" s="20">
        <v>2</v>
      </c>
      <c r="M228" s="20">
        <v>0</v>
      </c>
      <c r="N228" s="20">
        <v>1</v>
      </c>
      <c r="O228" s="20">
        <v>0</v>
      </c>
      <c r="P228" s="20">
        <v>-4.764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399235</v>
      </c>
      <c r="B229" s="19" t="s">
        <v>307</v>
      </c>
      <c r="C229" s="19">
        <v>836.462</v>
      </c>
      <c r="D229" s="19">
        <v>999.008</v>
      </c>
      <c r="E229" s="19">
        <v>0</v>
      </c>
      <c r="F229" s="19">
        <v>0</v>
      </c>
      <c r="G229" s="19">
        <v>0</v>
      </c>
      <c r="H229" s="19">
        <v>1</v>
      </c>
      <c r="I229" s="17">
        <v>3.533</v>
      </c>
      <c r="J229" s="17">
        <v>19.229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-3.558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399236</v>
      </c>
      <c r="B230" s="19" t="s">
        <v>308</v>
      </c>
      <c r="C230" s="19">
        <v>1205.993</v>
      </c>
      <c r="D230" s="19">
        <v>1399.907</v>
      </c>
      <c r="E230" s="19">
        <v>0</v>
      </c>
      <c r="F230" s="19">
        <v>0</v>
      </c>
      <c r="G230" s="19">
        <v>0</v>
      </c>
      <c r="H230" s="19">
        <v>1</v>
      </c>
      <c r="I230" s="17">
        <v>0.118</v>
      </c>
      <c r="J230" s="17">
        <v>13.953</v>
      </c>
      <c r="K230" s="20">
        <v>4</v>
      </c>
      <c r="L230" s="20">
        <v>0</v>
      </c>
      <c r="M230" s="20">
        <v>0</v>
      </c>
      <c r="N230" s="20">
        <v>1</v>
      </c>
      <c r="O230" s="20">
        <v>0</v>
      </c>
      <c r="P230" s="20">
        <v>0.13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399239</v>
      </c>
      <c r="B231" s="19" t="s">
        <v>309</v>
      </c>
      <c r="C231" s="19">
        <v>1650.178</v>
      </c>
      <c r="D231" s="19">
        <v>2028.343</v>
      </c>
      <c r="E231" s="19">
        <v>0</v>
      </c>
      <c r="F231" s="19">
        <v>0</v>
      </c>
      <c r="G231" s="19">
        <v>0</v>
      </c>
      <c r="H231" s="19">
        <v>1</v>
      </c>
      <c r="I231" s="17">
        <v>2.061</v>
      </c>
      <c r="J231" s="17">
        <v>20.321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-4.231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399240</v>
      </c>
      <c r="B232" s="19" t="s">
        <v>310</v>
      </c>
      <c r="C232" s="19">
        <v>1294.532</v>
      </c>
      <c r="D232" s="19">
        <v>1549.172</v>
      </c>
      <c r="E232" s="19">
        <v>0</v>
      </c>
      <c r="F232" s="19">
        <v>0</v>
      </c>
      <c r="G232" s="19">
        <v>0</v>
      </c>
      <c r="H232" s="19">
        <v>1</v>
      </c>
      <c r="I232" s="17">
        <v>3.341</v>
      </c>
      <c r="J232" s="17">
        <v>19.229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-5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399242</v>
      </c>
      <c r="B233" s="19" t="s">
        <v>311</v>
      </c>
      <c r="C233" s="19">
        <v>1078.429</v>
      </c>
      <c r="D233" s="19">
        <v>1263.253</v>
      </c>
      <c r="E233" s="19">
        <v>0</v>
      </c>
      <c r="F233" s="19">
        <v>0</v>
      </c>
      <c r="G233" s="19">
        <v>0</v>
      </c>
      <c r="H233" s="19">
        <v>1</v>
      </c>
      <c r="I233" s="17">
        <v>0.98</v>
      </c>
      <c r="J233" s="17">
        <v>15.467</v>
      </c>
      <c r="K233" s="20">
        <v>4</v>
      </c>
      <c r="L233" s="20">
        <v>2</v>
      </c>
      <c r="M233" s="20">
        <v>0</v>
      </c>
      <c r="N233" s="20">
        <v>1</v>
      </c>
      <c r="O233" s="20">
        <v>0</v>
      </c>
      <c r="P233" s="20">
        <v>-6.219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19">
        <v>399243</v>
      </c>
      <c r="B234" s="19" t="s">
        <v>312</v>
      </c>
      <c r="C234" s="19">
        <v>1166.749</v>
      </c>
      <c r="D234" s="19">
        <v>1448.808</v>
      </c>
      <c r="E234" s="19">
        <v>0</v>
      </c>
      <c r="F234" s="19">
        <v>0</v>
      </c>
      <c r="G234" s="19">
        <v>0</v>
      </c>
      <c r="H234" s="19">
        <v>1</v>
      </c>
      <c r="I234" s="17">
        <v>5.378</v>
      </c>
      <c r="J234" s="17">
        <v>23.799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0.39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399244</v>
      </c>
      <c r="B235" s="19" t="s">
        <v>313</v>
      </c>
      <c r="C235" s="19">
        <v>489.921</v>
      </c>
      <c r="D235" s="19">
        <v>571.879</v>
      </c>
      <c r="E235" s="19">
        <v>0</v>
      </c>
      <c r="F235" s="19">
        <v>0</v>
      </c>
      <c r="G235" s="19">
        <v>0</v>
      </c>
      <c r="H235" s="19">
        <v>1</v>
      </c>
      <c r="I235" s="17">
        <v>2.323</v>
      </c>
      <c r="J235" s="17">
        <v>16.321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4.038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399258</v>
      </c>
      <c r="B236" s="19" t="s">
        <v>314</v>
      </c>
      <c r="C236" s="19">
        <v>2960.736</v>
      </c>
      <c r="D236" s="19">
        <v>3385.396</v>
      </c>
      <c r="E236" s="19">
        <v>0</v>
      </c>
      <c r="F236" s="19">
        <v>0</v>
      </c>
      <c r="G236" s="19">
        <v>0</v>
      </c>
      <c r="H236" s="19">
        <v>1</v>
      </c>
      <c r="I236" s="17">
        <v>2.079</v>
      </c>
      <c r="J236" s="17">
        <v>14.362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10.041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399259</v>
      </c>
      <c r="B237" s="19" t="s">
        <v>315</v>
      </c>
      <c r="C237" s="19">
        <v>2916.75</v>
      </c>
      <c r="D237" s="19">
        <v>3527.52</v>
      </c>
      <c r="E237" s="19">
        <v>0</v>
      </c>
      <c r="F237" s="19">
        <v>0</v>
      </c>
      <c r="G237" s="19">
        <v>0</v>
      </c>
      <c r="H237" s="19">
        <v>1</v>
      </c>
      <c r="I237" s="17">
        <v>4.287</v>
      </c>
      <c r="J237" s="17">
        <v>20.859</v>
      </c>
      <c r="K237" s="20">
        <v>0</v>
      </c>
      <c r="L237" s="20">
        <v>1</v>
      </c>
      <c r="M237" s="20">
        <v>0</v>
      </c>
      <c r="N237" s="20">
        <v>0</v>
      </c>
      <c r="O237" s="20">
        <v>0</v>
      </c>
      <c r="P237" s="20">
        <v>-2.167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399260</v>
      </c>
      <c r="B238" s="19" t="s">
        <v>316</v>
      </c>
      <c r="C238" s="19">
        <v>2479.184</v>
      </c>
      <c r="D238" s="19">
        <v>2847.658</v>
      </c>
      <c r="E238" s="19">
        <v>0</v>
      </c>
      <c r="F238" s="19">
        <v>0</v>
      </c>
      <c r="G238" s="19">
        <v>0</v>
      </c>
      <c r="H238" s="19">
        <v>1</v>
      </c>
      <c r="I238" s="17">
        <v>4.432</v>
      </c>
      <c r="J238" s="17">
        <v>16.798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0.265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399261</v>
      </c>
      <c r="B239" s="19" t="s">
        <v>317</v>
      </c>
      <c r="C239" s="19">
        <v>2911.266</v>
      </c>
      <c r="D239" s="19">
        <v>3692.542</v>
      </c>
      <c r="E239" s="19">
        <v>0</v>
      </c>
      <c r="F239" s="19">
        <v>0</v>
      </c>
      <c r="G239" s="19">
        <v>0</v>
      </c>
      <c r="H239" s="19">
        <v>1</v>
      </c>
      <c r="I239" s="17">
        <v>13.419</v>
      </c>
      <c r="J239" s="17">
        <v>31.738</v>
      </c>
      <c r="K239" s="20">
        <v>4</v>
      </c>
      <c r="L239" s="20">
        <v>2</v>
      </c>
      <c r="M239" s="20">
        <v>0</v>
      </c>
      <c r="N239" s="20">
        <v>0</v>
      </c>
      <c r="O239" s="20">
        <v>-1</v>
      </c>
      <c r="P239" s="20">
        <v>-3.301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399262</v>
      </c>
      <c r="B240" s="19" t="s">
        <v>318</v>
      </c>
      <c r="C240" s="19">
        <v>1641.978</v>
      </c>
      <c r="D240" s="19">
        <v>2007.901</v>
      </c>
      <c r="E240" s="19">
        <v>0</v>
      </c>
      <c r="F240" s="19">
        <v>0</v>
      </c>
      <c r="G240" s="19">
        <v>0</v>
      </c>
      <c r="H240" s="19">
        <v>1</v>
      </c>
      <c r="I240" s="17">
        <v>9.042</v>
      </c>
      <c r="J240" s="17">
        <v>25.619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-3.971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399263</v>
      </c>
      <c r="B241" s="19" t="s">
        <v>319</v>
      </c>
      <c r="C241" s="19">
        <v>1712.71</v>
      </c>
      <c r="D241" s="19">
        <v>2161.646</v>
      </c>
      <c r="E241" s="19">
        <v>0</v>
      </c>
      <c r="F241" s="19">
        <v>0</v>
      </c>
      <c r="G241" s="19">
        <v>0</v>
      </c>
      <c r="H241" s="19">
        <v>1</v>
      </c>
      <c r="I241" s="17">
        <v>10.823</v>
      </c>
      <c r="J241" s="17">
        <v>29.343</v>
      </c>
      <c r="K241" s="20">
        <v>2</v>
      </c>
      <c r="L241" s="20">
        <v>2</v>
      </c>
      <c r="M241" s="20">
        <v>0</v>
      </c>
      <c r="N241" s="20">
        <v>0</v>
      </c>
      <c r="O241" s="20">
        <v>0</v>
      </c>
      <c r="P241" s="20">
        <v>-1.19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19">
        <v>399264</v>
      </c>
      <c r="B242" s="19" t="s">
        <v>320</v>
      </c>
      <c r="C242" s="19">
        <v>1205.078</v>
      </c>
      <c r="D242" s="19">
        <v>1481.8</v>
      </c>
      <c r="E242" s="19">
        <v>0</v>
      </c>
      <c r="F242" s="19">
        <v>0</v>
      </c>
      <c r="G242" s="19">
        <v>0</v>
      </c>
      <c r="H242" s="19">
        <v>1</v>
      </c>
      <c r="I242" s="17">
        <v>1.32</v>
      </c>
      <c r="J242" s="17">
        <v>19.748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-5.711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399265</v>
      </c>
      <c r="B243" s="19" t="s">
        <v>321</v>
      </c>
      <c r="C243" s="19">
        <v>852.005</v>
      </c>
      <c r="D243" s="19">
        <v>1074.943</v>
      </c>
      <c r="E243" s="19">
        <v>0</v>
      </c>
      <c r="F243" s="19">
        <v>0</v>
      </c>
      <c r="G243" s="19">
        <v>0</v>
      </c>
      <c r="H243" s="19">
        <v>1</v>
      </c>
      <c r="I243" s="17">
        <v>7.147</v>
      </c>
      <c r="J243" s="17">
        <v>26.404</v>
      </c>
      <c r="K243" s="20">
        <v>3</v>
      </c>
      <c r="L243" s="20">
        <v>1</v>
      </c>
      <c r="M243" s="20">
        <v>0</v>
      </c>
      <c r="N243" s="20">
        <v>0</v>
      </c>
      <c r="O243" s="20">
        <v>0</v>
      </c>
      <c r="P243" s="20">
        <v>-8.939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399266</v>
      </c>
      <c r="B244" s="19" t="s">
        <v>322</v>
      </c>
      <c r="C244" s="19">
        <v>2020.155</v>
      </c>
      <c r="D244" s="19">
        <v>2423.121</v>
      </c>
      <c r="E244" s="19">
        <v>0</v>
      </c>
      <c r="F244" s="19">
        <v>0</v>
      </c>
      <c r="G244" s="19">
        <v>0</v>
      </c>
      <c r="H244" s="19">
        <v>1</v>
      </c>
      <c r="I244" s="17">
        <v>4.585</v>
      </c>
      <c r="J244" s="17">
        <v>20.452</v>
      </c>
      <c r="K244" s="20">
        <v>3</v>
      </c>
      <c r="L244" s="20">
        <v>0</v>
      </c>
      <c r="M244" s="20">
        <v>0</v>
      </c>
      <c r="N244" s="20">
        <v>-1</v>
      </c>
      <c r="O244" s="20">
        <v>0</v>
      </c>
      <c r="P244" s="20">
        <v>-0.443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399269</v>
      </c>
      <c r="B245" s="19" t="s">
        <v>323</v>
      </c>
      <c r="C245" s="19">
        <v>3770.294</v>
      </c>
      <c r="D245" s="19">
        <v>4862.246</v>
      </c>
      <c r="E245" s="19">
        <v>0</v>
      </c>
      <c r="F245" s="19">
        <v>0</v>
      </c>
      <c r="G245" s="19">
        <v>0</v>
      </c>
      <c r="H245" s="19">
        <v>1</v>
      </c>
      <c r="I245" s="17">
        <v>13.976</v>
      </c>
      <c r="J245" s="17">
        <v>33.295</v>
      </c>
      <c r="K245" s="20">
        <v>4</v>
      </c>
      <c r="L245" s="20">
        <v>2</v>
      </c>
      <c r="M245" s="20">
        <v>0</v>
      </c>
      <c r="N245" s="20">
        <v>1</v>
      </c>
      <c r="O245" s="20">
        <v>0</v>
      </c>
      <c r="P245" s="20">
        <v>-0.277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399274</v>
      </c>
      <c r="B246" s="19" t="s">
        <v>324</v>
      </c>
      <c r="C246" s="19">
        <v>3491.209</v>
      </c>
      <c r="D246" s="19">
        <v>4186.925</v>
      </c>
      <c r="E246" s="19">
        <v>0</v>
      </c>
      <c r="F246" s="19">
        <v>0</v>
      </c>
      <c r="G246" s="19">
        <v>0</v>
      </c>
      <c r="H246" s="19">
        <v>1</v>
      </c>
      <c r="I246" s="17">
        <v>8.849</v>
      </c>
      <c r="J246" s="17">
        <v>23.995</v>
      </c>
      <c r="K246" s="20">
        <v>4</v>
      </c>
      <c r="L246" s="20">
        <v>2</v>
      </c>
      <c r="M246" s="20">
        <v>-1</v>
      </c>
      <c r="N246" s="20">
        <v>1</v>
      </c>
      <c r="O246" s="20">
        <v>0</v>
      </c>
      <c r="P246" s="20">
        <v>-4.133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399275</v>
      </c>
      <c r="B247" s="19" t="s">
        <v>325</v>
      </c>
      <c r="C247" s="19">
        <v>2278.102</v>
      </c>
      <c r="D247" s="19">
        <v>2750.585</v>
      </c>
      <c r="E247" s="19">
        <v>0</v>
      </c>
      <c r="F247" s="19">
        <v>0</v>
      </c>
      <c r="G247" s="19">
        <v>0</v>
      </c>
      <c r="H247" s="19">
        <v>1</v>
      </c>
      <c r="I247" s="17">
        <v>6.22</v>
      </c>
      <c r="J247" s="17">
        <v>22.329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399276</v>
      </c>
      <c r="B248" s="19" t="s">
        <v>326</v>
      </c>
      <c r="C248" s="19">
        <v>4307.434</v>
      </c>
      <c r="D248" s="19">
        <v>5225.691</v>
      </c>
      <c r="E248" s="19">
        <v>0</v>
      </c>
      <c r="F248" s="19">
        <v>0</v>
      </c>
      <c r="G248" s="19">
        <v>0</v>
      </c>
      <c r="H248" s="19">
        <v>1</v>
      </c>
      <c r="I248" s="17">
        <v>9.089</v>
      </c>
      <c r="J248" s="17">
        <v>25.064</v>
      </c>
      <c r="K248" s="20">
        <v>4</v>
      </c>
      <c r="L248" s="20">
        <v>2</v>
      </c>
      <c r="M248" s="20">
        <v>0</v>
      </c>
      <c r="N248" s="20">
        <v>1</v>
      </c>
      <c r="O248" s="20">
        <v>0</v>
      </c>
      <c r="P248" s="20">
        <v>13.028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399277</v>
      </c>
      <c r="B249" s="19" t="s">
        <v>327</v>
      </c>
      <c r="C249" s="19">
        <v>2346.387</v>
      </c>
      <c r="D249" s="19">
        <v>2754.205</v>
      </c>
      <c r="E249" s="19">
        <v>0</v>
      </c>
      <c r="F249" s="19">
        <v>0</v>
      </c>
      <c r="G249" s="19">
        <v>0</v>
      </c>
      <c r="H249" s="19">
        <v>1</v>
      </c>
      <c r="I249" s="17">
        <v>3.706</v>
      </c>
      <c r="J249" s="17">
        <v>17.964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-2.173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399278</v>
      </c>
      <c r="B250" s="19" t="s">
        <v>328</v>
      </c>
      <c r="C250" s="19">
        <v>1426.293</v>
      </c>
      <c r="D250" s="19">
        <v>1653.974</v>
      </c>
      <c r="E250" s="19">
        <v>0</v>
      </c>
      <c r="F250" s="19">
        <v>0</v>
      </c>
      <c r="G250" s="19">
        <v>0</v>
      </c>
      <c r="H250" s="19">
        <v>1</v>
      </c>
      <c r="I250" s="17">
        <v>5.581</v>
      </c>
      <c r="J250" s="17">
        <v>18.579</v>
      </c>
      <c r="K250" s="20">
        <v>4</v>
      </c>
      <c r="L250" s="20">
        <v>2</v>
      </c>
      <c r="M250" s="20">
        <v>0</v>
      </c>
      <c r="N250" s="20">
        <v>1</v>
      </c>
      <c r="O250" s="20">
        <v>-1</v>
      </c>
      <c r="P250" s="20">
        <v>-10.036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399279</v>
      </c>
      <c r="B251" s="19" t="s">
        <v>329</v>
      </c>
      <c r="C251" s="19">
        <v>2809.097</v>
      </c>
      <c r="D251" s="19">
        <v>3402.785</v>
      </c>
      <c r="E251" s="19">
        <v>0</v>
      </c>
      <c r="F251" s="19">
        <v>0</v>
      </c>
      <c r="G251" s="19">
        <v>0</v>
      </c>
      <c r="H251" s="19">
        <v>1</v>
      </c>
      <c r="I251" s="17">
        <v>9.109</v>
      </c>
      <c r="J251" s="17">
        <v>24.966</v>
      </c>
      <c r="K251" s="20">
        <v>4</v>
      </c>
      <c r="L251" s="20">
        <v>2</v>
      </c>
      <c r="M251" s="20">
        <v>0</v>
      </c>
      <c r="N251" s="20">
        <v>1</v>
      </c>
      <c r="O251" s="20">
        <v>0</v>
      </c>
      <c r="P251" s="20">
        <v>-3.816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399280</v>
      </c>
      <c r="B252" s="19" t="s">
        <v>330</v>
      </c>
      <c r="C252" s="19">
        <v>1839.33</v>
      </c>
      <c r="D252" s="19">
        <v>2165.54</v>
      </c>
      <c r="E252" s="19">
        <v>0</v>
      </c>
      <c r="F252" s="19">
        <v>0</v>
      </c>
      <c r="G252" s="19">
        <v>0</v>
      </c>
      <c r="H252" s="19">
        <v>1</v>
      </c>
      <c r="I252" s="17">
        <v>4.349</v>
      </c>
      <c r="J252" s="17">
        <v>18.758</v>
      </c>
      <c r="K252" s="20">
        <v>4</v>
      </c>
      <c r="L252" s="20">
        <v>1</v>
      </c>
      <c r="M252" s="20">
        <v>0</v>
      </c>
      <c r="N252" s="20">
        <v>1</v>
      </c>
      <c r="O252" s="20">
        <v>0</v>
      </c>
      <c r="P252" s="20">
        <v>2.977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399281</v>
      </c>
      <c r="B253" s="19" t="s">
        <v>331</v>
      </c>
      <c r="C253" s="19">
        <v>2812.433</v>
      </c>
      <c r="D253" s="19">
        <v>3529.833</v>
      </c>
      <c r="E253" s="19">
        <v>0</v>
      </c>
      <c r="F253" s="19">
        <v>0</v>
      </c>
      <c r="G253" s="19">
        <v>0</v>
      </c>
      <c r="H253" s="19">
        <v>1</v>
      </c>
      <c r="I253" s="17">
        <v>6.127</v>
      </c>
      <c r="J253" s="17">
        <v>25.205</v>
      </c>
      <c r="K253" s="20">
        <v>4</v>
      </c>
      <c r="L253" s="20">
        <v>2</v>
      </c>
      <c r="M253" s="20">
        <v>0</v>
      </c>
      <c r="N253" s="20">
        <v>1</v>
      </c>
      <c r="O253" s="20">
        <v>0</v>
      </c>
      <c r="P253" s="20">
        <v>-1.13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399282</v>
      </c>
      <c r="B254" s="19" t="s">
        <v>332</v>
      </c>
      <c r="C254" s="19">
        <v>4163.231</v>
      </c>
      <c r="D254" s="19">
        <v>5023.086</v>
      </c>
      <c r="E254" s="19">
        <v>0</v>
      </c>
      <c r="F254" s="19">
        <v>0</v>
      </c>
      <c r="G254" s="19">
        <v>0</v>
      </c>
      <c r="H254" s="19">
        <v>1</v>
      </c>
      <c r="I254" s="17">
        <v>1.296</v>
      </c>
      <c r="J254" s="17">
        <v>18.192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1.756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399283</v>
      </c>
      <c r="B255" s="19" t="s">
        <v>333</v>
      </c>
      <c r="C255" s="19">
        <v>3172.088</v>
      </c>
      <c r="D255" s="19">
        <v>3758.107</v>
      </c>
      <c r="E255" s="19">
        <v>0</v>
      </c>
      <c r="F255" s="19">
        <v>0</v>
      </c>
      <c r="G255" s="19">
        <v>0</v>
      </c>
      <c r="H255" s="19">
        <v>1</v>
      </c>
      <c r="I255" s="17">
        <v>1.978</v>
      </c>
      <c r="J255" s="17">
        <v>17.263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0.996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399284</v>
      </c>
      <c r="B256" s="19" t="s">
        <v>334</v>
      </c>
      <c r="C256" s="19">
        <v>2980.312</v>
      </c>
      <c r="D256" s="19">
        <v>3520.59</v>
      </c>
      <c r="E256" s="19">
        <v>0</v>
      </c>
      <c r="F256" s="19">
        <v>0</v>
      </c>
      <c r="G256" s="19">
        <v>0</v>
      </c>
      <c r="H256" s="19">
        <v>1</v>
      </c>
      <c r="I256" s="17">
        <v>1.269</v>
      </c>
      <c r="J256" s="17">
        <v>16.42</v>
      </c>
      <c r="K256" s="20">
        <v>4</v>
      </c>
      <c r="L256" s="20">
        <v>1</v>
      </c>
      <c r="M256" s="20">
        <v>0</v>
      </c>
      <c r="N256" s="20">
        <v>1</v>
      </c>
      <c r="O256" s="20">
        <v>0</v>
      </c>
      <c r="P256" s="20">
        <v>0.391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399285</v>
      </c>
      <c r="B257" s="19" t="s">
        <v>335</v>
      </c>
      <c r="C257" s="19">
        <v>3645.838</v>
      </c>
      <c r="D257" s="19">
        <v>4341.465</v>
      </c>
      <c r="E257" s="19">
        <v>0</v>
      </c>
      <c r="F257" s="19">
        <v>0</v>
      </c>
      <c r="G257" s="19">
        <v>0</v>
      </c>
      <c r="H257" s="19">
        <v>1</v>
      </c>
      <c r="I257" s="17">
        <v>8.149</v>
      </c>
      <c r="J257" s="17">
        <v>22.866</v>
      </c>
      <c r="K257" s="20">
        <v>4</v>
      </c>
      <c r="L257" s="20">
        <v>2</v>
      </c>
      <c r="M257" s="20">
        <v>0</v>
      </c>
      <c r="N257" s="20">
        <v>1</v>
      </c>
      <c r="O257" s="20">
        <v>0</v>
      </c>
      <c r="P257" s="20">
        <v>-18.649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399286</v>
      </c>
      <c r="B258" s="19" t="s">
        <v>336</v>
      </c>
      <c r="C258" s="19">
        <v>3332.238</v>
      </c>
      <c r="D258" s="19">
        <v>3902.093</v>
      </c>
      <c r="E258" s="19">
        <v>0</v>
      </c>
      <c r="F258" s="19">
        <v>0</v>
      </c>
      <c r="G258" s="19">
        <v>0</v>
      </c>
      <c r="H258" s="19">
        <v>1</v>
      </c>
      <c r="I258" s="17">
        <v>2.593</v>
      </c>
      <c r="J258" s="17">
        <v>16.818</v>
      </c>
      <c r="K258" s="20">
        <v>4</v>
      </c>
      <c r="L258" s="20">
        <v>2</v>
      </c>
      <c r="M258" s="20">
        <v>0</v>
      </c>
      <c r="N258" s="20">
        <v>1</v>
      </c>
      <c r="O258" s="20">
        <v>0</v>
      </c>
      <c r="P258" s="20">
        <v>-10.176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399289</v>
      </c>
      <c r="B259" s="19" t="s">
        <v>337</v>
      </c>
      <c r="C259" s="19">
        <v>118.431</v>
      </c>
      <c r="D259" s="19">
        <v>119.577</v>
      </c>
      <c r="E259" s="19">
        <v>0</v>
      </c>
      <c r="F259" s="19">
        <v>0</v>
      </c>
      <c r="G259" s="19">
        <v>0</v>
      </c>
      <c r="H259" s="19">
        <v>1</v>
      </c>
      <c r="I259" s="17">
        <v>0.318</v>
      </c>
      <c r="J259" s="17">
        <v>1.273</v>
      </c>
      <c r="K259" s="20">
        <v>4</v>
      </c>
      <c r="L259" s="20">
        <v>2</v>
      </c>
      <c r="M259" s="20">
        <v>0</v>
      </c>
      <c r="N259" s="20">
        <v>1</v>
      </c>
      <c r="O259" s="20">
        <v>0</v>
      </c>
      <c r="P259" s="20">
        <v>2.016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399290</v>
      </c>
      <c r="B260" s="19" t="s">
        <v>338</v>
      </c>
      <c r="C260" s="19">
        <v>160.816</v>
      </c>
      <c r="D260" s="19">
        <v>173.052</v>
      </c>
      <c r="E260" s="19">
        <v>0</v>
      </c>
      <c r="F260" s="19">
        <v>0</v>
      </c>
      <c r="G260" s="19">
        <v>0</v>
      </c>
      <c r="H260" s="19">
        <v>1</v>
      </c>
      <c r="I260" s="17">
        <v>3.724</v>
      </c>
      <c r="J260" s="17">
        <v>10.532</v>
      </c>
      <c r="K260" s="20">
        <v>4</v>
      </c>
      <c r="L260" s="20">
        <v>2</v>
      </c>
      <c r="M260" s="20">
        <v>-1</v>
      </c>
      <c r="N260" s="20">
        <v>1</v>
      </c>
      <c r="O260" s="20">
        <v>0</v>
      </c>
      <c r="P260" s="20">
        <v>-9.986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399291</v>
      </c>
      <c r="B261" s="19" t="s">
        <v>339</v>
      </c>
      <c r="C261" s="19">
        <v>3222.905</v>
      </c>
      <c r="D261" s="19">
        <v>3913.49</v>
      </c>
      <c r="E261" s="19">
        <v>0</v>
      </c>
      <c r="F261" s="19">
        <v>0</v>
      </c>
      <c r="G261" s="19">
        <v>0</v>
      </c>
      <c r="H261" s="19">
        <v>1</v>
      </c>
      <c r="I261" s="17">
        <v>3.834</v>
      </c>
      <c r="J261" s="17">
        <v>20.804</v>
      </c>
      <c r="K261" s="20">
        <v>4</v>
      </c>
      <c r="L261" s="20">
        <v>2</v>
      </c>
      <c r="M261" s="20">
        <v>0</v>
      </c>
      <c r="N261" s="20">
        <v>1</v>
      </c>
      <c r="O261" s="20">
        <v>0</v>
      </c>
      <c r="P261" s="20">
        <v>-2.379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399292</v>
      </c>
      <c r="B262" s="19" t="s">
        <v>340</v>
      </c>
      <c r="C262" s="19">
        <v>982.671</v>
      </c>
      <c r="D262" s="19">
        <v>1195.799</v>
      </c>
      <c r="E262" s="19">
        <v>0</v>
      </c>
      <c r="F262" s="19">
        <v>0</v>
      </c>
      <c r="G262" s="19">
        <v>0</v>
      </c>
      <c r="H262" s="19">
        <v>1</v>
      </c>
      <c r="I262" s="17">
        <v>6.899</v>
      </c>
      <c r="J262" s="17">
        <v>23.493</v>
      </c>
      <c r="K262" s="20">
        <v>4</v>
      </c>
      <c r="L262" s="20">
        <v>2</v>
      </c>
      <c r="M262" s="20">
        <v>-1</v>
      </c>
      <c r="N262" s="20">
        <v>1</v>
      </c>
      <c r="O262" s="20">
        <v>0</v>
      </c>
      <c r="P262" s="20">
        <v>-4.763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399293</v>
      </c>
      <c r="B263" s="19" t="s">
        <v>341</v>
      </c>
      <c r="C263" s="19">
        <v>3488.99</v>
      </c>
      <c r="D263" s="19">
        <v>4334.957</v>
      </c>
      <c r="E263" s="19">
        <v>0</v>
      </c>
      <c r="F263" s="19">
        <v>0</v>
      </c>
      <c r="G263" s="19">
        <v>0</v>
      </c>
      <c r="H263" s="19">
        <v>1</v>
      </c>
      <c r="I263" s="17">
        <v>10.441</v>
      </c>
      <c r="J263" s="17">
        <v>27.918</v>
      </c>
      <c r="K263" s="20">
        <v>4</v>
      </c>
      <c r="L263" s="20">
        <v>2</v>
      </c>
      <c r="M263" s="20">
        <v>0</v>
      </c>
      <c r="N263" s="20">
        <v>1</v>
      </c>
      <c r="O263" s="20">
        <v>0</v>
      </c>
      <c r="P263" s="20">
        <v>-4.118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399294</v>
      </c>
      <c r="B264" s="19" t="s">
        <v>342</v>
      </c>
      <c r="C264" s="19">
        <v>2508.961</v>
      </c>
      <c r="D264" s="19">
        <v>2864.004</v>
      </c>
      <c r="E264" s="19">
        <v>0</v>
      </c>
      <c r="F264" s="19">
        <v>0</v>
      </c>
      <c r="G264" s="19">
        <v>0</v>
      </c>
      <c r="H264" s="19">
        <v>1</v>
      </c>
      <c r="I264" s="17">
        <v>3.998</v>
      </c>
      <c r="J264" s="17">
        <v>15.899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-4.364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399295</v>
      </c>
      <c r="B265" s="19" t="s">
        <v>343</v>
      </c>
      <c r="C265" s="19">
        <v>4006.936</v>
      </c>
      <c r="D265" s="19">
        <v>4609.02</v>
      </c>
      <c r="E265" s="19">
        <v>0</v>
      </c>
      <c r="F265" s="19">
        <v>0</v>
      </c>
      <c r="G265" s="19">
        <v>0</v>
      </c>
      <c r="H265" s="19">
        <v>1</v>
      </c>
      <c r="I265" s="17">
        <v>3.046</v>
      </c>
      <c r="J265" s="17">
        <v>15.712</v>
      </c>
      <c r="K265" s="20">
        <v>4</v>
      </c>
      <c r="L265" s="20">
        <v>1</v>
      </c>
      <c r="M265" s="20">
        <v>0</v>
      </c>
      <c r="N265" s="20">
        <v>1</v>
      </c>
      <c r="O265" s="20">
        <v>0</v>
      </c>
      <c r="P265" s="20">
        <v>-1.261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399296</v>
      </c>
      <c r="B266" s="19" t="s">
        <v>344</v>
      </c>
      <c r="C266" s="19">
        <v>3758.065</v>
      </c>
      <c r="D266" s="19">
        <v>4610.056</v>
      </c>
      <c r="E266" s="19">
        <v>0</v>
      </c>
      <c r="F266" s="19">
        <v>0</v>
      </c>
      <c r="G266" s="19">
        <v>0</v>
      </c>
      <c r="H266" s="19">
        <v>1</v>
      </c>
      <c r="I266" s="17">
        <v>7.33</v>
      </c>
      <c r="J266" s="17">
        <v>24.456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-5.154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399297</v>
      </c>
      <c r="B267" s="19" t="s">
        <v>345</v>
      </c>
      <c r="C267" s="19">
        <v>4724.998</v>
      </c>
      <c r="D267" s="19">
        <v>5498.717</v>
      </c>
      <c r="E267" s="19">
        <v>0</v>
      </c>
      <c r="F267" s="19">
        <v>0</v>
      </c>
      <c r="G267" s="19">
        <v>0</v>
      </c>
      <c r="H267" s="19">
        <v>1</v>
      </c>
      <c r="I267" s="17">
        <v>3.724</v>
      </c>
      <c r="J267" s="17">
        <v>17.271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-3.765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399298</v>
      </c>
      <c r="B268" s="19" t="s">
        <v>346</v>
      </c>
      <c r="C268" s="19">
        <v>210.067</v>
      </c>
      <c r="D268" s="19">
        <v>211.883</v>
      </c>
      <c r="E268" s="19">
        <v>0</v>
      </c>
      <c r="F268" s="19">
        <v>0</v>
      </c>
      <c r="G268" s="19">
        <v>0</v>
      </c>
      <c r="H268" s="19">
        <v>1</v>
      </c>
      <c r="I268" s="17">
        <v>0.307</v>
      </c>
      <c r="J268" s="17">
        <v>1.162</v>
      </c>
      <c r="K268" s="20">
        <v>4</v>
      </c>
      <c r="L268" s="20">
        <v>2</v>
      </c>
      <c r="M268" s="20">
        <v>0</v>
      </c>
      <c r="N268" s="20">
        <v>1</v>
      </c>
      <c r="O268" s="20">
        <v>0</v>
      </c>
      <c r="P268" s="20">
        <v>-6.571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399299</v>
      </c>
      <c r="B269" s="19" t="s">
        <v>347</v>
      </c>
      <c r="C269" s="19">
        <v>241.442</v>
      </c>
      <c r="D269" s="19">
        <v>243.746</v>
      </c>
      <c r="E269" s="19">
        <v>0</v>
      </c>
      <c r="F269" s="19">
        <v>0</v>
      </c>
      <c r="G269" s="19">
        <v>0</v>
      </c>
      <c r="H269" s="19">
        <v>1</v>
      </c>
      <c r="I269" s="17">
        <v>0.332</v>
      </c>
      <c r="J269" s="17">
        <v>1.274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0.384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399300</v>
      </c>
      <c r="B270" s="19" t="s">
        <v>180</v>
      </c>
      <c r="C270" s="19">
        <v>3681.809</v>
      </c>
      <c r="D270" s="19">
        <v>4061.594</v>
      </c>
      <c r="E270" s="19">
        <v>0</v>
      </c>
      <c r="F270" s="19">
        <v>0</v>
      </c>
      <c r="G270" s="19">
        <v>0</v>
      </c>
      <c r="H270" s="19">
        <v>1</v>
      </c>
      <c r="I270" s="17">
        <v>2.677</v>
      </c>
      <c r="J270" s="17">
        <v>11.777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4.044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399301</v>
      </c>
      <c r="B271" s="19" t="s">
        <v>348</v>
      </c>
      <c r="C271" s="19">
        <v>213.857</v>
      </c>
      <c r="D271" s="19">
        <v>215.705</v>
      </c>
      <c r="E271" s="19">
        <v>0</v>
      </c>
      <c r="F271" s="19">
        <v>0</v>
      </c>
      <c r="G271" s="19">
        <v>0</v>
      </c>
      <c r="H271" s="19">
        <v>1</v>
      </c>
      <c r="I271" s="17">
        <v>0.307</v>
      </c>
      <c r="J271" s="17">
        <v>1.161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8.505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399302</v>
      </c>
      <c r="B272" s="19" t="s">
        <v>349</v>
      </c>
      <c r="C272" s="19">
        <v>217.712</v>
      </c>
      <c r="D272" s="19">
        <v>219.807</v>
      </c>
      <c r="E272" s="19">
        <v>0</v>
      </c>
      <c r="F272" s="19">
        <v>0</v>
      </c>
      <c r="G272" s="19">
        <v>0</v>
      </c>
      <c r="H272" s="19">
        <v>1</v>
      </c>
      <c r="I272" s="17">
        <v>0.284</v>
      </c>
      <c r="J272" s="17">
        <v>1.234</v>
      </c>
      <c r="K272" s="20">
        <v>1</v>
      </c>
      <c r="L272" s="20">
        <v>1</v>
      </c>
      <c r="M272" s="20">
        <v>0</v>
      </c>
      <c r="N272" s="20">
        <v>0</v>
      </c>
      <c r="O272" s="20">
        <v>0</v>
      </c>
      <c r="P272" s="20">
        <v>-1.902</v>
      </c>
      <c r="Q272" s="20">
        <v>0</v>
      </c>
      <c r="R272" s="20">
        <v>1</v>
      </c>
      <c r="S272" s="21"/>
      <c r="T272" s="21"/>
      <c r="U272" s="21"/>
      <c r="V272" s="21"/>
      <c r="W272" s="21"/>
    </row>
    <row r="273" ht="16.5" spans="1:23">
      <c r="A273" s="19">
        <v>399303</v>
      </c>
      <c r="B273" s="19" t="s">
        <v>350</v>
      </c>
      <c r="C273" s="19">
        <v>7200.527</v>
      </c>
      <c r="D273" s="19">
        <v>8603.028</v>
      </c>
      <c r="E273" s="19">
        <v>0</v>
      </c>
      <c r="F273" s="19">
        <v>0</v>
      </c>
      <c r="G273" s="19">
        <v>0</v>
      </c>
      <c r="H273" s="19">
        <v>1</v>
      </c>
      <c r="I273" s="17">
        <v>6.278</v>
      </c>
      <c r="J273" s="17">
        <v>21.557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0.283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399306</v>
      </c>
      <c r="B274" s="19" t="s">
        <v>351</v>
      </c>
      <c r="C274" s="19">
        <v>1370.418</v>
      </c>
      <c r="D274" s="19">
        <v>1551.85</v>
      </c>
      <c r="E274" s="19">
        <v>0</v>
      </c>
      <c r="F274" s="19">
        <v>0</v>
      </c>
      <c r="G274" s="19">
        <v>0</v>
      </c>
      <c r="H274" s="19">
        <v>1</v>
      </c>
      <c r="I274" s="17">
        <v>5.097</v>
      </c>
      <c r="J274" s="17">
        <v>16.193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0.027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399307</v>
      </c>
      <c r="B275" s="19" t="s">
        <v>352</v>
      </c>
      <c r="C275" s="19">
        <v>298.469</v>
      </c>
      <c r="D275" s="19">
        <v>324.47</v>
      </c>
      <c r="E275" s="19">
        <v>0</v>
      </c>
      <c r="F275" s="19">
        <v>0</v>
      </c>
      <c r="G275" s="19">
        <v>0</v>
      </c>
      <c r="H275" s="19">
        <v>1</v>
      </c>
      <c r="I275" s="17">
        <v>4.354</v>
      </c>
      <c r="J275" s="17">
        <v>12.019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0.037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399310</v>
      </c>
      <c r="B276" s="19" t="s">
        <v>353</v>
      </c>
      <c r="C276" s="19">
        <v>6007.654</v>
      </c>
      <c r="D276" s="19">
        <v>6676.966</v>
      </c>
      <c r="E276" s="19">
        <v>0</v>
      </c>
      <c r="F276" s="19">
        <v>0</v>
      </c>
      <c r="G276" s="19">
        <v>0</v>
      </c>
      <c r="H276" s="19">
        <v>1</v>
      </c>
      <c r="I276" s="17">
        <v>3.675</v>
      </c>
      <c r="J276" s="17">
        <v>13.331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-12.716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399311</v>
      </c>
      <c r="B277" s="19" t="s">
        <v>354</v>
      </c>
      <c r="C277" s="19">
        <v>3839.762</v>
      </c>
      <c r="D277" s="19">
        <v>4264.532</v>
      </c>
      <c r="E277" s="19">
        <v>0</v>
      </c>
      <c r="F277" s="19">
        <v>0</v>
      </c>
      <c r="G277" s="19">
        <v>0</v>
      </c>
      <c r="H277" s="19">
        <v>1</v>
      </c>
      <c r="I277" s="17">
        <v>3.312</v>
      </c>
      <c r="J277" s="17">
        <v>12.942</v>
      </c>
      <c r="K277" s="20">
        <v>4</v>
      </c>
      <c r="L277" s="20">
        <v>2</v>
      </c>
      <c r="M277" s="20">
        <v>0</v>
      </c>
      <c r="N277" s="20">
        <v>1</v>
      </c>
      <c r="O277" s="20">
        <v>0</v>
      </c>
      <c r="P277" s="20">
        <v>5.446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399312</v>
      </c>
      <c r="B278" s="19" t="s">
        <v>355</v>
      </c>
      <c r="C278" s="19">
        <v>4146.284</v>
      </c>
      <c r="D278" s="19">
        <v>4589.443</v>
      </c>
      <c r="E278" s="19">
        <v>0</v>
      </c>
      <c r="F278" s="19">
        <v>0</v>
      </c>
      <c r="G278" s="19">
        <v>0</v>
      </c>
      <c r="H278" s="19">
        <v>1</v>
      </c>
      <c r="I278" s="17">
        <v>3.404</v>
      </c>
      <c r="J278" s="17">
        <v>12.731</v>
      </c>
      <c r="K278" s="20">
        <v>4</v>
      </c>
      <c r="L278" s="20">
        <v>2</v>
      </c>
      <c r="M278" s="20">
        <v>-1</v>
      </c>
      <c r="N278" s="20">
        <v>1</v>
      </c>
      <c r="O278" s="20">
        <v>-1</v>
      </c>
      <c r="P278" s="20">
        <v>-3.997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399313</v>
      </c>
      <c r="B279" s="19" t="s">
        <v>356</v>
      </c>
      <c r="C279" s="19">
        <v>4449.071</v>
      </c>
      <c r="D279" s="19">
        <v>4898.989</v>
      </c>
      <c r="E279" s="19">
        <v>0</v>
      </c>
      <c r="F279" s="19">
        <v>0</v>
      </c>
      <c r="G279" s="19">
        <v>0</v>
      </c>
      <c r="H279" s="19">
        <v>1</v>
      </c>
      <c r="I279" s="17">
        <v>2.271</v>
      </c>
      <c r="J279" s="17">
        <v>11.247</v>
      </c>
      <c r="K279" s="20">
        <v>4</v>
      </c>
      <c r="L279" s="20">
        <v>2</v>
      </c>
      <c r="M279" s="20">
        <v>0</v>
      </c>
      <c r="N279" s="20">
        <v>1</v>
      </c>
      <c r="O279" s="20">
        <v>0</v>
      </c>
      <c r="P279" s="20">
        <v>3.449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399314</v>
      </c>
      <c r="B280" s="19" t="s">
        <v>357</v>
      </c>
      <c r="C280" s="19">
        <v>4091.632</v>
      </c>
      <c r="D280" s="19">
        <v>4510.88</v>
      </c>
      <c r="E280" s="19">
        <v>0</v>
      </c>
      <c r="F280" s="19">
        <v>0</v>
      </c>
      <c r="G280" s="19">
        <v>0</v>
      </c>
      <c r="H280" s="19">
        <v>1</v>
      </c>
      <c r="I280" s="17">
        <v>2.675</v>
      </c>
      <c r="J280" s="17">
        <v>11.721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0.819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399315</v>
      </c>
      <c r="B281" s="19" t="s">
        <v>358</v>
      </c>
      <c r="C281" s="19">
        <v>3484.073</v>
      </c>
      <c r="D281" s="19">
        <v>3931.038</v>
      </c>
      <c r="E281" s="19">
        <v>0</v>
      </c>
      <c r="F281" s="19">
        <v>0</v>
      </c>
      <c r="G281" s="19">
        <v>0</v>
      </c>
      <c r="H281" s="19">
        <v>1</v>
      </c>
      <c r="I281" s="17">
        <v>3.606</v>
      </c>
      <c r="J281" s="17">
        <v>14.566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-1.119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399316</v>
      </c>
      <c r="B282" s="19" t="s">
        <v>359</v>
      </c>
      <c r="C282" s="19">
        <v>4428.392</v>
      </c>
      <c r="D282" s="19">
        <v>5075.527</v>
      </c>
      <c r="E282" s="19">
        <v>0</v>
      </c>
      <c r="F282" s="19">
        <v>0</v>
      </c>
      <c r="G282" s="19">
        <v>0</v>
      </c>
      <c r="H282" s="19">
        <v>1</v>
      </c>
      <c r="I282" s="17">
        <v>4.036</v>
      </c>
      <c r="J282" s="17">
        <v>16.271</v>
      </c>
      <c r="K282" s="20">
        <v>4</v>
      </c>
      <c r="L282" s="20">
        <v>2</v>
      </c>
      <c r="M282" s="20">
        <v>-1</v>
      </c>
      <c r="N282" s="20">
        <v>1</v>
      </c>
      <c r="O282" s="20">
        <v>0</v>
      </c>
      <c r="P282" s="20">
        <v>-4.24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399317</v>
      </c>
      <c r="B283" s="19" t="s">
        <v>360</v>
      </c>
      <c r="C283" s="19">
        <v>5114.552</v>
      </c>
      <c r="D283" s="19">
        <v>5837.852</v>
      </c>
      <c r="E283" s="19">
        <v>0</v>
      </c>
      <c r="F283" s="19">
        <v>0</v>
      </c>
      <c r="G283" s="19">
        <v>0</v>
      </c>
      <c r="H283" s="19">
        <v>1</v>
      </c>
      <c r="I283" s="17">
        <v>4.969</v>
      </c>
      <c r="J283" s="17">
        <v>16.743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-11.113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399318</v>
      </c>
      <c r="B284" s="19" t="s">
        <v>361</v>
      </c>
      <c r="C284" s="19">
        <v>4755.583</v>
      </c>
      <c r="D284" s="19">
        <v>5221.409</v>
      </c>
      <c r="E284" s="19">
        <v>0</v>
      </c>
      <c r="F284" s="19">
        <v>0</v>
      </c>
      <c r="G284" s="19">
        <v>0</v>
      </c>
      <c r="H284" s="19">
        <v>1</v>
      </c>
      <c r="I284" s="17">
        <v>1.913</v>
      </c>
      <c r="J284" s="17">
        <v>10.663</v>
      </c>
      <c r="K284" s="20">
        <v>4</v>
      </c>
      <c r="L284" s="20">
        <v>2</v>
      </c>
      <c r="M284" s="20">
        <v>-1</v>
      </c>
      <c r="N284" s="20">
        <v>1</v>
      </c>
      <c r="O284" s="20">
        <v>0</v>
      </c>
      <c r="P284" s="20">
        <v>-1.886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399319</v>
      </c>
      <c r="B285" s="19" t="s">
        <v>362</v>
      </c>
      <c r="C285" s="19">
        <v>2199.392</v>
      </c>
      <c r="D285" s="19">
        <v>2472.694</v>
      </c>
      <c r="E285" s="19">
        <v>0</v>
      </c>
      <c r="F285" s="19">
        <v>0</v>
      </c>
      <c r="G285" s="19">
        <v>0</v>
      </c>
      <c r="H285" s="19">
        <v>1</v>
      </c>
      <c r="I285" s="17">
        <v>4.19</v>
      </c>
      <c r="J285" s="17">
        <v>14.78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2.565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399322</v>
      </c>
      <c r="B286" s="19" t="s">
        <v>363</v>
      </c>
      <c r="C286" s="19">
        <v>8334.603</v>
      </c>
      <c r="D286" s="19">
        <v>9119.758</v>
      </c>
      <c r="E286" s="19">
        <v>0</v>
      </c>
      <c r="F286" s="19">
        <v>0</v>
      </c>
      <c r="G286" s="19">
        <v>0</v>
      </c>
      <c r="H286" s="19">
        <v>1</v>
      </c>
      <c r="I286" s="17">
        <v>0.92</v>
      </c>
      <c r="J286" s="17">
        <v>9.45</v>
      </c>
      <c r="K286" s="20">
        <v>4</v>
      </c>
      <c r="L286" s="20">
        <v>2</v>
      </c>
      <c r="M286" s="20">
        <v>-1</v>
      </c>
      <c r="N286" s="20">
        <v>1</v>
      </c>
      <c r="O286" s="20">
        <v>0</v>
      </c>
      <c r="P286" s="20">
        <v>-3.676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399326</v>
      </c>
      <c r="B287" s="19" t="s">
        <v>364</v>
      </c>
      <c r="C287" s="19">
        <v>3604.479</v>
      </c>
      <c r="D287" s="19">
        <v>4369.518</v>
      </c>
      <c r="E287" s="19">
        <v>0</v>
      </c>
      <c r="F287" s="19">
        <v>0</v>
      </c>
      <c r="G287" s="19">
        <v>0</v>
      </c>
      <c r="H287" s="19">
        <v>1</v>
      </c>
      <c r="I287" s="17">
        <v>7.75</v>
      </c>
      <c r="J287" s="17">
        <v>23.902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-4.83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399330</v>
      </c>
      <c r="B288" s="19" t="s">
        <v>365</v>
      </c>
      <c r="C288" s="19">
        <v>4227.966</v>
      </c>
      <c r="D288" s="19">
        <v>4777.339</v>
      </c>
      <c r="E288" s="19">
        <v>0</v>
      </c>
      <c r="F288" s="19">
        <v>0</v>
      </c>
      <c r="G288" s="19">
        <v>0</v>
      </c>
      <c r="H288" s="19">
        <v>1</v>
      </c>
      <c r="I288" s="17">
        <v>3.632</v>
      </c>
      <c r="J288" s="17">
        <v>14.714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-5.087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399333</v>
      </c>
      <c r="B289" s="19" t="s">
        <v>366</v>
      </c>
      <c r="C289" s="19">
        <v>7198.151</v>
      </c>
      <c r="D289" s="19">
        <v>8230.358</v>
      </c>
      <c r="E289" s="19">
        <v>0</v>
      </c>
      <c r="F289" s="19">
        <v>0</v>
      </c>
      <c r="G289" s="19">
        <v>0</v>
      </c>
      <c r="H289" s="19">
        <v>1</v>
      </c>
      <c r="I289" s="17">
        <v>3.786</v>
      </c>
      <c r="J289" s="17">
        <v>15.852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-2.115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399335</v>
      </c>
      <c r="B290" s="19" t="s">
        <v>367</v>
      </c>
      <c r="C290" s="19">
        <v>3522.226</v>
      </c>
      <c r="D290" s="19">
        <v>3894.636</v>
      </c>
      <c r="E290" s="19">
        <v>0</v>
      </c>
      <c r="F290" s="19">
        <v>0</v>
      </c>
      <c r="G290" s="19">
        <v>0</v>
      </c>
      <c r="H290" s="19">
        <v>1</v>
      </c>
      <c r="I290" s="17">
        <v>2.189</v>
      </c>
      <c r="J290" s="17">
        <v>11.542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-10.771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399337</v>
      </c>
      <c r="B291" s="19" t="s">
        <v>368</v>
      </c>
      <c r="C291" s="19">
        <v>4108.403</v>
      </c>
      <c r="D291" s="19">
        <v>4859.641</v>
      </c>
      <c r="E291" s="19">
        <v>0</v>
      </c>
      <c r="F291" s="19">
        <v>0</v>
      </c>
      <c r="G291" s="19">
        <v>0</v>
      </c>
      <c r="H291" s="19">
        <v>1</v>
      </c>
      <c r="I291" s="17">
        <v>6.423</v>
      </c>
      <c r="J291" s="17">
        <v>20.889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-7.337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399339</v>
      </c>
      <c r="B292" s="19" t="s">
        <v>369</v>
      </c>
      <c r="C292" s="19">
        <v>6200.603</v>
      </c>
      <c r="D292" s="19">
        <v>7178.023</v>
      </c>
      <c r="E292" s="19">
        <v>0</v>
      </c>
      <c r="F292" s="19">
        <v>0</v>
      </c>
      <c r="G292" s="19">
        <v>0</v>
      </c>
      <c r="H292" s="19">
        <v>1</v>
      </c>
      <c r="I292" s="17">
        <v>3.646</v>
      </c>
      <c r="J292" s="17">
        <v>16.766</v>
      </c>
      <c r="K292" s="20">
        <v>4</v>
      </c>
      <c r="L292" s="20">
        <v>2</v>
      </c>
      <c r="M292" s="20">
        <v>-1</v>
      </c>
      <c r="N292" s="20">
        <v>1</v>
      </c>
      <c r="O292" s="20">
        <v>0</v>
      </c>
      <c r="P292" s="20">
        <v>-4.766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399341</v>
      </c>
      <c r="B293" s="19" t="s">
        <v>370</v>
      </c>
      <c r="C293" s="19">
        <v>1403.327</v>
      </c>
      <c r="D293" s="19">
        <v>1543.344</v>
      </c>
      <c r="E293" s="19">
        <v>0</v>
      </c>
      <c r="F293" s="19">
        <v>0</v>
      </c>
      <c r="G293" s="19">
        <v>0</v>
      </c>
      <c r="H293" s="19">
        <v>1</v>
      </c>
      <c r="I293" s="17">
        <v>0.041</v>
      </c>
      <c r="J293" s="17">
        <v>9.109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3.368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399344</v>
      </c>
      <c r="B294" s="19" t="s">
        <v>371</v>
      </c>
      <c r="C294" s="19">
        <v>5229.993</v>
      </c>
      <c r="D294" s="19">
        <v>5984.2</v>
      </c>
      <c r="E294" s="19">
        <v>0</v>
      </c>
      <c r="F294" s="19">
        <v>0</v>
      </c>
      <c r="G294" s="19">
        <v>0</v>
      </c>
      <c r="H294" s="19">
        <v>1</v>
      </c>
      <c r="I294" s="17">
        <v>4.983</v>
      </c>
      <c r="J294" s="17">
        <v>16.959</v>
      </c>
      <c r="K294" s="20">
        <v>4</v>
      </c>
      <c r="L294" s="20">
        <v>2</v>
      </c>
      <c r="M294" s="20">
        <v>0</v>
      </c>
      <c r="N294" s="20">
        <v>1</v>
      </c>
      <c r="O294" s="20">
        <v>0</v>
      </c>
      <c r="P294" s="20">
        <v>-0.564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399346</v>
      </c>
      <c r="B295" s="19" t="s">
        <v>372</v>
      </c>
      <c r="C295" s="19">
        <v>2759.523</v>
      </c>
      <c r="D295" s="19">
        <v>3192.619</v>
      </c>
      <c r="E295" s="19">
        <v>0</v>
      </c>
      <c r="F295" s="19">
        <v>0</v>
      </c>
      <c r="G295" s="19">
        <v>0</v>
      </c>
      <c r="H295" s="19">
        <v>1</v>
      </c>
      <c r="I295" s="17">
        <v>4.612</v>
      </c>
      <c r="J295" s="17">
        <v>17.552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2.372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399350</v>
      </c>
      <c r="B296" s="19" t="s">
        <v>373</v>
      </c>
      <c r="C296" s="19">
        <v>1958.698</v>
      </c>
      <c r="D296" s="19">
        <v>2241.222</v>
      </c>
      <c r="E296" s="19">
        <v>0</v>
      </c>
      <c r="F296" s="19">
        <v>0</v>
      </c>
      <c r="G296" s="19">
        <v>0</v>
      </c>
      <c r="H296" s="19">
        <v>1</v>
      </c>
      <c r="I296" s="17">
        <v>3.184</v>
      </c>
      <c r="J296" s="17">
        <v>15.389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4.519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399351</v>
      </c>
      <c r="B297" s="19" t="s">
        <v>374</v>
      </c>
      <c r="C297" s="19">
        <v>8275.173</v>
      </c>
      <c r="D297" s="19">
        <v>9413.886</v>
      </c>
      <c r="E297" s="19">
        <v>0</v>
      </c>
      <c r="F297" s="19">
        <v>0</v>
      </c>
      <c r="G297" s="19">
        <v>0</v>
      </c>
      <c r="H297" s="19">
        <v>1</v>
      </c>
      <c r="I297" s="17">
        <v>3.341</v>
      </c>
      <c r="J297" s="17">
        <v>15.033</v>
      </c>
      <c r="K297" s="20">
        <v>4</v>
      </c>
      <c r="L297" s="20">
        <v>2</v>
      </c>
      <c r="M297" s="20">
        <v>-1</v>
      </c>
      <c r="N297" s="20">
        <v>1</v>
      </c>
      <c r="O297" s="20">
        <v>0</v>
      </c>
      <c r="P297" s="20">
        <v>-10.077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399352</v>
      </c>
      <c r="B298" s="19" t="s">
        <v>375</v>
      </c>
      <c r="C298" s="19">
        <v>8227.291</v>
      </c>
      <c r="D298" s="19">
        <v>9550.836</v>
      </c>
      <c r="E298" s="19">
        <v>0</v>
      </c>
      <c r="F298" s="19">
        <v>0</v>
      </c>
      <c r="G298" s="19">
        <v>0</v>
      </c>
      <c r="H298" s="19">
        <v>1</v>
      </c>
      <c r="I298" s="17">
        <v>4.405</v>
      </c>
      <c r="J298" s="17">
        <v>17.652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-14.63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399354</v>
      </c>
      <c r="B299" s="19" t="s">
        <v>376</v>
      </c>
      <c r="C299" s="19">
        <v>6814.42</v>
      </c>
      <c r="D299" s="19">
        <v>7487.924</v>
      </c>
      <c r="E299" s="19">
        <v>0</v>
      </c>
      <c r="F299" s="19">
        <v>0</v>
      </c>
      <c r="G299" s="19">
        <v>0</v>
      </c>
      <c r="H299" s="19">
        <v>1</v>
      </c>
      <c r="I299" s="17">
        <v>2.884</v>
      </c>
      <c r="J299" s="17">
        <v>11.62</v>
      </c>
      <c r="K299" s="20">
        <v>4</v>
      </c>
      <c r="L299" s="20">
        <v>2</v>
      </c>
      <c r="M299" s="20">
        <v>-1</v>
      </c>
      <c r="N299" s="20">
        <v>1</v>
      </c>
      <c r="O299" s="20">
        <v>0</v>
      </c>
      <c r="P299" s="20">
        <v>-2.54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399355</v>
      </c>
      <c r="B300" s="19" t="s">
        <v>377</v>
      </c>
      <c r="C300" s="19">
        <v>3006.579</v>
      </c>
      <c r="D300" s="19">
        <v>3429.214</v>
      </c>
      <c r="E300" s="19">
        <v>0</v>
      </c>
      <c r="F300" s="19">
        <v>0</v>
      </c>
      <c r="G300" s="19">
        <v>0</v>
      </c>
      <c r="H300" s="19">
        <v>1</v>
      </c>
      <c r="I300" s="17">
        <v>3.17</v>
      </c>
      <c r="J300" s="17">
        <v>15.104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1.93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399356</v>
      </c>
      <c r="B301" s="19" t="s">
        <v>378</v>
      </c>
      <c r="C301" s="19">
        <v>8775.244</v>
      </c>
      <c r="D301" s="19">
        <v>9717.596</v>
      </c>
      <c r="E301" s="19">
        <v>0</v>
      </c>
      <c r="F301" s="19">
        <v>0</v>
      </c>
      <c r="G301" s="19">
        <v>0</v>
      </c>
      <c r="H301" s="19">
        <v>1</v>
      </c>
      <c r="I301" s="17">
        <v>1.462</v>
      </c>
      <c r="J301" s="17">
        <v>11.018</v>
      </c>
      <c r="K301" s="20">
        <v>4</v>
      </c>
      <c r="L301" s="20">
        <v>2</v>
      </c>
      <c r="M301" s="20">
        <v>-1</v>
      </c>
      <c r="N301" s="20">
        <v>1</v>
      </c>
      <c r="O301" s="20">
        <v>0</v>
      </c>
      <c r="P301" s="20">
        <v>-2.583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399357</v>
      </c>
      <c r="B302" s="19" t="s">
        <v>379</v>
      </c>
      <c r="C302" s="19">
        <v>2808.997</v>
      </c>
      <c r="D302" s="19">
        <v>3067.936</v>
      </c>
      <c r="E302" s="19">
        <v>0</v>
      </c>
      <c r="F302" s="19">
        <v>0</v>
      </c>
      <c r="G302" s="19">
        <v>0</v>
      </c>
      <c r="H302" s="19">
        <v>1</v>
      </c>
      <c r="I302" s="17">
        <v>3.395</v>
      </c>
      <c r="J302" s="17">
        <v>11.549</v>
      </c>
      <c r="K302" s="20">
        <v>4</v>
      </c>
      <c r="L302" s="20">
        <v>2</v>
      </c>
      <c r="M302" s="20">
        <v>-1</v>
      </c>
      <c r="N302" s="20">
        <v>1</v>
      </c>
      <c r="O302" s="20">
        <v>0</v>
      </c>
      <c r="P302" s="20">
        <v>-2.702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399360</v>
      </c>
      <c r="B303" s="19" t="s">
        <v>380</v>
      </c>
      <c r="C303" s="19">
        <v>5382.219</v>
      </c>
      <c r="D303" s="19">
        <v>6546.117</v>
      </c>
      <c r="E303" s="19">
        <v>0</v>
      </c>
      <c r="F303" s="19">
        <v>0</v>
      </c>
      <c r="G303" s="19">
        <v>0</v>
      </c>
      <c r="H303" s="19">
        <v>1</v>
      </c>
      <c r="I303" s="17">
        <v>3.907</v>
      </c>
      <c r="J303" s="17">
        <v>20.993</v>
      </c>
      <c r="K303" s="20">
        <v>4</v>
      </c>
      <c r="L303" s="20">
        <v>2</v>
      </c>
      <c r="M303" s="20">
        <v>0</v>
      </c>
      <c r="N303" s="20">
        <v>0</v>
      </c>
      <c r="O303" s="20">
        <v>0</v>
      </c>
      <c r="P303" s="20">
        <v>-1.729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399361</v>
      </c>
      <c r="B304" s="19" t="s">
        <v>381</v>
      </c>
      <c r="C304" s="19">
        <v>3019.4</v>
      </c>
      <c r="D304" s="19">
        <v>3614.541</v>
      </c>
      <c r="E304" s="19">
        <v>0</v>
      </c>
      <c r="F304" s="19">
        <v>0</v>
      </c>
      <c r="G304" s="19">
        <v>0</v>
      </c>
      <c r="H304" s="19">
        <v>1</v>
      </c>
      <c r="I304" s="17">
        <v>1.993</v>
      </c>
      <c r="J304" s="17">
        <v>18.13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399362</v>
      </c>
      <c r="B305" s="19" t="s">
        <v>382</v>
      </c>
      <c r="C305" s="19">
        <v>5782.933</v>
      </c>
      <c r="D305" s="19">
        <v>6683.846</v>
      </c>
      <c r="E305" s="19">
        <v>0</v>
      </c>
      <c r="F305" s="19">
        <v>0</v>
      </c>
      <c r="G305" s="19">
        <v>0</v>
      </c>
      <c r="H305" s="19">
        <v>1</v>
      </c>
      <c r="I305" s="17">
        <v>5.197</v>
      </c>
      <c r="J305" s="17">
        <v>17.975</v>
      </c>
      <c r="K305" s="20">
        <v>4</v>
      </c>
      <c r="L305" s="20">
        <v>1</v>
      </c>
      <c r="M305" s="20">
        <v>0</v>
      </c>
      <c r="N305" s="20">
        <v>1</v>
      </c>
      <c r="O305" s="20">
        <v>0</v>
      </c>
      <c r="P305" s="20">
        <v>-5.987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399363</v>
      </c>
      <c r="B306" s="19" t="s">
        <v>383</v>
      </c>
      <c r="C306" s="19">
        <v>4761.307</v>
      </c>
      <c r="D306" s="19">
        <v>5740.519</v>
      </c>
      <c r="E306" s="19">
        <v>0</v>
      </c>
      <c r="F306" s="19">
        <v>0</v>
      </c>
      <c r="G306" s="19">
        <v>0</v>
      </c>
      <c r="H306" s="19">
        <v>1</v>
      </c>
      <c r="I306" s="17">
        <v>13.443</v>
      </c>
      <c r="J306" s="17">
        <v>28.208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399364</v>
      </c>
      <c r="B307" s="19" t="s">
        <v>384</v>
      </c>
      <c r="C307" s="19">
        <v>7741.924</v>
      </c>
      <c r="D307" s="19">
        <v>8707.381</v>
      </c>
      <c r="E307" s="19">
        <v>0</v>
      </c>
      <c r="F307" s="19">
        <v>0</v>
      </c>
      <c r="G307" s="19">
        <v>0</v>
      </c>
      <c r="H307" s="19">
        <v>1</v>
      </c>
      <c r="I307" s="17">
        <v>5.749</v>
      </c>
      <c r="J307" s="17">
        <v>16.199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399366</v>
      </c>
      <c r="B308" s="19" t="s">
        <v>385</v>
      </c>
      <c r="C308" s="19">
        <v>1389.839</v>
      </c>
      <c r="D308" s="19">
        <v>1742.989</v>
      </c>
      <c r="E308" s="19">
        <v>0</v>
      </c>
      <c r="F308" s="19">
        <v>0</v>
      </c>
      <c r="G308" s="19">
        <v>0</v>
      </c>
      <c r="H308" s="19">
        <v>1</v>
      </c>
      <c r="I308" s="17">
        <v>11.11</v>
      </c>
      <c r="J308" s="17">
        <v>29.12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399368</v>
      </c>
      <c r="B309" s="19" t="s">
        <v>386</v>
      </c>
      <c r="C309" s="19">
        <v>6500.753</v>
      </c>
      <c r="D309" s="19">
        <v>7705.137</v>
      </c>
      <c r="E309" s="19">
        <v>0</v>
      </c>
      <c r="F309" s="19">
        <v>0</v>
      </c>
      <c r="G309" s="19">
        <v>0</v>
      </c>
      <c r="H309" s="19">
        <v>1</v>
      </c>
      <c r="I309" s="17">
        <v>5.071</v>
      </c>
      <c r="J309" s="17">
        <v>19.909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399370</v>
      </c>
      <c r="B310" s="19" t="s">
        <v>387</v>
      </c>
      <c r="C310" s="19">
        <v>3596.364</v>
      </c>
      <c r="D310" s="19">
        <v>4022.319</v>
      </c>
      <c r="E310" s="19">
        <v>0</v>
      </c>
      <c r="F310" s="19">
        <v>0</v>
      </c>
      <c r="G310" s="19">
        <v>0</v>
      </c>
      <c r="H310" s="19">
        <v>1</v>
      </c>
      <c r="I310" s="17">
        <v>2.775</v>
      </c>
      <c r="J310" s="17">
        <v>13.071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399371</v>
      </c>
      <c r="B311" s="19" t="s">
        <v>388</v>
      </c>
      <c r="C311" s="19">
        <v>6199.296</v>
      </c>
      <c r="D311" s="19">
        <v>6810.128</v>
      </c>
      <c r="E311" s="19">
        <v>0</v>
      </c>
      <c r="F311" s="19">
        <v>0</v>
      </c>
      <c r="G311" s="19">
        <v>0</v>
      </c>
      <c r="H311" s="19">
        <v>1</v>
      </c>
      <c r="I311" s="17">
        <v>0.814</v>
      </c>
      <c r="J311" s="17">
        <v>9.711</v>
      </c>
      <c r="K311" s="20">
        <v>3</v>
      </c>
      <c r="L311" s="20">
        <v>2</v>
      </c>
      <c r="M311" s="20">
        <v>0</v>
      </c>
      <c r="N311" s="20">
        <v>0</v>
      </c>
      <c r="O311" s="20">
        <v>0</v>
      </c>
      <c r="P311" s="20">
        <v>-0.607</v>
      </c>
      <c r="Q311" s="20">
        <v>0</v>
      </c>
      <c r="R311" s="20">
        <v>-1</v>
      </c>
      <c r="S311" s="21"/>
      <c r="T311" s="21"/>
      <c r="U311" s="21"/>
      <c r="V311" s="21"/>
      <c r="W311" s="21"/>
    </row>
    <row r="312" ht="16.5" spans="1:23">
      <c r="A312" s="19">
        <v>399372</v>
      </c>
      <c r="B312" s="19" t="s">
        <v>389</v>
      </c>
      <c r="C312" s="19">
        <v>3769.345</v>
      </c>
      <c r="D312" s="19">
        <v>4213.94</v>
      </c>
      <c r="E312" s="19">
        <v>0</v>
      </c>
      <c r="F312" s="19">
        <v>0</v>
      </c>
      <c r="G312" s="19">
        <v>0</v>
      </c>
      <c r="H312" s="19">
        <v>1</v>
      </c>
      <c r="I312" s="17">
        <v>2.194</v>
      </c>
      <c r="J312" s="17">
        <v>12.513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399374</v>
      </c>
      <c r="B313" s="19" t="s">
        <v>390</v>
      </c>
      <c r="C313" s="19">
        <v>3269.365</v>
      </c>
      <c r="D313" s="19">
        <v>3663.257</v>
      </c>
      <c r="E313" s="19">
        <v>0</v>
      </c>
      <c r="F313" s="19">
        <v>0</v>
      </c>
      <c r="G313" s="19">
        <v>0</v>
      </c>
      <c r="H313" s="19">
        <v>1</v>
      </c>
      <c r="I313" s="17">
        <v>1.233</v>
      </c>
      <c r="J313" s="17">
        <v>11.853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399375</v>
      </c>
      <c r="B314" s="19" t="s">
        <v>391</v>
      </c>
      <c r="C314" s="19">
        <v>4711.066</v>
      </c>
      <c r="D314" s="19">
        <v>5152.668</v>
      </c>
      <c r="E314" s="19">
        <v>0</v>
      </c>
      <c r="F314" s="19">
        <v>0</v>
      </c>
      <c r="G314" s="19">
        <v>0</v>
      </c>
      <c r="H314" s="19">
        <v>1</v>
      </c>
      <c r="I314" s="17">
        <v>1.361</v>
      </c>
      <c r="J314" s="17">
        <v>9.815</v>
      </c>
      <c r="K314" s="20">
        <v>3</v>
      </c>
      <c r="L314" s="20">
        <v>1</v>
      </c>
      <c r="M314" s="20">
        <v>0</v>
      </c>
      <c r="N314" s="20">
        <v>0</v>
      </c>
      <c r="O314" s="20">
        <v>0</v>
      </c>
      <c r="P314" s="20">
        <v>-5.047</v>
      </c>
      <c r="Q314" s="20">
        <v>-1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399376</v>
      </c>
      <c r="B315" s="19" t="s">
        <v>392</v>
      </c>
      <c r="C315" s="19">
        <v>4264.16</v>
      </c>
      <c r="D315" s="19">
        <v>4926.625</v>
      </c>
      <c r="E315" s="19">
        <v>0</v>
      </c>
      <c r="F315" s="19">
        <v>0</v>
      </c>
      <c r="G315" s="19">
        <v>0</v>
      </c>
      <c r="H315" s="19">
        <v>1</v>
      </c>
      <c r="I315" s="17">
        <v>5.597</v>
      </c>
      <c r="J315" s="17">
        <v>18.291</v>
      </c>
      <c r="K315" s="20">
        <v>4</v>
      </c>
      <c r="L315" s="20">
        <v>2</v>
      </c>
      <c r="M315" s="20">
        <v>0</v>
      </c>
      <c r="N315" s="20">
        <v>1</v>
      </c>
      <c r="O315" s="20">
        <v>-1</v>
      </c>
      <c r="P315" s="20">
        <v>-3.088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399377</v>
      </c>
      <c r="B316" s="19" t="s">
        <v>393</v>
      </c>
      <c r="C316" s="19">
        <v>6117.021</v>
      </c>
      <c r="D316" s="19">
        <v>6811.072</v>
      </c>
      <c r="E316" s="19">
        <v>0</v>
      </c>
      <c r="F316" s="19">
        <v>0</v>
      </c>
      <c r="G316" s="19">
        <v>0</v>
      </c>
      <c r="H316" s="19">
        <v>1</v>
      </c>
      <c r="I316" s="17">
        <v>2.657</v>
      </c>
      <c r="J316" s="17">
        <v>12.576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-3.605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399378</v>
      </c>
      <c r="B317" s="19" t="s">
        <v>394</v>
      </c>
      <c r="C317" s="19">
        <v>2269.986</v>
      </c>
      <c r="D317" s="19">
        <v>2510.004</v>
      </c>
      <c r="E317" s="19">
        <v>0</v>
      </c>
      <c r="F317" s="19">
        <v>0</v>
      </c>
      <c r="G317" s="19">
        <v>0</v>
      </c>
      <c r="H317" s="19">
        <v>1</v>
      </c>
      <c r="I317" s="17">
        <v>2.313</v>
      </c>
      <c r="J317" s="17">
        <v>11.654</v>
      </c>
      <c r="K317" s="20">
        <v>4</v>
      </c>
      <c r="L317" s="20">
        <v>2</v>
      </c>
      <c r="M317" s="20">
        <v>0</v>
      </c>
      <c r="N317" s="20">
        <v>1</v>
      </c>
      <c r="O317" s="20">
        <v>0</v>
      </c>
      <c r="P317" s="20">
        <v>-1.17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399379</v>
      </c>
      <c r="B318" s="19" t="s">
        <v>395</v>
      </c>
      <c r="C318" s="19">
        <v>7272.08</v>
      </c>
      <c r="D318" s="19">
        <v>8066.926</v>
      </c>
      <c r="E318" s="19">
        <v>0</v>
      </c>
      <c r="F318" s="19">
        <v>0</v>
      </c>
      <c r="G318" s="19">
        <v>0</v>
      </c>
      <c r="H318" s="19">
        <v>1</v>
      </c>
      <c r="I318" s="17">
        <v>4.083</v>
      </c>
      <c r="J318" s="17">
        <v>13.534</v>
      </c>
      <c r="K318" s="20">
        <v>4</v>
      </c>
      <c r="L318" s="20">
        <v>1</v>
      </c>
      <c r="M318" s="20">
        <v>0</v>
      </c>
      <c r="N318" s="20">
        <v>0</v>
      </c>
      <c r="O318" s="20">
        <v>0</v>
      </c>
      <c r="P318" s="20">
        <v>-2.846</v>
      </c>
      <c r="Q318" s="20">
        <v>0</v>
      </c>
      <c r="R318" s="20">
        <v>1</v>
      </c>
      <c r="S318" s="21"/>
      <c r="T318" s="21"/>
      <c r="U318" s="21"/>
      <c r="V318" s="21"/>
      <c r="W318" s="21"/>
    </row>
    <row r="319" ht="16.5" spans="1:23">
      <c r="A319" s="19">
        <v>399380</v>
      </c>
      <c r="B319" s="19" t="s">
        <v>396</v>
      </c>
      <c r="C319" s="19">
        <v>1426.851</v>
      </c>
      <c r="D319" s="19">
        <v>1588.667</v>
      </c>
      <c r="E319" s="19">
        <v>0</v>
      </c>
      <c r="F319" s="19">
        <v>0</v>
      </c>
      <c r="G319" s="19">
        <v>0</v>
      </c>
      <c r="H319" s="19">
        <v>1</v>
      </c>
      <c r="I319" s="17">
        <v>4.204</v>
      </c>
      <c r="J319" s="17">
        <v>13.962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399382</v>
      </c>
      <c r="B320" s="19" t="s">
        <v>397</v>
      </c>
      <c r="C320" s="19">
        <v>2321.629</v>
      </c>
      <c r="D320" s="19">
        <v>2659.678</v>
      </c>
      <c r="E320" s="19">
        <v>0</v>
      </c>
      <c r="F320" s="19">
        <v>0</v>
      </c>
      <c r="G320" s="19">
        <v>0</v>
      </c>
      <c r="H320" s="19">
        <v>1</v>
      </c>
      <c r="I320" s="17">
        <v>5.759</v>
      </c>
      <c r="J320" s="17">
        <v>17.737</v>
      </c>
      <c r="K320" s="20">
        <v>4</v>
      </c>
      <c r="L320" s="20">
        <v>1</v>
      </c>
      <c r="M320" s="20">
        <v>-1</v>
      </c>
      <c r="N320" s="20">
        <v>1</v>
      </c>
      <c r="O320" s="20">
        <v>0</v>
      </c>
      <c r="P320" s="20">
        <v>1.072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399383</v>
      </c>
      <c r="B321" s="19" t="s">
        <v>398</v>
      </c>
      <c r="C321" s="19">
        <v>2169.681</v>
      </c>
      <c r="D321" s="19">
        <v>2459.822</v>
      </c>
      <c r="E321" s="19">
        <v>0</v>
      </c>
      <c r="F321" s="19">
        <v>0</v>
      </c>
      <c r="G321" s="19">
        <v>0</v>
      </c>
      <c r="H321" s="19">
        <v>1</v>
      </c>
      <c r="I321" s="17">
        <v>1.956</v>
      </c>
      <c r="J321" s="17">
        <v>13.521</v>
      </c>
      <c r="K321" s="20">
        <v>4</v>
      </c>
      <c r="L321" s="20">
        <v>1</v>
      </c>
      <c r="M321" s="20">
        <v>-1</v>
      </c>
      <c r="N321" s="20">
        <v>1</v>
      </c>
      <c r="O321" s="20">
        <v>0</v>
      </c>
      <c r="P321" s="20">
        <v>0.956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399386</v>
      </c>
      <c r="B322" s="19" t="s">
        <v>399</v>
      </c>
      <c r="C322" s="19">
        <v>5281.076</v>
      </c>
      <c r="D322" s="19">
        <v>6020.952</v>
      </c>
      <c r="E322" s="19">
        <v>0</v>
      </c>
      <c r="F322" s="19">
        <v>0</v>
      </c>
      <c r="G322" s="19">
        <v>0</v>
      </c>
      <c r="H322" s="19">
        <v>1</v>
      </c>
      <c r="I322" s="17">
        <v>3.57</v>
      </c>
      <c r="J322" s="17">
        <v>15.419</v>
      </c>
      <c r="K322" s="20">
        <v>4</v>
      </c>
      <c r="L322" s="20">
        <v>2</v>
      </c>
      <c r="M322" s="20">
        <v>0</v>
      </c>
      <c r="N322" s="20">
        <v>1</v>
      </c>
      <c r="O322" s="20">
        <v>0</v>
      </c>
      <c r="P322" s="20">
        <v>3.627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399387</v>
      </c>
      <c r="B323" s="19" t="s">
        <v>400</v>
      </c>
      <c r="C323" s="19">
        <v>4927.921</v>
      </c>
      <c r="D323" s="19">
        <v>5706.317</v>
      </c>
      <c r="E323" s="19">
        <v>0</v>
      </c>
      <c r="F323" s="19">
        <v>0</v>
      </c>
      <c r="G323" s="19">
        <v>0</v>
      </c>
      <c r="H323" s="19">
        <v>1</v>
      </c>
      <c r="I323" s="17">
        <v>0.377</v>
      </c>
      <c r="J323" s="17">
        <v>13.966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6.449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399388</v>
      </c>
      <c r="B324" s="19" t="s">
        <v>401</v>
      </c>
      <c r="C324" s="19">
        <v>4222.65</v>
      </c>
      <c r="D324" s="19">
        <v>4970.706</v>
      </c>
      <c r="E324" s="19">
        <v>0</v>
      </c>
      <c r="F324" s="19">
        <v>0</v>
      </c>
      <c r="G324" s="19">
        <v>0</v>
      </c>
      <c r="H324" s="19">
        <v>1</v>
      </c>
      <c r="I324" s="17">
        <v>5.527</v>
      </c>
      <c r="J324" s="17">
        <v>19.745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2.931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399389</v>
      </c>
      <c r="B325" s="19" t="s">
        <v>402</v>
      </c>
      <c r="C325" s="19">
        <v>3933.826</v>
      </c>
      <c r="D325" s="19">
        <v>5011.603</v>
      </c>
      <c r="E325" s="19">
        <v>0</v>
      </c>
      <c r="F325" s="19">
        <v>0</v>
      </c>
      <c r="G325" s="19">
        <v>0</v>
      </c>
      <c r="H325" s="19">
        <v>1</v>
      </c>
      <c r="I325" s="17">
        <v>12.369</v>
      </c>
      <c r="J325" s="17">
        <v>31.215</v>
      </c>
      <c r="K325" s="20">
        <v>4</v>
      </c>
      <c r="L325" s="20">
        <v>2</v>
      </c>
      <c r="M325" s="20">
        <v>-1</v>
      </c>
      <c r="N325" s="20">
        <v>1</v>
      </c>
      <c r="O325" s="20">
        <v>0</v>
      </c>
      <c r="P325" s="20">
        <v>2.895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399392</v>
      </c>
      <c r="B326" s="19" t="s">
        <v>403</v>
      </c>
      <c r="C326" s="19">
        <v>2206.404</v>
      </c>
      <c r="D326" s="19">
        <v>2498.256</v>
      </c>
      <c r="E326" s="19">
        <v>0</v>
      </c>
      <c r="F326" s="19">
        <v>0</v>
      </c>
      <c r="G326" s="19">
        <v>0</v>
      </c>
      <c r="H326" s="19">
        <v>1</v>
      </c>
      <c r="I326" s="17">
        <v>4.627</v>
      </c>
      <c r="J326" s="17">
        <v>15.769</v>
      </c>
      <c r="K326" s="20">
        <v>4</v>
      </c>
      <c r="L326" s="20">
        <v>1</v>
      </c>
      <c r="M326" s="20">
        <v>0</v>
      </c>
      <c r="N326" s="20">
        <v>1</v>
      </c>
      <c r="O326" s="20">
        <v>0</v>
      </c>
      <c r="P326" s="20">
        <v>-1.491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399394</v>
      </c>
      <c r="B327" s="19" t="s">
        <v>404</v>
      </c>
      <c r="C327" s="19">
        <v>7854.812</v>
      </c>
      <c r="D327" s="19">
        <v>8957.885</v>
      </c>
      <c r="E327" s="19">
        <v>0</v>
      </c>
      <c r="F327" s="19">
        <v>0</v>
      </c>
      <c r="G327" s="19">
        <v>0</v>
      </c>
      <c r="H327" s="19">
        <v>1</v>
      </c>
      <c r="I327" s="17">
        <v>3.51</v>
      </c>
      <c r="J327" s="17">
        <v>15.392</v>
      </c>
      <c r="K327" s="20">
        <v>4</v>
      </c>
      <c r="L327" s="20">
        <v>1</v>
      </c>
      <c r="M327" s="20">
        <v>0</v>
      </c>
      <c r="N327" s="20">
        <v>1</v>
      </c>
      <c r="O327" s="20">
        <v>0</v>
      </c>
      <c r="P327" s="20">
        <v>-2.718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399395</v>
      </c>
      <c r="B328" s="19" t="s">
        <v>405</v>
      </c>
      <c r="C328" s="19">
        <v>5026.066</v>
      </c>
      <c r="D328" s="19">
        <v>6018.092</v>
      </c>
      <c r="E328" s="19">
        <v>0</v>
      </c>
      <c r="F328" s="19">
        <v>0</v>
      </c>
      <c r="G328" s="19">
        <v>0</v>
      </c>
      <c r="H328" s="19">
        <v>1</v>
      </c>
      <c r="I328" s="17">
        <v>8.115</v>
      </c>
      <c r="J328" s="17">
        <v>23.261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1.76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399397</v>
      </c>
      <c r="B329" s="19" t="s">
        <v>406</v>
      </c>
      <c r="C329" s="19">
        <v>1882.779</v>
      </c>
      <c r="D329" s="19">
        <v>2110.515</v>
      </c>
      <c r="E329" s="19">
        <v>0</v>
      </c>
      <c r="F329" s="19">
        <v>0</v>
      </c>
      <c r="G329" s="19">
        <v>0</v>
      </c>
      <c r="H329" s="19">
        <v>1</v>
      </c>
      <c r="I329" s="17">
        <v>1.689</v>
      </c>
      <c r="J329" s="17">
        <v>12.297</v>
      </c>
      <c r="K329" s="20">
        <v>0</v>
      </c>
      <c r="L329" s="20">
        <v>2</v>
      </c>
      <c r="M329" s="20">
        <v>-1</v>
      </c>
      <c r="N329" s="20">
        <v>1</v>
      </c>
      <c r="O329" s="20">
        <v>0</v>
      </c>
      <c r="P329" s="20">
        <v>-3.809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399398</v>
      </c>
      <c r="B330" s="19" t="s">
        <v>407</v>
      </c>
      <c r="C330" s="19">
        <v>9491.735</v>
      </c>
      <c r="D330" s="19">
        <v>10376.301</v>
      </c>
      <c r="E330" s="19">
        <v>0</v>
      </c>
      <c r="F330" s="19">
        <v>0</v>
      </c>
      <c r="G330" s="19">
        <v>0</v>
      </c>
      <c r="H330" s="19">
        <v>1</v>
      </c>
      <c r="I330" s="17">
        <v>0.697</v>
      </c>
      <c r="J330" s="17">
        <v>9.162</v>
      </c>
      <c r="K330" s="20">
        <v>0</v>
      </c>
      <c r="L330" s="20">
        <v>2</v>
      </c>
      <c r="M330" s="20">
        <v>-1</v>
      </c>
      <c r="N330" s="20">
        <v>1</v>
      </c>
      <c r="O330" s="20">
        <v>0</v>
      </c>
      <c r="P330" s="20">
        <v>-2.479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399399</v>
      </c>
      <c r="B331" s="19" t="s">
        <v>408</v>
      </c>
      <c r="C331" s="19">
        <v>6627.619</v>
      </c>
      <c r="D331" s="19">
        <v>7293.696</v>
      </c>
      <c r="E331" s="19">
        <v>0</v>
      </c>
      <c r="F331" s="19">
        <v>0</v>
      </c>
      <c r="G331" s="19">
        <v>0</v>
      </c>
      <c r="H331" s="19">
        <v>1</v>
      </c>
      <c r="I331" s="17">
        <v>2.259</v>
      </c>
      <c r="J331" s="17">
        <v>11.185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5.588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399400</v>
      </c>
      <c r="B332" s="19" t="s">
        <v>409</v>
      </c>
      <c r="C332" s="19">
        <v>3278.265</v>
      </c>
      <c r="D332" s="19">
        <v>3626.04</v>
      </c>
      <c r="E332" s="19">
        <v>0</v>
      </c>
      <c r="F332" s="19">
        <v>0</v>
      </c>
      <c r="G332" s="19">
        <v>0</v>
      </c>
      <c r="H332" s="19">
        <v>1</v>
      </c>
      <c r="I332" s="17">
        <v>3.05</v>
      </c>
      <c r="J332" s="17">
        <v>12.348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7.166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399401</v>
      </c>
      <c r="B333" s="19" t="s">
        <v>410</v>
      </c>
      <c r="C333" s="19">
        <v>3532.939</v>
      </c>
      <c r="D333" s="19">
        <v>4013.608</v>
      </c>
      <c r="E333" s="19">
        <v>0</v>
      </c>
      <c r="F333" s="19">
        <v>0</v>
      </c>
      <c r="G333" s="19">
        <v>0</v>
      </c>
      <c r="H333" s="19">
        <v>1</v>
      </c>
      <c r="I333" s="17">
        <v>3.837</v>
      </c>
      <c r="J333" s="17">
        <v>15.353</v>
      </c>
      <c r="K333" s="20">
        <v>4</v>
      </c>
      <c r="L333" s="20">
        <v>1</v>
      </c>
      <c r="M333" s="20">
        <v>0</v>
      </c>
      <c r="N333" s="20">
        <v>1</v>
      </c>
      <c r="O333" s="20">
        <v>0</v>
      </c>
      <c r="P333" s="20">
        <v>-6.659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399402</v>
      </c>
      <c r="B334" s="19" t="s">
        <v>411</v>
      </c>
      <c r="C334" s="19">
        <v>2777.613</v>
      </c>
      <c r="D334" s="19">
        <v>3157.261</v>
      </c>
      <c r="E334" s="19">
        <v>0</v>
      </c>
      <c r="F334" s="19">
        <v>0</v>
      </c>
      <c r="G334" s="19">
        <v>0</v>
      </c>
      <c r="H334" s="19">
        <v>1</v>
      </c>
      <c r="I334" s="17">
        <v>2.814</v>
      </c>
      <c r="J334" s="17">
        <v>14.5</v>
      </c>
      <c r="K334" s="20">
        <v>4</v>
      </c>
      <c r="L334" s="20">
        <v>2</v>
      </c>
      <c r="M334" s="20">
        <v>-1</v>
      </c>
      <c r="N334" s="20">
        <v>1</v>
      </c>
      <c r="O334" s="20">
        <v>0</v>
      </c>
      <c r="P334" s="20">
        <v>0.071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399403</v>
      </c>
      <c r="B335" s="19" t="s">
        <v>412</v>
      </c>
      <c r="C335" s="19">
        <v>7111.119</v>
      </c>
      <c r="D335" s="19">
        <v>7749.024</v>
      </c>
      <c r="E335" s="19">
        <v>0</v>
      </c>
      <c r="F335" s="19">
        <v>0</v>
      </c>
      <c r="G335" s="19">
        <v>0</v>
      </c>
      <c r="H335" s="19">
        <v>1</v>
      </c>
      <c r="I335" s="17">
        <v>3.341</v>
      </c>
      <c r="J335" s="17">
        <v>11.298</v>
      </c>
      <c r="K335" s="20">
        <v>4</v>
      </c>
      <c r="L335" s="20">
        <v>2</v>
      </c>
      <c r="M335" s="20">
        <v>0</v>
      </c>
      <c r="N335" s="20">
        <v>1</v>
      </c>
      <c r="O335" s="20">
        <v>0</v>
      </c>
      <c r="P335" s="20">
        <v>-7.834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399404</v>
      </c>
      <c r="B336" s="19" t="s">
        <v>413</v>
      </c>
      <c r="C336" s="19">
        <v>6073.034</v>
      </c>
      <c r="D336" s="19">
        <v>6681.427</v>
      </c>
      <c r="E336" s="19">
        <v>0</v>
      </c>
      <c r="F336" s="19">
        <v>0</v>
      </c>
      <c r="G336" s="19">
        <v>0</v>
      </c>
      <c r="H336" s="19">
        <v>1</v>
      </c>
      <c r="I336" s="17">
        <v>1.799</v>
      </c>
      <c r="J336" s="17">
        <v>10.741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-0.629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399405</v>
      </c>
      <c r="B337" s="19" t="s">
        <v>414</v>
      </c>
      <c r="C337" s="19">
        <v>2016.087</v>
      </c>
      <c r="D337" s="19">
        <v>2335.682</v>
      </c>
      <c r="E337" s="19">
        <v>0</v>
      </c>
      <c r="F337" s="19">
        <v>0</v>
      </c>
      <c r="G337" s="19">
        <v>0</v>
      </c>
      <c r="H337" s="19">
        <v>1</v>
      </c>
      <c r="I337" s="17">
        <v>6.45</v>
      </c>
      <c r="J337" s="17">
        <v>19.25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4.935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399406</v>
      </c>
      <c r="B338" s="19" t="s">
        <v>415</v>
      </c>
      <c r="C338" s="19">
        <v>11725.211</v>
      </c>
      <c r="D338" s="19">
        <v>12643.915</v>
      </c>
      <c r="E338" s="19">
        <v>0</v>
      </c>
      <c r="F338" s="19">
        <v>0</v>
      </c>
      <c r="G338" s="19">
        <v>0</v>
      </c>
      <c r="H338" s="19">
        <v>1</v>
      </c>
      <c r="I338" s="17">
        <v>0.631</v>
      </c>
      <c r="J338" s="17">
        <v>7.851</v>
      </c>
      <c r="K338" s="20">
        <v>4</v>
      </c>
      <c r="L338" s="20">
        <v>2</v>
      </c>
      <c r="M338" s="20">
        <v>0</v>
      </c>
      <c r="N338" s="20">
        <v>1</v>
      </c>
      <c r="O338" s="20">
        <v>0</v>
      </c>
      <c r="P338" s="20">
        <v>-4.452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399407</v>
      </c>
      <c r="B339" s="19" t="s">
        <v>416</v>
      </c>
      <c r="C339" s="19">
        <v>2045.762</v>
      </c>
      <c r="D339" s="19">
        <v>2433.256</v>
      </c>
      <c r="E339" s="19">
        <v>0</v>
      </c>
      <c r="F339" s="19">
        <v>0</v>
      </c>
      <c r="G339" s="19">
        <v>0</v>
      </c>
      <c r="H339" s="19">
        <v>1</v>
      </c>
      <c r="I339" s="17">
        <v>4.172</v>
      </c>
      <c r="J339" s="17">
        <v>19.433</v>
      </c>
      <c r="K339" s="20">
        <v>4</v>
      </c>
      <c r="L339" s="20">
        <v>1</v>
      </c>
      <c r="M339" s="20">
        <v>-1</v>
      </c>
      <c r="N339" s="20">
        <v>1</v>
      </c>
      <c r="O339" s="20">
        <v>0</v>
      </c>
      <c r="P339" s="20">
        <v>0.191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399408</v>
      </c>
      <c r="B340" s="19" t="s">
        <v>417</v>
      </c>
      <c r="C340" s="19">
        <v>13112.49</v>
      </c>
      <c r="D340" s="19">
        <v>14340.083</v>
      </c>
      <c r="E340" s="19">
        <v>0</v>
      </c>
      <c r="F340" s="19">
        <v>0</v>
      </c>
      <c r="G340" s="19">
        <v>0</v>
      </c>
      <c r="H340" s="19">
        <v>1</v>
      </c>
      <c r="I340" s="17">
        <v>1.014</v>
      </c>
      <c r="J340" s="17">
        <v>9.488</v>
      </c>
      <c r="K340" s="20">
        <v>4</v>
      </c>
      <c r="L340" s="20">
        <v>2</v>
      </c>
      <c r="M340" s="20">
        <v>-1</v>
      </c>
      <c r="N340" s="20">
        <v>1</v>
      </c>
      <c r="O340" s="20">
        <v>0</v>
      </c>
      <c r="P340" s="20">
        <v>-1.128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399409</v>
      </c>
      <c r="B341" s="19" t="s">
        <v>418</v>
      </c>
      <c r="C341" s="19">
        <v>4415.155</v>
      </c>
      <c r="D341" s="19">
        <v>5229.129</v>
      </c>
      <c r="E341" s="19">
        <v>0</v>
      </c>
      <c r="F341" s="19">
        <v>0</v>
      </c>
      <c r="G341" s="19">
        <v>0</v>
      </c>
      <c r="H341" s="19">
        <v>1</v>
      </c>
      <c r="I341" s="17">
        <v>3.999</v>
      </c>
      <c r="J341" s="17">
        <v>18.943</v>
      </c>
      <c r="K341" s="20">
        <v>4</v>
      </c>
      <c r="L341" s="20">
        <v>0</v>
      </c>
      <c r="M341" s="20">
        <v>-1</v>
      </c>
      <c r="N341" s="20">
        <v>1</v>
      </c>
      <c r="O341" s="20">
        <v>0</v>
      </c>
      <c r="P341" s="20">
        <v>-2.365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399410</v>
      </c>
      <c r="B342" s="19" t="s">
        <v>419</v>
      </c>
      <c r="C342" s="19">
        <v>1603.002</v>
      </c>
      <c r="D342" s="19">
        <v>2068.823</v>
      </c>
      <c r="E342" s="19">
        <v>0</v>
      </c>
      <c r="F342" s="19">
        <v>0</v>
      </c>
      <c r="G342" s="19">
        <v>0</v>
      </c>
      <c r="H342" s="19">
        <v>1</v>
      </c>
      <c r="I342" s="17">
        <v>10.144</v>
      </c>
      <c r="J342" s="17">
        <v>30.376</v>
      </c>
      <c r="K342" s="20">
        <v>4</v>
      </c>
      <c r="L342" s="20">
        <v>2</v>
      </c>
      <c r="M342" s="20">
        <v>-1</v>
      </c>
      <c r="N342" s="20">
        <v>1</v>
      </c>
      <c r="O342" s="20">
        <v>0</v>
      </c>
      <c r="P342" s="20">
        <v>0.136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399413</v>
      </c>
      <c r="B343" s="19" t="s">
        <v>420</v>
      </c>
      <c r="C343" s="19">
        <v>155.083</v>
      </c>
      <c r="D343" s="19">
        <v>167.513</v>
      </c>
      <c r="E343" s="19">
        <v>0</v>
      </c>
      <c r="F343" s="19">
        <v>0</v>
      </c>
      <c r="G343" s="19">
        <v>0</v>
      </c>
      <c r="H343" s="19">
        <v>1</v>
      </c>
      <c r="I343" s="17">
        <v>4.144</v>
      </c>
      <c r="J343" s="17">
        <v>11.257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6.009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399415</v>
      </c>
      <c r="B344" s="19" t="s">
        <v>421</v>
      </c>
      <c r="C344" s="19">
        <v>5416.027</v>
      </c>
      <c r="D344" s="19">
        <v>6286.845</v>
      </c>
      <c r="E344" s="19">
        <v>0</v>
      </c>
      <c r="F344" s="19">
        <v>0</v>
      </c>
      <c r="G344" s="19">
        <v>0</v>
      </c>
      <c r="H344" s="19">
        <v>1</v>
      </c>
      <c r="I344" s="17">
        <v>5.118</v>
      </c>
      <c r="J344" s="17">
        <v>18.261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1.708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399416</v>
      </c>
      <c r="B345" s="19" t="s">
        <v>422</v>
      </c>
      <c r="C345" s="19">
        <v>3347.459</v>
      </c>
      <c r="D345" s="19">
        <v>4064.813</v>
      </c>
      <c r="E345" s="19">
        <v>0</v>
      </c>
      <c r="F345" s="19">
        <v>0</v>
      </c>
      <c r="G345" s="19">
        <v>0</v>
      </c>
      <c r="H345" s="19">
        <v>1</v>
      </c>
      <c r="I345" s="17">
        <v>7.785</v>
      </c>
      <c r="J345" s="17">
        <v>24.059</v>
      </c>
      <c r="K345" s="20">
        <v>1</v>
      </c>
      <c r="L345" s="20">
        <v>2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399417</v>
      </c>
      <c r="B346" s="19" t="s">
        <v>423</v>
      </c>
      <c r="C346" s="19">
        <v>2510.535</v>
      </c>
      <c r="D346" s="19">
        <v>2941.231</v>
      </c>
      <c r="E346" s="19">
        <v>0</v>
      </c>
      <c r="F346" s="19">
        <v>0</v>
      </c>
      <c r="G346" s="19">
        <v>0</v>
      </c>
      <c r="H346" s="19">
        <v>1</v>
      </c>
      <c r="I346" s="17">
        <v>0.275</v>
      </c>
      <c r="J346" s="17">
        <v>14.878</v>
      </c>
      <c r="K346" s="20">
        <v>4</v>
      </c>
      <c r="L346" s="20">
        <v>0</v>
      </c>
      <c r="M346" s="20">
        <v>-1</v>
      </c>
      <c r="N346" s="20">
        <v>1</v>
      </c>
      <c r="O346" s="20">
        <v>0</v>
      </c>
      <c r="P346" s="20">
        <v>-0.154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399419</v>
      </c>
      <c r="B347" s="19" t="s">
        <v>424</v>
      </c>
      <c r="C347" s="19">
        <v>1710.567</v>
      </c>
      <c r="D347" s="19">
        <v>1974.659</v>
      </c>
      <c r="E347" s="19">
        <v>0</v>
      </c>
      <c r="F347" s="19">
        <v>0</v>
      </c>
      <c r="G347" s="19">
        <v>0</v>
      </c>
      <c r="H347" s="19">
        <v>1</v>
      </c>
      <c r="I347" s="17">
        <v>4.262</v>
      </c>
      <c r="J347" s="17">
        <v>17.066</v>
      </c>
      <c r="K347" s="20">
        <v>4</v>
      </c>
      <c r="L347" s="20">
        <v>0</v>
      </c>
      <c r="M347" s="20">
        <v>-1</v>
      </c>
      <c r="N347" s="20">
        <v>1</v>
      </c>
      <c r="O347" s="20">
        <v>0</v>
      </c>
      <c r="P347" s="20">
        <v>-8.196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399420</v>
      </c>
      <c r="B348" s="19" t="s">
        <v>425</v>
      </c>
      <c r="C348" s="19">
        <v>1270.27</v>
      </c>
      <c r="D348" s="19">
        <v>1501.758</v>
      </c>
      <c r="E348" s="19">
        <v>0</v>
      </c>
      <c r="F348" s="19">
        <v>0</v>
      </c>
      <c r="G348" s="19">
        <v>0</v>
      </c>
      <c r="H348" s="19">
        <v>1</v>
      </c>
      <c r="I348" s="17">
        <v>3.913</v>
      </c>
      <c r="J348" s="17">
        <v>18.724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-1.721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399422</v>
      </c>
      <c r="B349" s="19" t="s">
        <v>426</v>
      </c>
      <c r="C349" s="19">
        <v>2803.444</v>
      </c>
      <c r="D349" s="19">
        <v>3167.032</v>
      </c>
      <c r="E349" s="19">
        <v>0</v>
      </c>
      <c r="F349" s="19">
        <v>0</v>
      </c>
      <c r="G349" s="19">
        <v>0</v>
      </c>
      <c r="H349" s="19">
        <v>1</v>
      </c>
      <c r="I349" s="17">
        <v>3.681</v>
      </c>
      <c r="J349" s="17">
        <v>14.739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7.939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399423</v>
      </c>
      <c r="B350" s="19" t="s">
        <v>427</v>
      </c>
      <c r="C350" s="19">
        <v>2273.491</v>
      </c>
      <c r="D350" s="19">
        <v>2568.736</v>
      </c>
      <c r="E350" s="19">
        <v>0</v>
      </c>
      <c r="F350" s="19">
        <v>0</v>
      </c>
      <c r="G350" s="19">
        <v>0</v>
      </c>
      <c r="H350" s="19">
        <v>1</v>
      </c>
      <c r="I350" s="17">
        <v>2.062</v>
      </c>
      <c r="J350" s="17">
        <v>13.319</v>
      </c>
      <c r="K350" s="20">
        <v>4</v>
      </c>
      <c r="L350" s="20">
        <v>2</v>
      </c>
      <c r="M350" s="20">
        <v>0</v>
      </c>
      <c r="N350" s="20">
        <v>1</v>
      </c>
      <c r="O350" s="20">
        <v>0</v>
      </c>
      <c r="P350" s="20">
        <v>3.82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399427</v>
      </c>
      <c r="B351" s="19" t="s">
        <v>428</v>
      </c>
      <c r="C351" s="19">
        <v>2139.628</v>
      </c>
      <c r="D351" s="19">
        <v>2475.492</v>
      </c>
      <c r="E351" s="19">
        <v>0</v>
      </c>
      <c r="F351" s="19">
        <v>0</v>
      </c>
      <c r="G351" s="19">
        <v>0</v>
      </c>
      <c r="H351" s="19">
        <v>1</v>
      </c>
      <c r="I351" s="17">
        <v>1.685</v>
      </c>
      <c r="J351" s="17">
        <v>15.024</v>
      </c>
      <c r="K351" s="20">
        <v>4</v>
      </c>
      <c r="L351" s="20">
        <v>2</v>
      </c>
      <c r="M351" s="20">
        <v>0</v>
      </c>
      <c r="N351" s="20">
        <v>1</v>
      </c>
      <c r="O351" s="20">
        <v>0</v>
      </c>
      <c r="P351" s="20">
        <v>1.672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399428</v>
      </c>
      <c r="B352" s="19" t="s">
        <v>429</v>
      </c>
      <c r="C352" s="19">
        <v>2866.053</v>
      </c>
      <c r="D352" s="19">
        <v>3532.925</v>
      </c>
      <c r="E352" s="19">
        <v>0</v>
      </c>
      <c r="F352" s="19">
        <v>0</v>
      </c>
      <c r="G352" s="19">
        <v>0</v>
      </c>
      <c r="H352" s="19">
        <v>1</v>
      </c>
      <c r="I352" s="17">
        <v>9.508</v>
      </c>
      <c r="J352" s="17">
        <v>26.59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7.025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399429</v>
      </c>
      <c r="B353" s="19" t="s">
        <v>430</v>
      </c>
      <c r="C353" s="19">
        <v>1176.598</v>
      </c>
      <c r="D353" s="19">
        <v>1339.474</v>
      </c>
      <c r="E353" s="19">
        <v>0</v>
      </c>
      <c r="F353" s="19">
        <v>0</v>
      </c>
      <c r="G353" s="19">
        <v>0</v>
      </c>
      <c r="H353" s="19">
        <v>1</v>
      </c>
      <c r="I353" s="17">
        <v>3.229</v>
      </c>
      <c r="J353" s="17">
        <v>14.996</v>
      </c>
      <c r="K353" s="20">
        <v>4</v>
      </c>
      <c r="L353" s="20">
        <v>2</v>
      </c>
      <c r="M353" s="20">
        <v>-1</v>
      </c>
      <c r="N353" s="20">
        <v>1</v>
      </c>
      <c r="O353" s="20">
        <v>-1</v>
      </c>
      <c r="P353" s="20">
        <v>-14.674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399434</v>
      </c>
      <c r="B354" s="19" t="s">
        <v>431</v>
      </c>
      <c r="C354" s="19">
        <v>1720.516</v>
      </c>
      <c r="D354" s="19">
        <v>2074.871</v>
      </c>
      <c r="E354" s="19">
        <v>0</v>
      </c>
      <c r="F354" s="19">
        <v>0</v>
      </c>
      <c r="G354" s="19">
        <v>0</v>
      </c>
      <c r="H354" s="19">
        <v>1</v>
      </c>
      <c r="I354" s="17">
        <v>3.011</v>
      </c>
      <c r="J354" s="17">
        <v>19.575</v>
      </c>
      <c r="K354" s="20">
        <v>3</v>
      </c>
      <c r="L354" s="20">
        <v>1</v>
      </c>
      <c r="M354" s="20">
        <v>0</v>
      </c>
      <c r="N354" s="20">
        <v>0</v>
      </c>
      <c r="O354" s="20">
        <v>0</v>
      </c>
      <c r="P354" s="20">
        <v>0.002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399437</v>
      </c>
      <c r="B355" s="19" t="s">
        <v>432</v>
      </c>
      <c r="C355" s="19">
        <v>5592.258</v>
      </c>
      <c r="D355" s="19">
        <v>6622.263</v>
      </c>
      <c r="E355" s="19">
        <v>0</v>
      </c>
      <c r="F355" s="19">
        <v>0</v>
      </c>
      <c r="G355" s="19">
        <v>0</v>
      </c>
      <c r="H355" s="19">
        <v>1</v>
      </c>
      <c r="I355" s="17">
        <v>4.621</v>
      </c>
      <c r="J355" s="17">
        <v>19.456</v>
      </c>
      <c r="K355" s="20">
        <v>3</v>
      </c>
      <c r="L355" s="20">
        <v>2</v>
      </c>
      <c r="M355" s="20">
        <v>0</v>
      </c>
      <c r="N355" s="20">
        <v>0</v>
      </c>
      <c r="O355" s="20">
        <v>0</v>
      </c>
      <c r="P355" s="20">
        <v>0.004</v>
      </c>
      <c r="Q355" s="20">
        <v>0</v>
      </c>
      <c r="R355" s="20">
        <v>1</v>
      </c>
      <c r="S355" s="21"/>
      <c r="T355" s="21"/>
      <c r="U355" s="21"/>
      <c r="V355" s="21"/>
      <c r="W355" s="21"/>
    </row>
    <row r="356" ht="16.5" spans="1:23">
      <c r="A356" s="19">
        <v>399440</v>
      </c>
      <c r="B356" s="19" t="s">
        <v>433</v>
      </c>
      <c r="C356" s="19">
        <v>1123.045</v>
      </c>
      <c r="D356" s="19">
        <v>1318.596</v>
      </c>
      <c r="E356" s="19">
        <v>0</v>
      </c>
      <c r="F356" s="19">
        <v>0</v>
      </c>
      <c r="G356" s="19">
        <v>0</v>
      </c>
      <c r="H356" s="19">
        <v>1</v>
      </c>
      <c r="I356" s="17">
        <v>1.649</v>
      </c>
      <c r="J356" s="17">
        <v>16.235</v>
      </c>
      <c r="K356" s="20">
        <v>4</v>
      </c>
      <c r="L356" s="20">
        <v>2</v>
      </c>
      <c r="M356" s="20">
        <v>0</v>
      </c>
      <c r="N356" s="20">
        <v>1</v>
      </c>
      <c r="O356" s="20">
        <v>0</v>
      </c>
      <c r="P356" s="20">
        <v>1.389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399441</v>
      </c>
      <c r="B357" s="19" t="s">
        <v>434</v>
      </c>
      <c r="C357" s="19">
        <v>1894.87</v>
      </c>
      <c r="D357" s="19">
        <v>2258.673</v>
      </c>
      <c r="E357" s="19">
        <v>0</v>
      </c>
      <c r="F357" s="19">
        <v>0</v>
      </c>
      <c r="G357" s="19">
        <v>0</v>
      </c>
      <c r="H357" s="19">
        <v>1</v>
      </c>
      <c r="I357" s="17">
        <v>5.83</v>
      </c>
      <c r="J357" s="17">
        <v>20.998</v>
      </c>
      <c r="K357" s="20">
        <v>3</v>
      </c>
      <c r="L357" s="20">
        <v>1</v>
      </c>
      <c r="M357" s="20">
        <v>0</v>
      </c>
      <c r="N357" s="20">
        <v>0</v>
      </c>
      <c r="O357" s="20">
        <v>0</v>
      </c>
      <c r="P357" s="20">
        <v>0.002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399481</v>
      </c>
      <c r="B358" s="19" t="s">
        <v>91</v>
      </c>
      <c r="C358" s="19">
        <v>127.844</v>
      </c>
      <c r="D358" s="19">
        <v>128.002</v>
      </c>
      <c r="E358" s="19">
        <v>0</v>
      </c>
      <c r="F358" s="19">
        <v>0</v>
      </c>
      <c r="G358" s="19">
        <v>0</v>
      </c>
      <c r="H358" s="19">
        <v>1</v>
      </c>
      <c r="I358" s="17">
        <v>0.027</v>
      </c>
      <c r="J358" s="17">
        <v>0.151</v>
      </c>
      <c r="K358" s="20">
        <v>3</v>
      </c>
      <c r="L358" s="20">
        <v>1</v>
      </c>
      <c r="M358" s="20">
        <v>0</v>
      </c>
      <c r="N358" s="20">
        <v>0</v>
      </c>
      <c r="O358" s="20">
        <v>0</v>
      </c>
      <c r="P358" s="20">
        <v>0.004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399550</v>
      </c>
      <c r="B359" s="19" t="s">
        <v>435</v>
      </c>
      <c r="C359" s="19">
        <v>7079.043</v>
      </c>
      <c r="D359" s="19">
        <v>7668.19</v>
      </c>
      <c r="E359" s="19">
        <v>0</v>
      </c>
      <c r="F359" s="19">
        <v>0</v>
      </c>
      <c r="G359" s="19">
        <v>0</v>
      </c>
      <c r="H359" s="19">
        <v>1</v>
      </c>
      <c r="I359" s="17">
        <v>0.484</v>
      </c>
      <c r="J359" s="17">
        <v>8.13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-18.736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399551</v>
      </c>
      <c r="B360" s="19" t="s">
        <v>436</v>
      </c>
      <c r="C360" s="19">
        <v>7278.672</v>
      </c>
      <c r="D360" s="19">
        <v>8297.319</v>
      </c>
      <c r="E360" s="19">
        <v>0</v>
      </c>
      <c r="F360" s="19">
        <v>0</v>
      </c>
      <c r="G360" s="19">
        <v>0</v>
      </c>
      <c r="H360" s="19">
        <v>1</v>
      </c>
      <c r="I360" s="17">
        <v>3.446</v>
      </c>
      <c r="J360" s="17">
        <v>15.299</v>
      </c>
      <c r="K360" s="20">
        <v>4</v>
      </c>
      <c r="L360" s="20">
        <v>2</v>
      </c>
      <c r="M360" s="20">
        <v>-1</v>
      </c>
      <c r="N360" s="20">
        <v>1</v>
      </c>
      <c r="O360" s="20">
        <v>0</v>
      </c>
      <c r="P360" s="20">
        <v>0.413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399553</v>
      </c>
      <c r="B361" s="19" t="s">
        <v>437</v>
      </c>
      <c r="C361" s="19">
        <v>6345.817</v>
      </c>
      <c r="D361" s="19">
        <v>6958.904</v>
      </c>
      <c r="E361" s="19">
        <v>0</v>
      </c>
      <c r="F361" s="19">
        <v>0</v>
      </c>
      <c r="G361" s="19">
        <v>0</v>
      </c>
      <c r="H361" s="19">
        <v>1</v>
      </c>
      <c r="I361" s="17">
        <v>0.092</v>
      </c>
      <c r="J361" s="17">
        <v>8.894</v>
      </c>
      <c r="K361" s="20">
        <v>4</v>
      </c>
      <c r="L361" s="20">
        <v>0</v>
      </c>
      <c r="M361" s="20">
        <v>-1</v>
      </c>
      <c r="N361" s="20">
        <v>1</v>
      </c>
      <c r="O361" s="20">
        <v>0</v>
      </c>
      <c r="P361" s="20">
        <v>-0.287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399554</v>
      </c>
      <c r="B362" s="19" t="s">
        <v>438</v>
      </c>
      <c r="C362" s="19">
        <v>6816.932</v>
      </c>
      <c r="D362" s="19">
        <v>7418.806</v>
      </c>
      <c r="E362" s="19">
        <v>0</v>
      </c>
      <c r="F362" s="19">
        <v>0</v>
      </c>
      <c r="G362" s="19">
        <v>0</v>
      </c>
      <c r="H362" s="19">
        <v>1</v>
      </c>
      <c r="I362" s="17">
        <v>0.863</v>
      </c>
      <c r="J362" s="17">
        <v>8.905</v>
      </c>
      <c r="K362" s="20">
        <v>4</v>
      </c>
      <c r="L362" s="20">
        <v>2</v>
      </c>
      <c r="M362" s="20">
        <v>0</v>
      </c>
      <c r="N362" s="20">
        <v>1</v>
      </c>
      <c r="O362" s="20">
        <v>0</v>
      </c>
      <c r="P362" s="20">
        <v>11.169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399556</v>
      </c>
      <c r="B363" s="19" t="s">
        <v>439</v>
      </c>
      <c r="C363" s="19">
        <v>2155.758</v>
      </c>
      <c r="D363" s="19">
        <v>2394.646</v>
      </c>
      <c r="E363" s="19">
        <v>0</v>
      </c>
      <c r="F363" s="19">
        <v>0</v>
      </c>
      <c r="G363" s="19">
        <v>0</v>
      </c>
      <c r="H363" s="19">
        <v>1</v>
      </c>
      <c r="I363" s="17">
        <v>0.089</v>
      </c>
      <c r="J363" s="17">
        <v>10.056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-0.65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399557</v>
      </c>
      <c r="B364" s="19" t="s">
        <v>440</v>
      </c>
      <c r="C364" s="19">
        <v>1562.804</v>
      </c>
      <c r="D364" s="19">
        <v>1766.907</v>
      </c>
      <c r="E364" s="19">
        <v>0</v>
      </c>
      <c r="F364" s="19">
        <v>0</v>
      </c>
      <c r="G364" s="19">
        <v>0</v>
      </c>
      <c r="H364" s="19">
        <v>1</v>
      </c>
      <c r="I364" s="17">
        <v>2.099</v>
      </c>
      <c r="J364" s="17">
        <v>13.408</v>
      </c>
      <c r="K364" s="20">
        <v>4</v>
      </c>
      <c r="L364" s="20">
        <v>2</v>
      </c>
      <c r="M364" s="20">
        <v>0</v>
      </c>
      <c r="N364" s="20">
        <v>1</v>
      </c>
      <c r="O364" s="20">
        <v>0</v>
      </c>
      <c r="P364" s="20">
        <v>1.766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399602</v>
      </c>
      <c r="B365" s="19" t="s">
        <v>441</v>
      </c>
      <c r="C365" s="19">
        <v>913.915</v>
      </c>
      <c r="D365" s="19">
        <v>1040.19</v>
      </c>
      <c r="E365" s="19">
        <v>0</v>
      </c>
      <c r="F365" s="19">
        <v>0</v>
      </c>
      <c r="G365" s="19">
        <v>0</v>
      </c>
      <c r="H365" s="19">
        <v>1</v>
      </c>
      <c r="I365" s="17">
        <v>2.356</v>
      </c>
      <c r="J365" s="17">
        <v>14.21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4.272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399606</v>
      </c>
      <c r="B366" s="19" t="s">
        <v>442</v>
      </c>
      <c r="C366" s="19">
        <v>2055.189</v>
      </c>
      <c r="D366" s="19">
        <v>2497.587</v>
      </c>
      <c r="E366" s="19">
        <v>0</v>
      </c>
      <c r="F366" s="19">
        <v>0</v>
      </c>
      <c r="G366" s="19">
        <v>0</v>
      </c>
      <c r="H366" s="19">
        <v>1</v>
      </c>
      <c r="I366" s="17">
        <v>8.577</v>
      </c>
      <c r="J366" s="17">
        <v>24.771</v>
      </c>
      <c r="K366" s="20">
        <v>4</v>
      </c>
      <c r="L366" s="20">
        <v>2</v>
      </c>
      <c r="M366" s="20">
        <v>0</v>
      </c>
      <c r="N366" s="20">
        <v>1</v>
      </c>
      <c r="O366" s="20">
        <v>0</v>
      </c>
      <c r="P366" s="20">
        <v>2.593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399608</v>
      </c>
      <c r="B367" s="19" t="s">
        <v>443</v>
      </c>
      <c r="C367" s="19">
        <v>2693.282</v>
      </c>
      <c r="D367" s="19">
        <v>3159.003</v>
      </c>
      <c r="E367" s="19">
        <v>0</v>
      </c>
      <c r="F367" s="19">
        <v>0</v>
      </c>
      <c r="G367" s="19">
        <v>0</v>
      </c>
      <c r="H367" s="19">
        <v>1</v>
      </c>
      <c r="I367" s="17">
        <v>5.276</v>
      </c>
      <c r="J367" s="17">
        <v>19.241</v>
      </c>
      <c r="K367" s="20">
        <v>4</v>
      </c>
      <c r="L367" s="20">
        <v>2</v>
      </c>
      <c r="M367" s="20">
        <v>-1</v>
      </c>
      <c r="N367" s="20">
        <v>1</v>
      </c>
      <c r="O367" s="20">
        <v>0</v>
      </c>
      <c r="P367" s="20">
        <v>-4.69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399610</v>
      </c>
      <c r="B368" s="19" t="s">
        <v>444</v>
      </c>
      <c r="C368" s="19">
        <v>5237.87</v>
      </c>
      <c r="D368" s="19">
        <v>6531.088</v>
      </c>
      <c r="E368" s="19">
        <v>0</v>
      </c>
      <c r="F368" s="19">
        <v>0</v>
      </c>
      <c r="G368" s="19">
        <v>0</v>
      </c>
      <c r="H368" s="19">
        <v>1</v>
      </c>
      <c r="I368" s="17">
        <v>9.815</v>
      </c>
      <c r="J368" s="17">
        <v>27.672</v>
      </c>
      <c r="K368" s="20">
        <v>4</v>
      </c>
      <c r="L368" s="20">
        <v>2</v>
      </c>
      <c r="M368" s="20">
        <v>-1</v>
      </c>
      <c r="N368" s="20">
        <v>1</v>
      </c>
      <c r="O368" s="20">
        <v>0</v>
      </c>
      <c r="P368" s="20">
        <v>-6.425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399611</v>
      </c>
      <c r="B369" s="19" t="s">
        <v>445</v>
      </c>
      <c r="C369" s="19">
        <v>2050</v>
      </c>
      <c r="D369" s="19">
        <v>2416.07</v>
      </c>
      <c r="E369" s="19">
        <v>0</v>
      </c>
      <c r="F369" s="19">
        <v>0</v>
      </c>
      <c r="G369" s="19">
        <v>0</v>
      </c>
      <c r="H369" s="19">
        <v>1</v>
      </c>
      <c r="I369" s="17">
        <v>6.733</v>
      </c>
      <c r="J369" s="17">
        <v>20.864</v>
      </c>
      <c r="K369" s="20">
        <v>4</v>
      </c>
      <c r="L369" s="20">
        <v>2</v>
      </c>
      <c r="M369" s="20">
        <v>-1</v>
      </c>
      <c r="N369" s="20">
        <v>1</v>
      </c>
      <c r="O369" s="20">
        <v>0</v>
      </c>
      <c r="P369" s="20">
        <v>-5.505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399612</v>
      </c>
      <c r="B370" s="19" t="s">
        <v>446</v>
      </c>
      <c r="C370" s="19">
        <v>1758.005</v>
      </c>
      <c r="D370" s="19">
        <v>2062.195</v>
      </c>
      <c r="E370" s="19">
        <v>0</v>
      </c>
      <c r="F370" s="19">
        <v>0</v>
      </c>
      <c r="G370" s="19">
        <v>0</v>
      </c>
      <c r="H370" s="19">
        <v>1</v>
      </c>
      <c r="I370" s="17">
        <v>6.33</v>
      </c>
      <c r="J370" s="17">
        <v>20.147</v>
      </c>
      <c r="K370" s="20">
        <v>4</v>
      </c>
      <c r="L370" s="20">
        <v>2</v>
      </c>
      <c r="M370" s="20">
        <v>0</v>
      </c>
      <c r="N370" s="20">
        <v>0</v>
      </c>
      <c r="O370" s="20">
        <v>0</v>
      </c>
      <c r="P370" s="20">
        <v>-6.214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399613</v>
      </c>
      <c r="B371" s="19" t="s">
        <v>447</v>
      </c>
      <c r="C371" s="19">
        <v>2606.558</v>
      </c>
      <c r="D371" s="19">
        <v>3055.628</v>
      </c>
      <c r="E371" s="19">
        <v>0</v>
      </c>
      <c r="F371" s="19">
        <v>0</v>
      </c>
      <c r="G371" s="19">
        <v>0</v>
      </c>
      <c r="H371" s="19">
        <v>1</v>
      </c>
      <c r="I371" s="17">
        <v>0.094</v>
      </c>
      <c r="J371" s="17">
        <v>14.776</v>
      </c>
      <c r="K371" s="20">
        <v>4</v>
      </c>
      <c r="L371" s="20">
        <v>2</v>
      </c>
      <c r="M371" s="20">
        <v>-1</v>
      </c>
      <c r="N371" s="20">
        <v>1</v>
      </c>
      <c r="O371" s="20">
        <v>0</v>
      </c>
      <c r="P371" s="20">
        <v>-2.602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399614</v>
      </c>
      <c r="B372" s="19" t="s">
        <v>448</v>
      </c>
      <c r="C372" s="19">
        <v>2329.231</v>
      </c>
      <c r="D372" s="19">
        <v>2697.614</v>
      </c>
      <c r="E372" s="19">
        <v>0</v>
      </c>
      <c r="F372" s="19">
        <v>0</v>
      </c>
      <c r="G372" s="19">
        <v>0</v>
      </c>
      <c r="H372" s="19">
        <v>1</v>
      </c>
      <c r="I372" s="17">
        <v>4.737</v>
      </c>
      <c r="J372" s="17">
        <v>17.746</v>
      </c>
      <c r="K372" s="20">
        <v>2</v>
      </c>
      <c r="L372" s="20">
        <v>2</v>
      </c>
      <c r="M372" s="20">
        <v>0</v>
      </c>
      <c r="N372" s="20">
        <v>0</v>
      </c>
      <c r="O372" s="20">
        <v>0</v>
      </c>
      <c r="P372" s="20">
        <v>-1.275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399615</v>
      </c>
      <c r="B373" s="19" t="s">
        <v>449</v>
      </c>
      <c r="C373" s="19">
        <v>2754.22</v>
      </c>
      <c r="D373" s="19">
        <v>3194.388</v>
      </c>
      <c r="E373" s="19">
        <v>0</v>
      </c>
      <c r="F373" s="19">
        <v>0</v>
      </c>
      <c r="G373" s="19">
        <v>0</v>
      </c>
      <c r="H373" s="19">
        <v>1</v>
      </c>
      <c r="I373" s="17">
        <v>4.001</v>
      </c>
      <c r="J373" s="17">
        <v>17.229</v>
      </c>
      <c r="K373" s="20">
        <v>3</v>
      </c>
      <c r="L373" s="20">
        <v>2</v>
      </c>
      <c r="M373" s="20">
        <v>0</v>
      </c>
      <c r="N373" s="20">
        <v>0</v>
      </c>
      <c r="O373" s="20">
        <v>0</v>
      </c>
      <c r="P373" s="20">
        <v>0.662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399618</v>
      </c>
      <c r="B374" s="19" t="s">
        <v>450</v>
      </c>
      <c r="C374" s="19">
        <v>7583.02</v>
      </c>
      <c r="D374" s="19">
        <v>8553.519</v>
      </c>
      <c r="E374" s="19">
        <v>0</v>
      </c>
      <c r="F374" s="19">
        <v>0</v>
      </c>
      <c r="G374" s="19">
        <v>0</v>
      </c>
      <c r="H374" s="19">
        <v>1</v>
      </c>
      <c r="I374" s="17">
        <v>2.818</v>
      </c>
      <c r="J374" s="17">
        <v>13.844</v>
      </c>
      <c r="K374" s="20">
        <v>4</v>
      </c>
      <c r="L374" s="20">
        <v>2</v>
      </c>
      <c r="M374" s="20">
        <v>0</v>
      </c>
      <c r="N374" s="20">
        <v>1</v>
      </c>
      <c r="O374" s="20">
        <v>0</v>
      </c>
      <c r="P374" s="20">
        <v>8.35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399619</v>
      </c>
      <c r="B375" s="19" t="s">
        <v>451</v>
      </c>
      <c r="C375" s="19">
        <v>6097.021</v>
      </c>
      <c r="D375" s="19">
        <v>7093.998</v>
      </c>
      <c r="E375" s="19">
        <v>0</v>
      </c>
      <c r="F375" s="19">
        <v>0</v>
      </c>
      <c r="G375" s="19">
        <v>0</v>
      </c>
      <c r="H375" s="19">
        <v>1</v>
      </c>
      <c r="I375" s="17">
        <v>2.969</v>
      </c>
      <c r="J375" s="17">
        <v>16.605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399620</v>
      </c>
      <c r="B376" s="19" t="s">
        <v>452</v>
      </c>
      <c r="C376" s="19">
        <v>3788.537</v>
      </c>
      <c r="D376" s="19">
        <v>4567.118</v>
      </c>
      <c r="E376" s="19">
        <v>0</v>
      </c>
      <c r="F376" s="19">
        <v>0</v>
      </c>
      <c r="G376" s="19">
        <v>0</v>
      </c>
      <c r="H376" s="19">
        <v>1</v>
      </c>
      <c r="I376" s="17">
        <v>4.835</v>
      </c>
      <c r="J376" s="17">
        <v>21.058</v>
      </c>
      <c r="K376" s="20">
        <v>4</v>
      </c>
      <c r="L376" s="20">
        <v>1</v>
      </c>
      <c r="M376" s="20">
        <v>-1</v>
      </c>
      <c r="N376" s="20">
        <v>1</v>
      </c>
      <c r="O376" s="20">
        <v>0</v>
      </c>
      <c r="P376" s="20">
        <v>6.029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399621</v>
      </c>
      <c r="B377" s="19" t="s">
        <v>453</v>
      </c>
      <c r="C377" s="19">
        <v>3945.6</v>
      </c>
      <c r="D377" s="19">
        <v>5958.64</v>
      </c>
      <c r="E377" s="19">
        <v>0</v>
      </c>
      <c r="F377" s="19">
        <v>0</v>
      </c>
      <c r="G377" s="19">
        <v>0</v>
      </c>
      <c r="H377" s="19">
        <v>1</v>
      </c>
      <c r="I377" s="17">
        <v>19.981</v>
      </c>
      <c r="J377" s="17">
        <v>47.014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399623</v>
      </c>
      <c r="B378" s="19" t="s">
        <v>454</v>
      </c>
      <c r="C378" s="19">
        <v>6567.506</v>
      </c>
      <c r="D378" s="19">
        <v>7545.991</v>
      </c>
      <c r="E378" s="19">
        <v>0</v>
      </c>
      <c r="F378" s="19">
        <v>0</v>
      </c>
      <c r="G378" s="19">
        <v>0</v>
      </c>
      <c r="H378" s="19">
        <v>1</v>
      </c>
      <c r="I378" s="17">
        <v>4.116</v>
      </c>
      <c r="J378" s="17">
        <v>16.55</v>
      </c>
      <c r="K378" s="20">
        <v>4</v>
      </c>
      <c r="L378" s="20">
        <v>2</v>
      </c>
      <c r="M378" s="20">
        <v>0</v>
      </c>
      <c r="N378" s="20">
        <v>1</v>
      </c>
      <c r="O378" s="20">
        <v>0</v>
      </c>
      <c r="P378" s="20">
        <v>3.851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399624</v>
      </c>
      <c r="B379" s="19" t="s">
        <v>455</v>
      </c>
      <c r="C379" s="19">
        <v>1812.771</v>
      </c>
      <c r="D379" s="19">
        <v>2144.843</v>
      </c>
      <c r="E379" s="19">
        <v>0</v>
      </c>
      <c r="F379" s="19">
        <v>0</v>
      </c>
      <c r="G379" s="19">
        <v>0</v>
      </c>
      <c r="H379" s="19">
        <v>1</v>
      </c>
      <c r="I379" s="17">
        <v>5.361</v>
      </c>
      <c r="J379" s="17">
        <v>20.013</v>
      </c>
      <c r="K379" s="20">
        <v>4</v>
      </c>
      <c r="L379" s="20">
        <v>2</v>
      </c>
      <c r="M379" s="20">
        <v>-1</v>
      </c>
      <c r="N379" s="20">
        <v>1</v>
      </c>
      <c r="O379" s="20">
        <v>-1</v>
      </c>
      <c r="P379" s="20">
        <v>-4.856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399625</v>
      </c>
      <c r="B380" s="19" t="s">
        <v>456</v>
      </c>
      <c r="C380" s="19">
        <v>1621.826</v>
      </c>
      <c r="D380" s="19">
        <v>1907.939</v>
      </c>
      <c r="E380" s="19">
        <v>0</v>
      </c>
      <c r="F380" s="19">
        <v>0</v>
      </c>
      <c r="G380" s="19">
        <v>0</v>
      </c>
      <c r="H380" s="19">
        <v>1</v>
      </c>
      <c r="I380" s="17">
        <v>5.991</v>
      </c>
      <c r="J380" s="17">
        <v>20.088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399626</v>
      </c>
      <c r="B381" s="19" t="s">
        <v>457</v>
      </c>
      <c r="C381" s="19">
        <v>1272.607</v>
      </c>
      <c r="D381" s="19">
        <v>1485.959</v>
      </c>
      <c r="E381" s="19">
        <v>0</v>
      </c>
      <c r="F381" s="19">
        <v>0</v>
      </c>
      <c r="G381" s="19">
        <v>0</v>
      </c>
      <c r="H381" s="19">
        <v>1</v>
      </c>
      <c r="I381" s="17">
        <v>5.932</v>
      </c>
      <c r="J381" s="17">
        <v>19.438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399627</v>
      </c>
      <c r="B382" s="19" t="s">
        <v>458</v>
      </c>
      <c r="C382" s="19">
        <v>1955.563</v>
      </c>
      <c r="D382" s="19">
        <v>2230.587</v>
      </c>
      <c r="E382" s="19">
        <v>0</v>
      </c>
      <c r="F382" s="19">
        <v>0</v>
      </c>
      <c r="G382" s="19">
        <v>0</v>
      </c>
      <c r="H382" s="19">
        <v>1</v>
      </c>
      <c r="I382" s="17">
        <v>1.868</v>
      </c>
      <c r="J382" s="17">
        <v>13.967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399628</v>
      </c>
      <c r="B383" s="19" t="s">
        <v>459</v>
      </c>
      <c r="C383" s="19">
        <v>1691.646</v>
      </c>
      <c r="D383" s="19">
        <v>2013.623</v>
      </c>
      <c r="E383" s="19">
        <v>0</v>
      </c>
      <c r="F383" s="19">
        <v>0</v>
      </c>
      <c r="G383" s="19">
        <v>0</v>
      </c>
      <c r="H383" s="19">
        <v>1</v>
      </c>
      <c r="I383" s="17">
        <v>6.287</v>
      </c>
      <c r="J383" s="17">
        <v>21.271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399629</v>
      </c>
      <c r="B384" s="19" t="s">
        <v>460</v>
      </c>
      <c r="C384" s="19">
        <v>2351.079</v>
      </c>
      <c r="D384" s="19">
        <v>2689.288</v>
      </c>
      <c r="E384" s="19">
        <v>0</v>
      </c>
      <c r="F384" s="19">
        <v>0</v>
      </c>
      <c r="G384" s="19">
        <v>0</v>
      </c>
      <c r="H384" s="19">
        <v>1</v>
      </c>
      <c r="I384" s="17">
        <v>2.546</v>
      </c>
      <c r="J384" s="17">
        <v>14.802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1.076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399630</v>
      </c>
      <c r="B385" s="19" t="s">
        <v>461</v>
      </c>
      <c r="C385" s="19">
        <v>1150.82</v>
      </c>
      <c r="D385" s="19">
        <v>1338.546</v>
      </c>
      <c r="E385" s="19">
        <v>0</v>
      </c>
      <c r="F385" s="19">
        <v>0</v>
      </c>
      <c r="G385" s="19">
        <v>0</v>
      </c>
      <c r="H385" s="19">
        <v>1</v>
      </c>
      <c r="I385" s="17">
        <v>5.788</v>
      </c>
      <c r="J385" s="17">
        <v>19.001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399631</v>
      </c>
      <c r="B386" s="19" t="s">
        <v>462</v>
      </c>
      <c r="C386" s="19">
        <v>1904.84</v>
      </c>
      <c r="D386" s="19">
        <v>2115.326</v>
      </c>
      <c r="E386" s="19">
        <v>0</v>
      </c>
      <c r="F386" s="19">
        <v>0</v>
      </c>
      <c r="G386" s="19">
        <v>0</v>
      </c>
      <c r="H386" s="19">
        <v>1</v>
      </c>
      <c r="I386" s="17">
        <v>0.838</v>
      </c>
      <c r="J386" s="17">
        <v>10.705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399632</v>
      </c>
      <c r="B387" s="19" t="s">
        <v>463</v>
      </c>
      <c r="C387" s="19">
        <v>3891.246</v>
      </c>
      <c r="D387" s="19">
        <v>4368.435</v>
      </c>
      <c r="E387" s="19">
        <v>0</v>
      </c>
      <c r="F387" s="19">
        <v>0</v>
      </c>
      <c r="G387" s="19">
        <v>0</v>
      </c>
      <c r="H387" s="19">
        <v>1</v>
      </c>
      <c r="I387" s="17">
        <v>4.01</v>
      </c>
      <c r="J387" s="17">
        <v>14.496</v>
      </c>
      <c r="K387" s="20">
        <v>4</v>
      </c>
      <c r="L387" s="20">
        <v>2</v>
      </c>
      <c r="M387" s="20">
        <v>-1</v>
      </c>
      <c r="N387" s="20">
        <v>1</v>
      </c>
      <c r="O387" s="20">
        <v>0</v>
      </c>
      <c r="P387" s="20">
        <v>-2.286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399633</v>
      </c>
      <c r="B388" s="19" t="s">
        <v>464</v>
      </c>
      <c r="C388" s="19">
        <v>4471.929</v>
      </c>
      <c r="D388" s="19">
        <v>5099.454</v>
      </c>
      <c r="E388" s="19">
        <v>0</v>
      </c>
      <c r="F388" s="19">
        <v>0</v>
      </c>
      <c r="G388" s="19">
        <v>0</v>
      </c>
      <c r="H388" s="19">
        <v>1</v>
      </c>
      <c r="I388" s="17">
        <v>4.285</v>
      </c>
      <c r="J388" s="17">
        <v>16.064</v>
      </c>
      <c r="K388" s="20">
        <v>4</v>
      </c>
      <c r="L388" s="20">
        <v>2</v>
      </c>
      <c r="M388" s="20">
        <v>-1</v>
      </c>
      <c r="N388" s="20">
        <v>1</v>
      </c>
      <c r="O388" s="20">
        <v>0</v>
      </c>
      <c r="P388" s="20">
        <v>-1.808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399634</v>
      </c>
      <c r="B389" s="19" t="s">
        <v>465</v>
      </c>
      <c r="C389" s="19">
        <v>3024.141</v>
      </c>
      <c r="D389" s="19">
        <v>3482.905</v>
      </c>
      <c r="E389" s="19">
        <v>0</v>
      </c>
      <c r="F389" s="19">
        <v>0</v>
      </c>
      <c r="G389" s="19">
        <v>0</v>
      </c>
      <c r="H389" s="19">
        <v>1</v>
      </c>
      <c r="I389" s="17">
        <v>5.372</v>
      </c>
      <c r="J389" s="17">
        <v>17.836</v>
      </c>
      <c r="K389" s="20">
        <v>4</v>
      </c>
      <c r="L389" s="20">
        <v>2</v>
      </c>
      <c r="M389" s="20">
        <v>-1</v>
      </c>
      <c r="N389" s="20">
        <v>1</v>
      </c>
      <c r="O389" s="20">
        <v>0</v>
      </c>
      <c r="P389" s="20">
        <v>-5.57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399635</v>
      </c>
      <c r="B390" s="19" t="s">
        <v>466</v>
      </c>
      <c r="C390" s="19">
        <v>1405.917</v>
      </c>
      <c r="D390" s="19">
        <v>1661.07</v>
      </c>
      <c r="E390" s="19">
        <v>0</v>
      </c>
      <c r="F390" s="19">
        <v>0</v>
      </c>
      <c r="G390" s="19">
        <v>0</v>
      </c>
      <c r="H390" s="19">
        <v>1</v>
      </c>
      <c r="I390" s="17">
        <v>5.723</v>
      </c>
      <c r="J390" s="17">
        <v>20.205</v>
      </c>
      <c r="K390" s="20">
        <v>2</v>
      </c>
      <c r="L390" s="20">
        <v>2</v>
      </c>
      <c r="M390" s="20">
        <v>0</v>
      </c>
      <c r="N390" s="20">
        <v>0</v>
      </c>
      <c r="O390" s="20">
        <v>0</v>
      </c>
      <c r="P390" s="20">
        <v>-1.342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399636</v>
      </c>
      <c r="B391" s="19" t="s">
        <v>467</v>
      </c>
      <c r="C391" s="19">
        <v>4296.899</v>
      </c>
      <c r="D391" s="19">
        <v>5205.502</v>
      </c>
      <c r="E391" s="19">
        <v>0</v>
      </c>
      <c r="F391" s="19">
        <v>0</v>
      </c>
      <c r="G391" s="19">
        <v>0</v>
      </c>
      <c r="H391" s="19">
        <v>1</v>
      </c>
      <c r="I391" s="17">
        <v>8.674</v>
      </c>
      <c r="J391" s="17">
        <v>24.614</v>
      </c>
      <c r="K391" s="20">
        <v>4</v>
      </c>
      <c r="L391" s="20">
        <v>2</v>
      </c>
      <c r="M391" s="20">
        <v>0</v>
      </c>
      <c r="N391" s="20">
        <v>1</v>
      </c>
      <c r="O391" s="20">
        <v>0</v>
      </c>
      <c r="P391" s="20">
        <v>-1.206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399638</v>
      </c>
      <c r="B392" s="19" t="s">
        <v>468</v>
      </c>
      <c r="C392" s="19">
        <v>4667.539</v>
      </c>
      <c r="D392" s="19">
        <v>5551.412</v>
      </c>
      <c r="E392" s="19">
        <v>0</v>
      </c>
      <c r="F392" s="19">
        <v>0</v>
      </c>
      <c r="G392" s="19">
        <v>0</v>
      </c>
      <c r="H392" s="19">
        <v>1</v>
      </c>
      <c r="I392" s="17">
        <v>0.323</v>
      </c>
      <c r="J392" s="17">
        <v>16.193</v>
      </c>
      <c r="K392" s="20">
        <v>4</v>
      </c>
      <c r="L392" s="20">
        <v>2</v>
      </c>
      <c r="M392" s="20">
        <v>0</v>
      </c>
      <c r="N392" s="20">
        <v>1</v>
      </c>
      <c r="O392" s="20">
        <v>0</v>
      </c>
      <c r="P392" s="20">
        <v>-0.393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399639</v>
      </c>
      <c r="B393" s="19" t="s">
        <v>469</v>
      </c>
      <c r="C393" s="19">
        <v>1480.945</v>
      </c>
      <c r="D393" s="19">
        <v>1673.623</v>
      </c>
      <c r="E393" s="19">
        <v>0</v>
      </c>
      <c r="F393" s="19">
        <v>0</v>
      </c>
      <c r="G393" s="19">
        <v>0</v>
      </c>
      <c r="H393" s="19">
        <v>1</v>
      </c>
      <c r="I393" s="17">
        <v>3.746</v>
      </c>
      <c r="J393" s="17">
        <v>14.828</v>
      </c>
      <c r="K393" s="20">
        <v>4</v>
      </c>
      <c r="L393" s="20">
        <v>2</v>
      </c>
      <c r="M393" s="20">
        <v>0</v>
      </c>
      <c r="N393" s="20">
        <v>1</v>
      </c>
      <c r="O393" s="20">
        <v>0</v>
      </c>
      <c r="P393" s="20">
        <v>0.03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399640</v>
      </c>
      <c r="B394" s="19" t="s">
        <v>470</v>
      </c>
      <c r="C394" s="19">
        <v>1876.072</v>
      </c>
      <c r="D394" s="19">
        <v>2292.654</v>
      </c>
      <c r="E394" s="19">
        <v>0</v>
      </c>
      <c r="F394" s="19">
        <v>0</v>
      </c>
      <c r="G394" s="19">
        <v>0</v>
      </c>
      <c r="H394" s="19">
        <v>1</v>
      </c>
      <c r="I394" s="17">
        <v>7.431</v>
      </c>
      <c r="J394" s="17">
        <v>24.251</v>
      </c>
      <c r="K394" s="20">
        <v>4</v>
      </c>
      <c r="L394" s="20">
        <v>2</v>
      </c>
      <c r="M394" s="20">
        <v>0</v>
      </c>
      <c r="N394" s="20">
        <v>1</v>
      </c>
      <c r="O394" s="20">
        <v>0</v>
      </c>
      <c r="P394" s="20">
        <v>3.761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399641</v>
      </c>
      <c r="B395" s="19" t="s">
        <v>471</v>
      </c>
      <c r="C395" s="19">
        <v>1882.497</v>
      </c>
      <c r="D395" s="19">
        <v>2186.107</v>
      </c>
      <c r="E395" s="19">
        <v>0</v>
      </c>
      <c r="F395" s="19">
        <v>0</v>
      </c>
      <c r="G395" s="19">
        <v>0</v>
      </c>
      <c r="H395" s="19">
        <v>1</v>
      </c>
      <c r="I395" s="17">
        <v>5.166</v>
      </c>
      <c r="J395" s="17">
        <v>18.337</v>
      </c>
      <c r="K395" s="20">
        <v>4</v>
      </c>
      <c r="L395" s="20">
        <v>2</v>
      </c>
      <c r="M395" s="20">
        <v>0</v>
      </c>
      <c r="N395" s="20">
        <v>1</v>
      </c>
      <c r="O395" s="20">
        <v>0</v>
      </c>
      <c r="P395" s="20">
        <v>4.035</v>
      </c>
      <c r="Q395" s="20">
        <v>0</v>
      </c>
      <c r="R395" s="20">
        <v>1</v>
      </c>
      <c r="S395" s="21"/>
      <c r="T395" s="21"/>
      <c r="U395" s="21"/>
      <c r="V395" s="21"/>
      <c r="W395" s="21"/>
    </row>
    <row r="396" ht="16.5" spans="1:23">
      <c r="A396" s="19">
        <v>399642</v>
      </c>
      <c r="B396" s="19" t="s">
        <v>472</v>
      </c>
      <c r="C396" s="19">
        <v>1578.838</v>
      </c>
      <c r="D396" s="19">
        <v>1840.13</v>
      </c>
      <c r="E396" s="19">
        <v>0</v>
      </c>
      <c r="F396" s="19">
        <v>0</v>
      </c>
      <c r="G396" s="19">
        <v>0</v>
      </c>
      <c r="H396" s="19">
        <v>1</v>
      </c>
      <c r="I396" s="17">
        <v>4.373</v>
      </c>
      <c r="J396" s="17">
        <v>17.952</v>
      </c>
      <c r="K396" s="20">
        <v>1</v>
      </c>
      <c r="L396" s="20">
        <v>2</v>
      </c>
      <c r="M396" s="20">
        <v>1</v>
      </c>
      <c r="N396" s="20">
        <v>-1</v>
      </c>
      <c r="O396" s="20">
        <v>0</v>
      </c>
      <c r="P396" s="20">
        <v>-1.644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399643</v>
      </c>
      <c r="B397" s="19" t="s">
        <v>473</v>
      </c>
      <c r="C397" s="19">
        <v>2273.992</v>
      </c>
      <c r="D397" s="19">
        <v>2773.339</v>
      </c>
      <c r="E397" s="19">
        <v>0</v>
      </c>
      <c r="F397" s="19">
        <v>0</v>
      </c>
      <c r="G397" s="19">
        <v>0</v>
      </c>
      <c r="H397" s="19">
        <v>1</v>
      </c>
      <c r="I397" s="17">
        <v>8.192</v>
      </c>
      <c r="J397" s="17">
        <v>24.722</v>
      </c>
      <c r="K397" s="20">
        <v>4</v>
      </c>
      <c r="L397" s="20">
        <v>1</v>
      </c>
      <c r="M397" s="20">
        <v>-1</v>
      </c>
      <c r="N397" s="20">
        <v>1</v>
      </c>
      <c r="O397" s="20">
        <v>0</v>
      </c>
      <c r="P397" s="20">
        <v>-8.369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399645</v>
      </c>
      <c r="B398" s="19" t="s">
        <v>474</v>
      </c>
      <c r="C398" s="19">
        <v>8476.028</v>
      </c>
      <c r="D398" s="19">
        <v>9144.569</v>
      </c>
      <c r="E398" s="19">
        <v>0</v>
      </c>
      <c r="F398" s="19">
        <v>0</v>
      </c>
      <c r="G398" s="19">
        <v>0</v>
      </c>
      <c r="H398" s="19">
        <v>1</v>
      </c>
      <c r="I398" s="17">
        <v>0.352</v>
      </c>
      <c r="J398" s="17">
        <v>7.637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-1.679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399647</v>
      </c>
      <c r="B399" s="19" t="s">
        <v>475</v>
      </c>
      <c r="C399" s="19">
        <v>7453.515</v>
      </c>
      <c r="D399" s="19">
        <v>8398.967</v>
      </c>
      <c r="E399" s="19">
        <v>0</v>
      </c>
      <c r="F399" s="19">
        <v>0</v>
      </c>
      <c r="G399" s="19">
        <v>0</v>
      </c>
      <c r="H399" s="19">
        <v>1</v>
      </c>
      <c r="I399" s="17">
        <v>2.129</v>
      </c>
      <c r="J399" s="17">
        <v>13.146</v>
      </c>
      <c r="K399" s="20">
        <v>4</v>
      </c>
      <c r="L399" s="20">
        <v>2</v>
      </c>
      <c r="M399" s="20">
        <v>0</v>
      </c>
      <c r="N399" s="20">
        <v>1</v>
      </c>
      <c r="O399" s="20">
        <v>0</v>
      </c>
      <c r="P399" s="20">
        <v>8.765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399648</v>
      </c>
      <c r="B400" s="19" t="s">
        <v>476</v>
      </c>
      <c r="C400" s="19">
        <v>9698.053</v>
      </c>
      <c r="D400" s="19">
        <v>10770.748</v>
      </c>
      <c r="E400" s="19">
        <v>0</v>
      </c>
      <c r="F400" s="19">
        <v>0</v>
      </c>
      <c r="G400" s="19">
        <v>0</v>
      </c>
      <c r="H400" s="19">
        <v>1</v>
      </c>
      <c r="I400" s="17">
        <v>1.616</v>
      </c>
      <c r="J400" s="17">
        <v>11.415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27.914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399649</v>
      </c>
      <c r="B401" s="19" t="s">
        <v>477</v>
      </c>
      <c r="C401" s="19">
        <v>2537.116</v>
      </c>
      <c r="D401" s="19">
        <v>2852.877</v>
      </c>
      <c r="E401" s="19">
        <v>0</v>
      </c>
      <c r="F401" s="19">
        <v>0</v>
      </c>
      <c r="G401" s="19">
        <v>0</v>
      </c>
      <c r="H401" s="19">
        <v>1</v>
      </c>
      <c r="I401" s="17">
        <v>4.665</v>
      </c>
      <c r="J401" s="17">
        <v>15.217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8.151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399650</v>
      </c>
      <c r="B402" s="19" t="s">
        <v>478</v>
      </c>
      <c r="C402" s="19">
        <v>1856.277</v>
      </c>
      <c r="D402" s="19">
        <v>2120.126</v>
      </c>
      <c r="E402" s="19">
        <v>0</v>
      </c>
      <c r="F402" s="19">
        <v>0</v>
      </c>
      <c r="G402" s="19">
        <v>0</v>
      </c>
      <c r="H402" s="19">
        <v>1</v>
      </c>
      <c r="I402" s="17">
        <v>2.348</v>
      </c>
      <c r="J402" s="17">
        <v>14.501</v>
      </c>
      <c r="K402" s="20">
        <v>4</v>
      </c>
      <c r="L402" s="20">
        <v>2</v>
      </c>
      <c r="M402" s="20">
        <v>0</v>
      </c>
      <c r="N402" s="20">
        <v>1</v>
      </c>
      <c r="O402" s="20">
        <v>0</v>
      </c>
      <c r="P402" s="20">
        <v>-23.33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399651</v>
      </c>
      <c r="B403" s="19" t="s">
        <v>479</v>
      </c>
      <c r="C403" s="19">
        <v>1383.573</v>
      </c>
      <c r="D403" s="19">
        <v>1544.623</v>
      </c>
      <c r="E403" s="19">
        <v>0</v>
      </c>
      <c r="F403" s="19">
        <v>0</v>
      </c>
      <c r="G403" s="19">
        <v>0</v>
      </c>
      <c r="H403" s="19">
        <v>1</v>
      </c>
      <c r="I403" s="17">
        <v>1.467</v>
      </c>
      <c r="J403" s="17">
        <v>11.741</v>
      </c>
      <c r="K403" s="20">
        <v>4</v>
      </c>
      <c r="L403" s="20">
        <v>1</v>
      </c>
      <c r="M403" s="20">
        <v>0</v>
      </c>
      <c r="N403" s="20">
        <v>1</v>
      </c>
      <c r="O403" s="20">
        <v>-1</v>
      </c>
      <c r="P403" s="20">
        <v>-4.637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399652</v>
      </c>
      <c r="B404" s="19" t="s">
        <v>480</v>
      </c>
      <c r="C404" s="19">
        <v>2865.421</v>
      </c>
      <c r="D404" s="19">
        <v>3374.284</v>
      </c>
      <c r="E404" s="19">
        <v>0</v>
      </c>
      <c r="F404" s="19">
        <v>0</v>
      </c>
      <c r="G404" s="19">
        <v>0</v>
      </c>
      <c r="H404" s="19">
        <v>1</v>
      </c>
      <c r="I404" s="17">
        <v>4.635</v>
      </c>
      <c r="J404" s="17">
        <v>19.017</v>
      </c>
      <c r="K404" s="20">
        <v>4</v>
      </c>
      <c r="L404" s="20">
        <v>1</v>
      </c>
      <c r="M404" s="20">
        <v>0</v>
      </c>
      <c r="N404" s="20">
        <v>0</v>
      </c>
      <c r="O404" s="20">
        <v>0</v>
      </c>
      <c r="P404" s="20">
        <v>-3.054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399653</v>
      </c>
      <c r="B405" s="19" t="s">
        <v>481</v>
      </c>
      <c r="C405" s="19">
        <v>2241.911</v>
      </c>
      <c r="D405" s="19">
        <v>2519.476</v>
      </c>
      <c r="E405" s="19">
        <v>0</v>
      </c>
      <c r="F405" s="19">
        <v>0</v>
      </c>
      <c r="G405" s="19">
        <v>0</v>
      </c>
      <c r="H405" s="19">
        <v>1</v>
      </c>
      <c r="I405" s="17">
        <v>1.458</v>
      </c>
      <c r="J405" s="17">
        <v>12.314</v>
      </c>
      <c r="K405" s="20">
        <v>4</v>
      </c>
      <c r="L405" s="20">
        <v>0</v>
      </c>
      <c r="M405" s="20">
        <v>0</v>
      </c>
      <c r="N405" s="20">
        <v>1</v>
      </c>
      <c r="O405" s="20">
        <v>0</v>
      </c>
      <c r="P405" s="20">
        <v>-20.427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399654</v>
      </c>
      <c r="B406" s="19" t="s">
        <v>482</v>
      </c>
      <c r="C406" s="19">
        <v>2311.797</v>
      </c>
      <c r="D406" s="19">
        <v>2689.636</v>
      </c>
      <c r="E406" s="19">
        <v>0</v>
      </c>
      <c r="F406" s="19">
        <v>0</v>
      </c>
      <c r="G406" s="19">
        <v>0</v>
      </c>
      <c r="H406" s="19">
        <v>1</v>
      </c>
      <c r="I406" s="17">
        <v>1.467</v>
      </c>
      <c r="J406" s="17">
        <v>15.309</v>
      </c>
      <c r="K406" s="20">
        <v>4</v>
      </c>
      <c r="L406" s="20">
        <v>2</v>
      </c>
      <c r="M406" s="20">
        <v>0</v>
      </c>
      <c r="N406" s="20">
        <v>0</v>
      </c>
      <c r="O406" s="20">
        <v>0</v>
      </c>
      <c r="P406" s="20">
        <v>-0.722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399655</v>
      </c>
      <c r="B407" s="19" t="s">
        <v>483</v>
      </c>
      <c r="C407" s="19">
        <v>9251.644</v>
      </c>
      <c r="D407" s="19">
        <v>10223.653</v>
      </c>
      <c r="E407" s="19">
        <v>0</v>
      </c>
      <c r="F407" s="19">
        <v>0</v>
      </c>
      <c r="G407" s="19">
        <v>0</v>
      </c>
      <c r="H407" s="19">
        <v>1</v>
      </c>
      <c r="I407" s="17">
        <v>0.761</v>
      </c>
      <c r="J407" s="17">
        <v>10.196</v>
      </c>
      <c r="K407" s="20">
        <v>4</v>
      </c>
      <c r="L407" s="20">
        <v>2</v>
      </c>
      <c r="M407" s="20">
        <v>-1</v>
      </c>
      <c r="N407" s="20">
        <v>1</v>
      </c>
      <c r="O407" s="20">
        <v>0</v>
      </c>
      <c r="P407" s="20">
        <v>1.191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399656</v>
      </c>
      <c r="B408" s="19" t="s">
        <v>484</v>
      </c>
      <c r="C408" s="19">
        <v>5001.16</v>
      </c>
      <c r="D408" s="19">
        <v>5575.253</v>
      </c>
      <c r="E408" s="19">
        <v>0</v>
      </c>
      <c r="F408" s="19">
        <v>0</v>
      </c>
      <c r="G408" s="19">
        <v>0</v>
      </c>
      <c r="H408" s="19">
        <v>1</v>
      </c>
      <c r="I408" s="17">
        <v>2.844</v>
      </c>
      <c r="J408" s="17">
        <v>12.848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-3.736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399657</v>
      </c>
      <c r="B409" s="19" t="s">
        <v>485</v>
      </c>
      <c r="C409" s="19">
        <v>5298.371</v>
      </c>
      <c r="D409" s="19">
        <v>5986.149</v>
      </c>
      <c r="E409" s="19">
        <v>0</v>
      </c>
      <c r="F409" s="19">
        <v>0</v>
      </c>
      <c r="G409" s="19">
        <v>0</v>
      </c>
      <c r="H409" s="19">
        <v>1</v>
      </c>
      <c r="I409" s="17">
        <v>3.657</v>
      </c>
      <c r="J409" s="17">
        <v>14.726</v>
      </c>
      <c r="K409" s="20">
        <v>4</v>
      </c>
      <c r="L409" s="20">
        <v>2</v>
      </c>
      <c r="M409" s="20">
        <v>0</v>
      </c>
      <c r="N409" s="20">
        <v>1</v>
      </c>
      <c r="O409" s="20">
        <v>0</v>
      </c>
      <c r="P409" s="20">
        <v>4.785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399658</v>
      </c>
      <c r="B410" s="19" t="s">
        <v>486</v>
      </c>
      <c r="C410" s="19">
        <v>3502.926</v>
      </c>
      <c r="D410" s="19">
        <v>3996.42</v>
      </c>
      <c r="E410" s="19">
        <v>0</v>
      </c>
      <c r="F410" s="19">
        <v>0</v>
      </c>
      <c r="G410" s="19">
        <v>0</v>
      </c>
      <c r="H410" s="19">
        <v>1</v>
      </c>
      <c r="I410" s="17">
        <v>4.462</v>
      </c>
      <c r="J410" s="17">
        <v>16.259</v>
      </c>
      <c r="K410" s="20">
        <v>3</v>
      </c>
      <c r="L410" s="20">
        <v>2</v>
      </c>
      <c r="M410" s="20">
        <v>0</v>
      </c>
      <c r="N410" s="20">
        <v>0</v>
      </c>
      <c r="O410" s="20">
        <v>0</v>
      </c>
      <c r="P410" s="20">
        <v>-1.759</v>
      </c>
      <c r="Q410" s="20">
        <v>0</v>
      </c>
      <c r="R410" s="20">
        <v>-1</v>
      </c>
      <c r="S410" s="21"/>
      <c r="T410" s="21"/>
      <c r="U410" s="21"/>
      <c r="V410" s="21"/>
      <c r="W410" s="21"/>
    </row>
    <row r="411" ht="16.5" spans="1:23">
      <c r="A411" s="19">
        <v>399659</v>
      </c>
      <c r="B411" s="19" t="s">
        <v>487</v>
      </c>
      <c r="C411" s="19">
        <v>3408.203</v>
      </c>
      <c r="D411" s="19">
        <v>3920.348</v>
      </c>
      <c r="E411" s="19">
        <v>0</v>
      </c>
      <c r="F411" s="19">
        <v>0</v>
      </c>
      <c r="G411" s="19">
        <v>0</v>
      </c>
      <c r="H411" s="19">
        <v>1</v>
      </c>
      <c r="I411" s="17">
        <v>4.546</v>
      </c>
      <c r="J411" s="17">
        <v>17.016</v>
      </c>
      <c r="K411" s="20">
        <v>4</v>
      </c>
      <c r="L411" s="20">
        <v>2</v>
      </c>
      <c r="M411" s="20">
        <v>-1</v>
      </c>
      <c r="N411" s="20">
        <v>1</v>
      </c>
      <c r="O411" s="20">
        <v>0</v>
      </c>
      <c r="P411" s="20">
        <v>-4.829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399660</v>
      </c>
      <c r="B412" s="19" t="s">
        <v>488</v>
      </c>
      <c r="C412" s="19">
        <v>1777.728</v>
      </c>
      <c r="D412" s="19">
        <v>2086.653</v>
      </c>
      <c r="E412" s="19">
        <v>0</v>
      </c>
      <c r="F412" s="19">
        <v>0</v>
      </c>
      <c r="G412" s="19">
        <v>0</v>
      </c>
      <c r="H412" s="19">
        <v>1</v>
      </c>
      <c r="I412" s="17">
        <v>6.322</v>
      </c>
      <c r="J412" s="17">
        <v>20.191</v>
      </c>
      <c r="K412" s="20">
        <v>4</v>
      </c>
      <c r="L412" s="20">
        <v>2</v>
      </c>
      <c r="M412" s="20">
        <v>0</v>
      </c>
      <c r="N412" s="20">
        <v>1</v>
      </c>
      <c r="O412" s="20">
        <v>0</v>
      </c>
      <c r="P412" s="20">
        <v>-7.092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399661</v>
      </c>
      <c r="B413" s="19" t="s">
        <v>489</v>
      </c>
      <c r="C413" s="19">
        <v>5075.002</v>
      </c>
      <c r="D413" s="19">
        <v>5528.765</v>
      </c>
      <c r="E413" s="19">
        <v>0</v>
      </c>
      <c r="F413" s="19">
        <v>0</v>
      </c>
      <c r="G413" s="19">
        <v>0</v>
      </c>
      <c r="H413" s="19">
        <v>1</v>
      </c>
      <c r="I413" s="17">
        <v>1.459</v>
      </c>
      <c r="J413" s="17">
        <v>9.546</v>
      </c>
      <c r="K413" s="20">
        <v>4</v>
      </c>
      <c r="L413" s="20">
        <v>2</v>
      </c>
      <c r="M413" s="20">
        <v>-1</v>
      </c>
      <c r="N413" s="20">
        <v>1</v>
      </c>
      <c r="O413" s="20">
        <v>0</v>
      </c>
      <c r="P413" s="20">
        <v>-4.062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399662</v>
      </c>
      <c r="B414" s="19" t="s">
        <v>490</v>
      </c>
      <c r="C414" s="19">
        <v>1467.505</v>
      </c>
      <c r="D414" s="19">
        <v>1764.561</v>
      </c>
      <c r="E414" s="19">
        <v>0</v>
      </c>
      <c r="F414" s="19">
        <v>0</v>
      </c>
      <c r="G414" s="19">
        <v>0</v>
      </c>
      <c r="H414" s="19">
        <v>1</v>
      </c>
      <c r="I414" s="17">
        <v>5.945</v>
      </c>
      <c r="J414" s="17">
        <v>21.779</v>
      </c>
      <c r="K414" s="20">
        <v>4</v>
      </c>
      <c r="L414" s="20">
        <v>2</v>
      </c>
      <c r="M414" s="20">
        <v>-1</v>
      </c>
      <c r="N414" s="20">
        <v>1</v>
      </c>
      <c r="O414" s="20">
        <v>0</v>
      </c>
      <c r="P414" s="20">
        <v>-6.621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399663</v>
      </c>
      <c r="B415" s="19" t="s">
        <v>491</v>
      </c>
      <c r="C415" s="19">
        <v>1667.902</v>
      </c>
      <c r="D415" s="19">
        <v>1821.817</v>
      </c>
      <c r="E415" s="19">
        <v>0</v>
      </c>
      <c r="F415" s="19">
        <v>0</v>
      </c>
      <c r="G415" s="19">
        <v>0</v>
      </c>
      <c r="H415" s="19">
        <v>1</v>
      </c>
      <c r="I415" s="17">
        <v>2.109</v>
      </c>
      <c r="J415" s="17">
        <v>10.379</v>
      </c>
      <c r="K415" s="20">
        <v>4</v>
      </c>
      <c r="L415" s="20">
        <v>2</v>
      </c>
      <c r="M415" s="20">
        <v>0</v>
      </c>
      <c r="N415" s="20">
        <v>1</v>
      </c>
      <c r="O415" s="20">
        <v>0</v>
      </c>
      <c r="P415" s="20">
        <v>0.796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399664</v>
      </c>
      <c r="B416" s="19" t="s">
        <v>492</v>
      </c>
      <c r="C416" s="19">
        <v>971.816</v>
      </c>
      <c r="D416" s="19">
        <v>1189.583</v>
      </c>
      <c r="E416" s="19">
        <v>0</v>
      </c>
      <c r="F416" s="19">
        <v>0</v>
      </c>
      <c r="G416" s="19">
        <v>0</v>
      </c>
      <c r="H416" s="19">
        <v>1</v>
      </c>
      <c r="I416" s="17">
        <v>6.602</v>
      </c>
      <c r="J416" s="17">
        <v>23.699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0.418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399665</v>
      </c>
      <c r="B417" s="19" t="s">
        <v>493</v>
      </c>
      <c r="C417" s="19">
        <v>1839.405</v>
      </c>
      <c r="D417" s="19">
        <v>2057.766</v>
      </c>
      <c r="E417" s="19">
        <v>0</v>
      </c>
      <c r="F417" s="19">
        <v>0</v>
      </c>
      <c r="G417" s="19">
        <v>0</v>
      </c>
      <c r="H417" s="19">
        <v>1</v>
      </c>
      <c r="I417" s="17">
        <v>4.039</v>
      </c>
      <c r="J417" s="17">
        <v>14.222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0.143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399666</v>
      </c>
      <c r="B418" s="19" t="s">
        <v>494</v>
      </c>
      <c r="C418" s="19">
        <v>1297.476</v>
      </c>
      <c r="D418" s="19">
        <v>1601.079</v>
      </c>
      <c r="E418" s="19">
        <v>0</v>
      </c>
      <c r="F418" s="19">
        <v>0</v>
      </c>
      <c r="G418" s="19">
        <v>0</v>
      </c>
      <c r="H418" s="19">
        <v>1</v>
      </c>
      <c r="I418" s="17">
        <v>6.391</v>
      </c>
      <c r="J418" s="17">
        <v>24.141</v>
      </c>
      <c r="K418" s="20">
        <v>4</v>
      </c>
      <c r="L418" s="20">
        <v>2</v>
      </c>
      <c r="M418" s="20">
        <v>0</v>
      </c>
      <c r="N418" s="20">
        <v>1</v>
      </c>
      <c r="O418" s="20">
        <v>0</v>
      </c>
      <c r="P418" s="20">
        <v>-4.785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399667</v>
      </c>
      <c r="B419" s="19" t="s">
        <v>495</v>
      </c>
      <c r="C419" s="19">
        <v>2800.139</v>
      </c>
      <c r="D419" s="19">
        <v>3562.183</v>
      </c>
      <c r="E419" s="19">
        <v>0</v>
      </c>
      <c r="F419" s="19">
        <v>0</v>
      </c>
      <c r="G419" s="19">
        <v>0</v>
      </c>
      <c r="H419" s="19">
        <v>1</v>
      </c>
      <c r="I419" s="17">
        <v>11.906</v>
      </c>
      <c r="J419" s="17">
        <v>30.751</v>
      </c>
      <c r="K419" s="20">
        <v>4</v>
      </c>
      <c r="L419" s="20">
        <v>2</v>
      </c>
      <c r="M419" s="20">
        <v>-1</v>
      </c>
      <c r="N419" s="20">
        <v>1</v>
      </c>
      <c r="O419" s="20">
        <v>0</v>
      </c>
      <c r="P419" s="20">
        <v>-3.282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399668</v>
      </c>
      <c r="B420" s="19" t="s">
        <v>496</v>
      </c>
      <c r="C420" s="19">
        <v>3511.483</v>
      </c>
      <c r="D420" s="19">
        <v>4225.9</v>
      </c>
      <c r="E420" s="19">
        <v>0</v>
      </c>
      <c r="F420" s="19">
        <v>0</v>
      </c>
      <c r="G420" s="19">
        <v>0</v>
      </c>
      <c r="H420" s="19">
        <v>1</v>
      </c>
      <c r="I420" s="17">
        <v>3.001</v>
      </c>
      <c r="J420" s="17">
        <v>19.399</v>
      </c>
      <c r="K420" s="20">
        <v>4</v>
      </c>
      <c r="L420" s="20">
        <v>1</v>
      </c>
      <c r="M420" s="20">
        <v>0</v>
      </c>
      <c r="N420" s="20">
        <v>1</v>
      </c>
      <c r="O420" s="20">
        <v>-1</v>
      </c>
      <c r="P420" s="20">
        <v>-0.521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399670</v>
      </c>
      <c r="B421" s="19" t="s">
        <v>497</v>
      </c>
      <c r="C421" s="19">
        <v>2886.571</v>
      </c>
      <c r="D421" s="19">
        <v>3374.859</v>
      </c>
      <c r="E421" s="19">
        <v>0</v>
      </c>
      <c r="F421" s="19">
        <v>0</v>
      </c>
      <c r="G421" s="19">
        <v>0</v>
      </c>
      <c r="H421" s="19">
        <v>1</v>
      </c>
      <c r="I421" s="17">
        <v>3.818</v>
      </c>
      <c r="J421" s="17">
        <v>17.734</v>
      </c>
      <c r="K421" s="20">
        <v>4</v>
      </c>
      <c r="L421" s="20">
        <v>2</v>
      </c>
      <c r="M421" s="20">
        <v>0</v>
      </c>
      <c r="N421" s="20">
        <v>1</v>
      </c>
      <c r="O421" s="20">
        <v>0</v>
      </c>
      <c r="P421" s="20">
        <v>-3.806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399671</v>
      </c>
      <c r="B422" s="19" t="s">
        <v>498</v>
      </c>
      <c r="C422" s="19">
        <v>6512.881</v>
      </c>
      <c r="D422" s="19">
        <v>7473.236</v>
      </c>
      <c r="E422" s="19">
        <v>0</v>
      </c>
      <c r="F422" s="19">
        <v>0</v>
      </c>
      <c r="G422" s="19">
        <v>0</v>
      </c>
      <c r="H422" s="19">
        <v>1</v>
      </c>
      <c r="I422" s="17">
        <v>8.18</v>
      </c>
      <c r="J422" s="17">
        <v>19.98</v>
      </c>
      <c r="K422" s="20">
        <v>4</v>
      </c>
      <c r="L422" s="20">
        <v>2</v>
      </c>
      <c r="M422" s="20">
        <v>0</v>
      </c>
      <c r="N422" s="20">
        <v>0</v>
      </c>
      <c r="O422" s="20">
        <v>0</v>
      </c>
      <c r="P422" s="20">
        <v>-3.043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399673</v>
      </c>
      <c r="B423" s="19" t="s">
        <v>499</v>
      </c>
      <c r="C423" s="19">
        <v>1828.461</v>
      </c>
      <c r="D423" s="19">
        <v>2264.93</v>
      </c>
      <c r="E423" s="19">
        <v>0</v>
      </c>
      <c r="F423" s="19">
        <v>0</v>
      </c>
      <c r="G423" s="19">
        <v>0</v>
      </c>
      <c r="H423" s="19">
        <v>1</v>
      </c>
      <c r="I423" s="17">
        <v>9.567</v>
      </c>
      <c r="J423" s="17">
        <v>26.994</v>
      </c>
      <c r="K423" s="20">
        <v>4</v>
      </c>
      <c r="L423" s="20">
        <v>2</v>
      </c>
      <c r="M423" s="20">
        <v>0</v>
      </c>
      <c r="N423" s="20">
        <v>1</v>
      </c>
      <c r="O423" s="20">
        <v>0</v>
      </c>
      <c r="P423" s="20">
        <v>-4.841</v>
      </c>
      <c r="Q423" s="20">
        <v>0</v>
      </c>
      <c r="R423" s="20">
        <v>1</v>
      </c>
      <c r="S423" s="21"/>
      <c r="T423" s="21"/>
      <c r="U423" s="21"/>
      <c r="V423" s="21"/>
      <c r="W423" s="21"/>
    </row>
    <row r="424" ht="16.5" spans="1:23">
      <c r="A424" s="19">
        <v>399674</v>
      </c>
      <c r="B424" s="19" t="s">
        <v>500</v>
      </c>
      <c r="C424" s="19">
        <v>1679.368</v>
      </c>
      <c r="D424" s="19">
        <v>1997.59</v>
      </c>
      <c r="E424" s="19">
        <v>0</v>
      </c>
      <c r="F424" s="19">
        <v>0</v>
      </c>
      <c r="G424" s="19">
        <v>0</v>
      </c>
      <c r="H424" s="19">
        <v>1</v>
      </c>
      <c r="I424" s="17">
        <v>5.086</v>
      </c>
      <c r="J424" s="17">
        <v>20.206</v>
      </c>
      <c r="K424" s="20">
        <v>4</v>
      </c>
      <c r="L424" s="20">
        <v>2</v>
      </c>
      <c r="M424" s="20">
        <v>0</v>
      </c>
      <c r="N424" s="20">
        <v>0</v>
      </c>
      <c r="O424" s="20">
        <v>0</v>
      </c>
      <c r="P424" s="20">
        <v>0.922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399675</v>
      </c>
      <c r="B425" s="19" t="s">
        <v>501</v>
      </c>
      <c r="C425" s="19">
        <v>2733.052</v>
      </c>
      <c r="D425" s="19">
        <v>3359.245</v>
      </c>
      <c r="E425" s="19">
        <v>0</v>
      </c>
      <c r="F425" s="19">
        <v>0</v>
      </c>
      <c r="G425" s="19">
        <v>0</v>
      </c>
      <c r="H425" s="19">
        <v>1</v>
      </c>
      <c r="I425" s="17">
        <v>2.189</v>
      </c>
      <c r="J425" s="17">
        <v>20.422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3.583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399676</v>
      </c>
      <c r="B426" s="19" t="s">
        <v>502</v>
      </c>
      <c r="C426" s="19">
        <v>2858.843</v>
      </c>
      <c r="D426" s="19">
        <v>3677.205</v>
      </c>
      <c r="E426" s="19">
        <v>0</v>
      </c>
      <c r="F426" s="19">
        <v>0</v>
      </c>
      <c r="G426" s="19">
        <v>0</v>
      </c>
      <c r="H426" s="19">
        <v>1</v>
      </c>
      <c r="I426" s="17">
        <v>7.871</v>
      </c>
      <c r="J426" s="17">
        <v>28.374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3.555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399677</v>
      </c>
      <c r="B427" s="19" t="s">
        <v>503</v>
      </c>
      <c r="C427" s="19">
        <v>4417.47</v>
      </c>
      <c r="D427" s="19">
        <v>5579.58</v>
      </c>
      <c r="E427" s="19">
        <v>0</v>
      </c>
      <c r="F427" s="19">
        <v>0</v>
      </c>
      <c r="G427" s="19">
        <v>0</v>
      </c>
      <c r="H427" s="19">
        <v>1</v>
      </c>
      <c r="I427" s="17">
        <v>3.093</v>
      </c>
      <c r="J427" s="17">
        <v>23.277</v>
      </c>
      <c r="K427" s="20">
        <v>0</v>
      </c>
      <c r="L427" s="20">
        <v>1</v>
      </c>
      <c r="M427" s="20">
        <v>0</v>
      </c>
      <c r="N427" s="20">
        <v>0</v>
      </c>
      <c r="O427" s="20">
        <v>0</v>
      </c>
      <c r="P427" s="20">
        <v>-1.912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399678</v>
      </c>
      <c r="B428" s="19" t="s">
        <v>504</v>
      </c>
      <c r="C428" s="19">
        <v>427.888</v>
      </c>
      <c r="D428" s="19">
        <v>523.919</v>
      </c>
      <c r="E428" s="19">
        <v>0</v>
      </c>
      <c r="F428" s="19">
        <v>0</v>
      </c>
      <c r="G428" s="19">
        <v>0</v>
      </c>
      <c r="H428" s="19">
        <v>1</v>
      </c>
      <c r="I428" s="17">
        <v>6.421</v>
      </c>
      <c r="J428" s="17">
        <v>23.573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-0.757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399679</v>
      </c>
      <c r="B429" s="19" t="s">
        <v>505</v>
      </c>
      <c r="C429" s="19">
        <v>4216.982</v>
      </c>
      <c r="D429" s="19">
        <v>4949.087</v>
      </c>
      <c r="E429" s="19">
        <v>0</v>
      </c>
      <c r="F429" s="19">
        <v>0</v>
      </c>
      <c r="G429" s="19">
        <v>0</v>
      </c>
      <c r="H429" s="19">
        <v>1</v>
      </c>
      <c r="I429" s="17">
        <v>5.882</v>
      </c>
      <c r="J429" s="17">
        <v>19.804</v>
      </c>
      <c r="K429" s="20">
        <v>4</v>
      </c>
      <c r="L429" s="20">
        <v>2</v>
      </c>
      <c r="M429" s="20">
        <v>0</v>
      </c>
      <c r="N429" s="20">
        <v>1</v>
      </c>
      <c r="O429" s="20">
        <v>0</v>
      </c>
      <c r="P429" s="20">
        <v>-0.663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399680</v>
      </c>
      <c r="B430" s="19" t="s">
        <v>506</v>
      </c>
      <c r="C430" s="19">
        <v>541.033</v>
      </c>
      <c r="D430" s="19">
        <v>638.745</v>
      </c>
      <c r="E430" s="19">
        <v>0</v>
      </c>
      <c r="F430" s="19">
        <v>0</v>
      </c>
      <c r="G430" s="19">
        <v>0</v>
      </c>
      <c r="H430" s="19">
        <v>1</v>
      </c>
      <c r="I430" s="17">
        <v>3.47</v>
      </c>
      <c r="J430" s="17">
        <v>18.237</v>
      </c>
      <c r="K430" s="20">
        <v>4</v>
      </c>
      <c r="L430" s="20">
        <v>1</v>
      </c>
      <c r="M430" s="20">
        <v>0</v>
      </c>
      <c r="N430" s="20">
        <v>0</v>
      </c>
      <c r="O430" s="20">
        <v>0</v>
      </c>
      <c r="P430" s="20">
        <v>-3.145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399681</v>
      </c>
      <c r="B431" s="19" t="s">
        <v>507</v>
      </c>
      <c r="C431" s="19">
        <v>804.702</v>
      </c>
      <c r="D431" s="19">
        <v>931.429</v>
      </c>
      <c r="E431" s="19">
        <v>0</v>
      </c>
      <c r="F431" s="19">
        <v>0</v>
      </c>
      <c r="G431" s="19">
        <v>0</v>
      </c>
      <c r="H431" s="19">
        <v>1</v>
      </c>
      <c r="I431" s="17">
        <v>4.711</v>
      </c>
      <c r="J431" s="17">
        <v>17.676</v>
      </c>
      <c r="K431" s="20">
        <v>4</v>
      </c>
      <c r="L431" s="20">
        <v>2</v>
      </c>
      <c r="M431" s="20">
        <v>0</v>
      </c>
      <c r="N431" s="20">
        <v>1</v>
      </c>
      <c r="O431" s="20">
        <v>0</v>
      </c>
      <c r="P431" s="20">
        <v>-5.219</v>
      </c>
      <c r="Q431" s="20">
        <v>0</v>
      </c>
      <c r="R431" s="20">
        <v>1</v>
      </c>
      <c r="S431" s="21"/>
      <c r="T431" s="21"/>
      <c r="U431" s="21"/>
      <c r="V431" s="21"/>
      <c r="W431" s="21"/>
    </row>
    <row r="432" ht="16.5" spans="1:23">
      <c r="A432" s="19">
        <v>399682</v>
      </c>
      <c r="B432" s="19" t="s">
        <v>508</v>
      </c>
      <c r="C432" s="19">
        <v>1237.728</v>
      </c>
      <c r="D432" s="19">
        <v>1438.605</v>
      </c>
      <c r="E432" s="19">
        <v>0</v>
      </c>
      <c r="F432" s="19">
        <v>0</v>
      </c>
      <c r="G432" s="19">
        <v>0</v>
      </c>
      <c r="H432" s="19">
        <v>1</v>
      </c>
      <c r="I432" s="17">
        <v>3.248</v>
      </c>
      <c r="J432" s="17">
        <v>16.758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-6.486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399685</v>
      </c>
      <c r="B433" s="19" t="s">
        <v>509</v>
      </c>
      <c r="C433" s="19">
        <v>1545.017</v>
      </c>
      <c r="D433" s="19">
        <v>1746.659</v>
      </c>
      <c r="E433" s="19">
        <v>0</v>
      </c>
      <c r="F433" s="19">
        <v>0</v>
      </c>
      <c r="G433" s="19">
        <v>0</v>
      </c>
      <c r="H433" s="19">
        <v>1</v>
      </c>
      <c r="I433" s="17">
        <v>2.207</v>
      </c>
      <c r="J433" s="17">
        <v>13.497</v>
      </c>
      <c r="K433" s="20">
        <v>4</v>
      </c>
      <c r="L433" s="20">
        <v>2</v>
      </c>
      <c r="M433" s="20">
        <v>0</v>
      </c>
      <c r="N433" s="20">
        <v>0</v>
      </c>
      <c r="O433" s="20">
        <v>0</v>
      </c>
      <c r="P433" s="20">
        <v>-1.789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399686</v>
      </c>
      <c r="B434" s="19" t="s">
        <v>510</v>
      </c>
      <c r="C434" s="19">
        <v>1828.286</v>
      </c>
      <c r="D434" s="19">
        <v>2159.813</v>
      </c>
      <c r="E434" s="19">
        <v>0</v>
      </c>
      <c r="F434" s="19">
        <v>0</v>
      </c>
      <c r="G434" s="19">
        <v>0</v>
      </c>
      <c r="H434" s="19">
        <v>1</v>
      </c>
      <c r="I434" s="17">
        <v>2.389</v>
      </c>
      <c r="J434" s="17">
        <v>17.372</v>
      </c>
      <c r="K434" s="20">
        <v>4</v>
      </c>
      <c r="L434" s="20">
        <v>2</v>
      </c>
      <c r="M434" s="20">
        <v>-1</v>
      </c>
      <c r="N434" s="20">
        <v>1</v>
      </c>
      <c r="O434" s="20">
        <v>0</v>
      </c>
      <c r="P434" s="20">
        <v>-1.54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399687</v>
      </c>
      <c r="B435" s="19" t="s">
        <v>511</v>
      </c>
      <c r="C435" s="19">
        <v>2539.393</v>
      </c>
      <c r="D435" s="19">
        <v>3056.894</v>
      </c>
      <c r="E435" s="19">
        <v>0</v>
      </c>
      <c r="F435" s="19">
        <v>0</v>
      </c>
      <c r="G435" s="19">
        <v>0</v>
      </c>
      <c r="H435" s="19">
        <v>1</v>
      </c>
      <c r="I435" s="17">
        <v>4.972</v>
      </c>
      <c r="J435" s="17">
        <v>21.059</v>
      </c>
      <c r="K435" s="20">
        <v>4</v>
      </c>
      <c r="L435" s="20">
        <v>2</v>
      </c>
      <c r="M435" s="20">
        <v>-1</v>
      </c>
      <c r="N435" s="20">
        <v>1</v>
      </c>
      <c r="O435" s="20">
        <v>0</v>
      </c>
      <c r="P435" s="20">
        <v>-10.128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399688</v>
      </c>
      <c r="B436" s="19" t="s">
        <v>512</v>
      </c>
      <c r="C436" s="19">
        <v>1878.464</v>
      </c>
      <c r="D436" s="19">
        <v>2934.331</v>
      </c>
      <c r="E436" s="19">
        <v>0</v>
      </c>
      <c r="F436" s="19">
        <v>0</v>
      </c>
      <c r="G436" s="19">
        <v>0</v>
      </c>
      <c r="H436" s="19">
        <v>1</v>
      </c>
      <c r="I436" s="17">
        <v>21.955</v>
      </c>
      <c r="J436" s="17">
        <v>50.038</v>
      </c>
      <c r="K436" s="20">
        <v>4</v>
      </c>
      <c r="L436" s="20">
        <v>2</v>
      </c>
      <c r="M436" s="20">
        <v>0</v>
      </c>
      <c r="N436" s="20">
        <v>1</v>
      </c>
      <c r="O436" s="20">
        <v>0</v>
      </c>
      <c r="P436" s="20">
        <v>1.641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399692</v>
      </c>
      <c r="B437" s="19" t="s">
        <v>513</v>
      </c>
      <c r="C437" s="19">
        <v>3044.939</v>
      </c>
      <c r="D437" s="19">
        <v>3552.719</v>
      </c>
      <c r="E437" s="19">
        <v>0</v>
      </c>
      <c r="F437" s="19">
        <v>0</v>
      </c>
      <c r="G437" s="19">
        <v>0</v>
      </c>
      <c r="H437" s="19">
        <v>1</v>
      </c>
      <c r="I437" s="17">
        <v>6.521</v>
      </c>
      <c r="J437" s="17">
        <v>19.882</v>
      </c>
      <c r="K437" s="20">
        <v>4</v>
      </c>
      <c r="L437" s="20">
        <v>2</v>
      </c>
      <c r="M437" s="20">
        <v>0</v>
      </c>
      <c r="N437" s="20">
        <v>1</v>
      </c>
      <c r="O437" s="20">
        <v>0</v>
      </c>
      <c r="P437" s="20">
        <v>0.388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399693</v>
      </c>
      <c r="B438" s="19" t="s">
        <v>514</v>
      </c>
      <c r="C438" s="19">
        <v>3843.261</v>
      </c>
      <c r="D438" s="19">
        <v>4738.144</v>
      </c>
      <c r="E438" s="19">
        <v>0</v>
      </c>
      <c r="F438" s="19">
        <v>0</v>
      </c>
      <c r="G438" s="19">
        <v>0</v>
      </c>
      <c r="H438" s="19">
        <v>1</v>
      </c>
      <c r="I438" s="17">
        <v>5.559</v>
      </c>
      <c r="J438" s="17">
        <v>23.396</v>
      </c>
      <c r="K438" s="20">
        <v>4</v>
      </c>
      <c r="L438" s="20">
        <v>2</v>
      </c>
      <c r="M438" s="20">
        <v>-1</v>
      </c>
      <c r="N438" s="20">
        <v>1</v>
      </c>
      <c r="O438" s="20">
        <v>0</v>
      </c>
      <c r="P438" s="20">
        <v>-4.927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399694</v>
      </c>
      <c r="B439" s="19" t="s">
        <v>515</v>
      </c>
      <c r="C439" s="19">
        <v>2771.288</v>
      </c>
      <c r="D439" s="19">
        <v>3430.821</v>
      </c>
      <c r="E439" s="19">
        <v>0</v>
      </c>
      <c r="F439" s="19">
        <v>0</v>
      </c>
      <c r="G439" s="19">
        <v>0</v>
      </c>
      <c r="H439" s="19">
        <v>1</v>
      </c>
      <c r="I439" s="17">
        <v>5.046</v>
      </c>
      <c r="J439" s="17">
        <v>23.3</v>
      </c>
      <c r="K439" s="20">
        <v>4</v>
      </c>
      <c r="L439" s="20">
        <v>2</v>
      </c>
      <c r="M439" s="20">
        <v>0</v>
      </c>
      <c r="N439" s="20">
        <v>1</v>
      </c>
      <c r="O439" s="20">
        <v>0</v>
      </c>
      <c r="P439" s="20">
        <v>2.179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399695</v>
      </c>
      <c r="B440" s="19" t="s">
        <v>516</v>
      </c>
      <c r="C440" s="19">
        <v>1903.966</v>
      </c>
      <c r="D440" s="19">
        <v>2240.699</v>
      </c>
      <c r="E440" s="19">
        <v>0</v>
      </c>
      <c r="F440" s="19">
        <v>0</v>
      </c>
      <c r="G440" s="19">
        <v>0</v>
      </c>
      <c r="H440" s="19">
        <v>1</v>
      </c>
      <c r="I440" s="17">
        <v>2.933</v>
      </c>
      <c r="J440" s="17">
        <v>17.52</v>
      </c>
      <c r="K440" s="20">
        <v>4</v>
      </c>
      <c r="L440" s="20">
        <v>2</v>
      </c>
      <c r="M440" s="20">
        <v>0</v>
      </c>
      <c r="N440" s="20">
        <v>1</v>
      </c>
      <c r="O440" s="20">
        <v>0</v>
      </c>
      <c r="P440" s="20">
        <v>0.442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399696</v>
      </c>
      <c r="B441" s="19" t="s">
        <v>517</v>
      </c>
      <c r="C441" s="19">
        <v>2348.454</v>
      </c>
      <c r="D441" s="19">
        <v>2939.895</v>
      </c>
      <c r="E441" s="19">
        <v>0</v>
      </c>
      <c r="F441" s="19">
        <v>0</v>
      </c>
      <c r="G441" s="19">
        <v>0</v>
      </c>
      <c r="H441" s="19">
        <v>1</v>
      </c>
      <c r="I441" s="17">
        <v>8.102</v>
      </c>
      <c r="J441" s="17">
        <v>26.59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399697</v>
      </c>
      <c r="B442" s="19" t="s">
        <v>518</v>
      </c>
      <c r="C442" s="19">
        <v>2800.249</v>
      </c>
      <c r="D442" s="19">
        <v>3347.804</v>
      </c>
      <c r="E442" s="19">
        <v>0</v>
      </c>
      <c r="F442" s="19">
        <v>0</v>
      </c>
      <c r="G442" s="19">
        <v>0</v>
      </c>
      <c r="H442" s="19">
        <v>1</v>
      </c>
      <c r="I442" s="17">
        <v>1.859</v>
      </c>
      <c r="J442" s="17">
        <v>17.91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2.486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399698</v>
      </c>
      <c r="B443" s="19" t="s">
        <v>519</v>
      </c>
      <c r="C443" s="19">
        <v>37462.234</v>
      </c>
      <c r="D443" s="19">
        <v>47231.164</v>
      </c>
      <c r="E443" s="19">
        <v>0</v>
      </c>
      <c r="F443" s="19">
        <v>0</v>
      </c>
      <c r="G443" s="19">
        <v>0</v>
      </c>
      <c r="H443" s="19">
        <v>1</v>
      </c>
      <c r="I443" s="17">
        <v>10.893</v>
      </c>
      <c r="J443" s="17">
        <v>29.323</v>
      </c>
      <c r="K443" s="20">
        <v>4</v>
      </c>
      <c r="L443" s="20">
        <v>2</v>
      </c>
      <c r="M443" s="20">
        <v>0</v>
      </c>
      <c r="N443" s="20">
        <v>1</v>
      </c>
      <c r="O443" s="20">
        <v>-1</v>
      </c>
      <c r="P443" s="20">
        <v>-16.978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399699</v>
      </c>
      <c r="B444" s="19" t="s">
        <v>520</v>
      </c>
      <c r="C444" s="19">
        <v>3505.204</v>
      </c>
      <c r="D444" s="19">
        <v>4382.087</v>
      </c>
      <c r="E444" s="19">
        <v>0</v>
      </c>
      <c r="F444" s="19">
        <v>0</v>
      </c>
      <c r="G444" s="19">
        <v>0</v>
      </c>
      <c r="H444" s="19">
        <v>1</v>
      </c>
      <c r="I444" s="17">
        <v>3.052</v>
      </c>
      <c r="J444" s="17">
        <v>22.452</v>
      </c>
      <c r="K444" s="20">
        <v>4</v>
      </c>
      <c r="L444" s="20">
        <v>2</v>
      </c>
      <c r="M444" s="20">
        <v>0</v>
      </c>
      <c r="N444" s="20">
        <v>1</v>
      </c>
      <c r="O444" s="20">
        <v>0</v>
      </c>
      <c r="P444" s="20">
        <v>-3.02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399702</v>
      </c>
      <c r="B445" s="19" t="s">
        <v>521</v>
      </c>
      <c r="C445" s="19">
        <v>6279.989</v>
      </c>
      <c r="D445" s="19">
        <v>6964.211</v>
      </c>
      <c r="E445" s="19">
        <v>0</v>
      </c>
      <c r="F445" s="19">
        <v>0</v>
      </c>
      <c r="G445" s="19">
        <v>0</v>
      </c>
      <c r="H445" s="19">
        <v>1</v>
      </c>
      <c r="I445" s="17">
        <v>0.423</v>
      </c>
      <c r="J445" s="17">
        <v>10.206</v>
      </c>
      <c r="K445" s="20">
        <v>4</v>
      </c>
      <c r="L445" s="20">
        <v>2</v>
      </c>
      <c r="M445" s="20">
        <v>0</v>
      </c>
      <c r="N445" s="20">
        <v>1</v>
      </c>
      <c r="O445" s="20">
        <v>0</v>
      </c>
      <c r="P445" s="20">
        <v>-21.14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399703</v>
      </c>
      <c r="B446" s="19" t="s">
        <v>522</v>
      </c>
      <c r="C446" s="19">
        <v>6086.952</v>
      </c>
      <c r="D446" s="19">
        <v>6776.603</v>
      </c>
      <c r="E446" s="19">
        <v>0</v>
      </c>
      <c r="F446" s="19">
        <v>0</v>
      </c>
      <c r="G446" s="19">
        <v>0</v>
      </c>
      <c r="H446" s="19">
        <v>1</v>
      </c>
      <c r="I446" s="17">
        <v>1.088</v>
      </c>
      <c r="J446" s="17">
        <v>11.154</v>
      </c>
      <c r="K446" s="20">
        <v>4</v>
      </c>
      <c r="L446" s="20">
        <v>2</v>
      </c>
      <c r="M446" s="20">
        <v>-1</v>
      </c>
      <c r="N446" s="20">
        <v>1</v>
      </c>
      <c r="O446" s="20">
        <v>0</v>
      </c>
      <c r="P446" s="20">
        <v>-8.996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399704</v>
      </c>
      <c r="B447" s="19" t="s">
        <v>523</v>
      </c>
      <c r="C447" s="19">
        <v>3704.877</v>
      </c>
      <c r="D447" s="19">
        <v>4473.884</v>
      </c>
      <c r="E447" s="19">
        <v>0</v>
      </c>
      <c r="F447" s="19">
        <v>0</v>
      </c>
      <c r="G447" s="19">
        <v>0</v>
      </c>
      <c r="H447" s="19">
        <v>1</v>
      </c>
      <c r="I447" s="17">
        <v>7.754</v>
      </c>
      <c r="J447" s="17">
        <v>23.61</v>
      </c>
      <c r="K447" s="20">
        <v>4</v>
      </c>
      <c r="L447" s="20">
        <v>2</v>
      </c>
      <c r="M447" s="20">
        <v>0</v>
      </c>
      <c r="N447" s="20">
        <v>1</v>
      </c>
      <c r="O447" s="20">
        <v>0</v>
      </c>
      <c r="P447" s="20">
        <v>-0.866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399705</v>
      </c>
      <c r="B448" s="19" t="s">
        <v>524</v>
      </c>
      <c r="C448" s="19">
        <v>2504.505</v>
      </c>
      <c r="D448" s="19">
        <v>3003.574</v>
      </c>
      <c r="E448" s="19">
        <v>0</v>
      </c>
      <c r="F448" s="19">
        <v>0</v>
      </c>
      <c r="G448" s="19">
        <v>0</v>
      </c>
      <c r="H448" s="19">
        <v>1</v>
      </c>
      <c r="I448" s="17">
        <v>7.179</v>
      </c>
      <c r="J448" s="17">
        <v>22.602</v>
      </c>
      <c r="K448" s="20">
        <v>4</v>
      </c>
      <c r="L448" s="20">
        <v>2</v>
      </c>
      <c r="M448" s="20">
        <v>0</v>
      </c>
      <c r="N448" s="20">
        <v>0</v>
      </c>
      <c r="O448" s="20">
        <v>0</v>
      </c>
      <c r="P448" s="20">
        <v>-5.523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399707</v>
      </c>
      <c r="B449" s="19" t="s">
        <v>525</v>
      </c>
      <c r="C449" s="19">
        <v>5466.714</v>
      </c>
      <c r="D449" s="19">
        <v>6469.25</v>
      </c>
      <c r="E449" s="19">
        <v>0</v>
      </c>
      <c r="F449" s="19">
        <v>0</v>
      </c>
      <c r="G449" s="19">
        <v>0</v>
      </c>
      <c r="H449" s="19">
        <v>1</v>
      </c>
      <c r="I449" s="17">
        <v>3.902</v>
      </c>
      <c r="J449" s="17">
        <v>18.794</v>
      </c>
      <c r="K449" s="20">
        <v>4</v>
      </c>
      <c r="L449" s="20">
        <v>2</v>
      </c>
      <c r="M449" s="20">
        <v>0</v>
      </c>
      <c r="N449" s="20">
        <v>1</v>
      </c>
      <c r="O449" s="20">
        <v>0</v>
      </c>
      <c r="P449" s="20">
        <v>-0.141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399802</v>
      </c>
      <c r="B450" s="19" t="s">
        <v>526</v>
      </c>
      <c r="C450" s="19">
        <v>4741.034</v>
      </c>
      <c r="D450" s="19">
        <v>5525.571</v>
      </c>
      <c r="E450" s="19">
        <v>0</v>
      </c>
      <c r="F450" s="19">
        <v>0</v>
      </c>
      <c r="G450" s="19">
        <v>0</v>
      </c>
      <c r="H450" s="19">
        <v>1</v>
      </c>
      <c r="I450" s="17">
        <v>5.63</v>
      </c>
      <c r="J450" s="17">
        <v>19.029</v>
      </c>
      <c r="K450" s="20">
        <v>4</v>
      </c>
      <c r="L450" s="20">
        <v>2</v>
      </c>
      <c r="M450" s="20">
        <v>-1</v>
      </c>
      <c r="N450" s="20">
        <v>1</v>
      </c>
      <c r="O450" s="20">
        <v>0</v>
      </c>
      <c r="P450" s="20">
        <v>-0.13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399803</v>
      </c>
      <c r="B451" s="19" t="s">
        <v>527</v>
      </c>
      <c r="C451" s="19">
        <v>3535.969</v>
      </c>
      <c r="D451" s="19">
        <v>4154.207</v>
      </c>
      <c r="E451" s="19">
        <v>0</v>
      </c>
      <c r="F451" s="19">
        <v>0</v>
      </c>
      <c r="G451" s="19">
        <v>0</v>
      </c>
      <c r="H451" s="19">
        <v>1</v>
      </c>
      <c r="I451" s="17">
        <v>4.333</v>
      </c>
      <c r="J451" s="17">
        <v>18.57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-9.164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399804</v>
      </c>
      <c r="B452" s="19" t="s">
        <v>528</v>
      </c>
      <c r="C452" s="19">
        <v>1432.948</v>
      </c>
      <c r="D452" s="19">
        <v>1769.828</v>
      </c>
      <c r="E452" s="19">
        <v>0</v>
      </c>
      <c r="F452" s="19">
        <v>0</v>
      </c>
      <c r="G452" s="19">
        <v>0</v>
      </c>
      <c r="H452" s="19">
        <v>1</v>
      </c>
      <c r="I452" s="17">
        <v>5.132</v>
      </c>
      <c r="J452" s="17">
        <v>23.19</v>
      </c>
      <c r="K452" s="20">
        <v>4</v>
      </c>
      <c r="L452" s="20">
        <v>2</v>
      </c>
      <c r="M452" s="20">
        <v>-1</v>
      </c>
      <c r="N452" s="20">
        <v>1</v>
      </c>
      <c r="O452" s="20">
        <v>0</v>
      </c>
      <c r="P452" s="20">
        <v>-12.7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399805</v>
      </c>
      <c r="B453" s="19" t="s">
        <v>529</v>
      </c>
      <c r="C453" s="19">
        <v>2976.167</v>
      </c>
      <c r="D453" s="19">
        <v>3874.525</v>
      </c>
      <c r="E453" s="19">
        <v>0</v>
      </c>
      <c r="F453" s="19">
        <v>0</v>
      </c>
      <c r="G453" s="19">
        <v>0</v>
      </c>
      <c r="H453" s="19">
        <v>1</v>
      </c>
      <c r="I453" s="17">
        <v>2.995</v>
      </c>
      <c r="J453" s="17">
        <v>25.487</v>
      </c>
      <c r="K453" s="20">
        <v>4</v>
      </c>
      <c r="L453" s="20">
        <v>2</v>
      </c>
      <c r="M453" s="20">
        <v>0</v>
      </c>
      <c r="N453" s="20">
        <v>1</v>
      </c>
      <c r="O453" s="20">
        <v>0</v>
      </c>
      <c r="P453" s="20">
        <v>0.183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399806</v>
      </c>
      <c r="B454" s="19" t="s">
        <v>530</v>
      </c>
      <c r="C454" s="19">
        <v>1124.625</v>
      </c>
      <c r="D454" s="19">
        <v>1286.859</v>
      </c>
      <c r="E454" s="19">
        <v>0</v>
      </c>
      <c r="F454" s="19">
        <v>0</v>
      </c>
      <c r="G454" s="19">
        <v>0</v>
      </c>
      <c r="H454" s="19">
        <v>1</v>
      </c>
      <c r="I454" s="17">
        <v>3</v>
      </c>
      <c r="J454" s="17">
        <v>15.229</v>
      </c>
      <c r="K454" s="20">
        <v>4</v>
      </c>
      <c r="L454" s="20">
        <v>2</v>
      </c>
      <c r="M454" s="20">
        <v>0</v>
      </c>
      <c r="N454" s="20">
        <v>1</v>
      </c>
      <c r="O454" s="20">
        <v>0</v>
      </c>
      <c r="P454" s="20">
        <v>-1.65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399807</v>
      </c>
      <c r="B455" s="19" t="s">
        <v>531</v>
      </c>
      <c r="C455" s="19">
        <v>1213.931</v>
      </c>
      <c r="D455" s="19">
        <v>1336.957</v>
      </c>
      <c r="E455" s="19">
        <v>0</v>
      </c>
      <c r="F455" s="19">
        <v>0</v>
      </c>
      <c r="G455" s="19">
        <v>0</v>
      </c>
      <c r="H455" s="19">
        <v>1</v>
      </c>
      <c r="I455" s="17">
        <v>0.468</v>
      </c>
      <c r="J455" s="17">
        <v>9.627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-2.145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399808</v>
      </c>
      <c r="B456" s="19" t="s">
        <v>532</v>
      </c>
      <c r="C456" s="19">
        <v>1688.985</v>
      </c>
      <c r="D456" s="19">
        <v>1995.45</v>
      </c>
      <c r="E456" s="19">
        <v>0</v>
      </c>
      <c r="F456" s="19">
        <v>0</v>
      </c>
      <c r="G456" s="19">
        <v>0</v>
      </c>
      <c r="H456" s="19">
        <v>1</v>
      </c>
      <c r="I456" s="17">
        <v>2.084</v>
      </c>
      <c r="J456" s="17">
        <v>17.122</v>
      </c>
      <c r="K456" s="20">
        <v>4</v>
      </c>
      <c r="L456" s="20">
        <v>2</v>
      </c>
      <c r="M456" s="20">
        <v>0</v>
      </c>
      <c r="N456" s="20">
        <v>0</v>
      </c>
      <c r="O456" s="20">
        <v>0</v>
      </c>
      <c r="P456" s="20">
        <v>2.309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399810</v>
      </c>
      <c r="B457" s="19" t="s">
        <v>533</v>
      </c>
      <c r="C457" s="19">
        <v>2432.71</v>
      </c>
      <c r="D457" s="19">
        <v>2900.186</v>
      </c>
      <c r="E457" s="19">
        <v>0</v>
      </c>
      <c r="F457" s="19">
        <v>0</v>
      </c>
      <c r="G457" s="19">
        <v>0</v>
      </c>
      <c r="H457" s="19">
        <v>1</v>
      </c>
      <c r="I457" s="17">
        <v>2.809</v>
      </c>
      <c r="J457" s="17">
        <v>18.475</v>
      </c>
      <c r="K457" s="20">
        <v>4</v>
      </c>
      <c r="L457" s="20">
        <v>2</v>
      </c>
      <c r="M457" s="20">
        <v>-1</v>
      </c>
      <c r="N457" s="20">
        <v>1</v>
      </c>
      <c r="O457" s="20">
        <v>0</v>
      </c>
      <c r="P457" s="20">
        <v>-1.659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399811</v>
      </c>
      <c r="B458" s="19" t="s">
        <v>534</v>
      </c>
      <c r="C458" s="19">
        <v>3296.652</v>
      </c>
      <c r="D458" s="19">
        <v>3949.388</v>
      </c>
      <c r="E458" s="19">
        <v>0</v>
      </c>
      <c r="F458" s="19">
        <v>0</v>
      </c>
      <c r="G458" s="19">
        <v>0</v>
      </c>
      <c r="H458" s="19">
        <v>1</v>
      </c>
      <c r="I458" s="17">
        <v>8.708</v>
      </c>
      <c r="J458" s="17">
        <v>23.796</v>
      </c>
      <c r="K458" s="20">
        <v>4</v>
      </c>
      <c r="L458" s="20">
        <v>1</v>
      </c>
      <c r="M458" s="20">
        <v>-1</v>
      </c>
      <c r="N458" s="20">
        <v>1</v>
      </c>
      <c r="O458" s="20">
        <v>0</v>
      </c>
      <c r="P458" s="20">
        <v>3.092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399813</v>
      </c>
      <c r="B459" s="19" t="s">
        <v>535</v>
      </c>
      <c r="C459" s="19">
        <v>5647.02</v>
      </c>
      <c r="D459" s="19">
        <v>6963.198</v>
      </c>
      <c r="E459" s="19">
        <v>0</v>
      </c>
      <c r="F459" s="19">
        <v>0</v>
      </c>
      <c r="G459" s="19">
        <v>0</v>
      </c>
      <c r="H459" s="19">
        <v>1</v>
      </c>
      <c r="I459" s="17">
        <v>7.638</v>
      </c>
      <c r="J459" s="17">
        <v>25.097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399814</v>
      </c>
      <c r="B460" s="19" t="s">
        <v>536</v>
      </c>
      <c r="C460" s="19">
        <v>1000.472</v>
      </c>
      <c r="D460" s="19">
        <v>1090.421</v>
      </c>
      <c r="E460" s="19">
        <v>0</v>
      </c>
      <c r="F460" s="19">
        <v>0</v>
      </c>
      <c r="G460" s="19">
        <v>0</v>
      </c>
      <c r="H460" s="19">
        <v>1</v>
      </c>
      <c r="I460" s="17">
        <v>0.262</v>
      </c>
      <c r="J460" s="17">
        <v>8.489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-8.156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399850</v>
      </c>
      <c r="B461" s="19" t="s">
        <v>537</v>
      </c>
      <c r="C461" s="19">
        <v>6630.327</v>
      </c>
      <c r="D461" s="19">
        <v>7489.775</v>
      </c>
      <c r="E461" s="19">
        <v>0</v>
      </c>
      <c r="F461" s="19">
        <v>0</v>
      </c>
      <c r="G461" s="19">
        <v>0</v>
      </c>
      <c r="H461" s="19">
        <v>1</v>
      </c>
      <c r="I461" s="17">
        <v>3.73</v>
      </c>
      <c r="J461" s="17">
        <v>14.777</v>
      </c>
      <c r="K461" s="20">
        <v>4</v>
      </c>
      <c r="L461" s="20">
        <v>2</v>
      </c>
      <c r="M461" s="20">
        <v>0</v>
      </c>
      <c r="N461" s="20">
        <v>1</v>
      </c>
      <c r="O461" s="20">
        <v>0</v>
      </c>
      <c r="P461" s="20">
        <v>-2.837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399852</v>
      </c>
      <c r="B462" s="19" t="s">
        <v>217</v>
      </c>
      <c r="C462" s="19">
        <v>5625.587</v>
      </c>
      <c r="D462" s="19">
        <v>6582.358</v>
      </c>
      <c r="E462" s="19">
        <v>0</v>
      </c>
      <c r="F462" s="19">
        <v>0</v>
      </c>
      <c r="G462" s="19">
        <v>0</v>
      </c>
      <c r="H462" s="19">
        <v>1</v>
      </c>
      <c r="I462" s="17">
        <v>5.649</v>
      </c>
      <c r="J462" s="17">
        <v>19.364</v>
      </c>
      <c r="K462" s="20">
        <v>2</v>
      </c>
      <c r="L462" s="20">
        <v>2</v>
      </c>
      <c r="M462" s="20">
        <v>0</v>
      </c>
      <c r="N462" s="20">
        <v>0</v>
      </c>
      <c r="O462" s="20">
        <v>0</v>
      </c>
      <c r="P462" s="20">
        <v>-7.156</v>
      </c>
      <c r="Q462" s="20">
        <v>0</v>
      </c>
      <c r="R462" s="20">
        <v>-1</v>
      </c>
      <c r="S462" s="21"/>
      <c r="T462" s="21"/>
      <c r="U462" s="21"/>
      <c r="V462" s="21"/>
      <c r="W462" s="21"/>
    </row>
    <row r="463" ht="16.5" spans="1:23">
      <c r="A463" s="19">
        <v>399901</v>
      </c>
      <c r="B463" s="19" t="s">
        <v>230</v>
      </c>
      <c r="C463" s="19">
        <v>5502.43</v>
      </c>
      <c r="D463" s="19">
        <v>6041.592</v>
      </c>
      <c r="E463" s="19">
        <v>0</v>
      </c>
      <c r="F463" s="19">
        <v>0</v>
      </c>
      <c r="G463" s="19">
        <v>0</v>
      </c>
      <c r="H463" s="19">
        <v>1</v>
      </c>
      <c r="I463" s="17">
        <v>1.022</v>
      </c>
      <c r="J463" s="17">
        <v>9.855</v>
      </c>
      <c r="K463" s="20">
        <v>4</v>
      </c>
      <c r="L463" s="20">
        <v>2</v>
      </c>
      <c r="M463" s="20">
        <v>0</v>
      </c>
      <c r="N463" s="20">
        <v>1</v>
      </c>
      <c r="O463" s="20">
        <v>0</v>
      </c>
      <c r="P463" s="20">
        <v>-3.916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399903</v>
      </c>
      <c r="B464" s="19" t="s">
        <v>538</v>
      </c>
      <c r="C464" s="19">
        <v>3517.216</v>
      </c>
      <c r="D464" s="19">
        <v>3875.832</v>
      </c>
      <c r="E464" s="19">
        <v>0</v>
      </c>
      <c r="F464" s="19">
        <v>0</v>
      </c>
      <c r="G464" s="19">
        <v>0</v>
      </c>
      <c r="H464" s="19">
        <v>1</v>
      </c>
      <c r="I464" s="17">
        <v>1.988</v>
      </c>
      <c r="J464" s="17">
        <v>11.057</v>
      </c>
      <c r="K464" s="20">
        <v>2</v>
      </c>
      <c r="L464" s="20">
        <v>2</v>
      </c>
      <c r="M464" s="20">
        <v>0</v>
      </c>
      <c r="N464" s="20">
        <v>0</v>
      </c>
      <c r="O464" s="20">
        <v>0</v>
      </c>
      <c r="P464" s="20">
        <v>-1.677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399905</v>
      </c>
      <c r="B465" s="19" t="s">
        <v>539</v>
      </c>
      <c r="C465" s="19">
        <v>5402.012</v>
      </c>
      <c r="D465" s="19">
        <v>6140.313</v>
      </c>
      <c r="E465" s="19">
        <v>0</v>
      </c>
      <c r="F465" s="19">
        <v>0</v>
      </c>
      <c r="G465" s="19">
        <v>0</v>
      </c>
      <c r="H465" s="19">
        <v>1</v>
      </c>
      <c r="I465" s="17">
        <v>4.503</v>
      </c>
      <c r="J465" s="17">
        <v>15.985</v>
      </c>
      <c r="K465" s="20">
        <v>4</v>
      </c>
      <c r="L465" s="20">
        <v>2</v>
      </c>
      <c r="M465" s="20">
        <v>-1</v>
      </c>
      <c r="N465" s="20">
        <v>1</v>
      </c>
      <c r="O465" s="20">
        <v>0</v>
      </c>
      <c r="P465" s="20">
        <v>-2.426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399913</v>
      </c>
      <c r="B466" s="19" t="s">
        <v>540</v>
      </c>
      <c r="C466" s="19">
        <v>7535.859</v>
      </c>
      <c r="D466" s="19">
        <v>8642.52</v>
      </c>
      <c r="E466" s="19">
        <v>0</v>
      </c>
      <c r="F466" s="19">
        <v>0</v>
      </c>
      <c r="G466" s="19">
        <v>0</v>
      </c>
      <c r="H466" s="19">
        <v>1</v>
      </c>
      <c r="I466" s="17">
        <v>4.266</v>
      </c>
      <c r="J466" s="17">
        <v>16.524</v>
      </c>
      <c r="K466" s="20">
        <v>3</v>
      </c>
      <c r="L466" s="20">
        <v>1</v>
      </c>
      <c r="M466" s="20">
        <v>0</v>
      </c>
      <c r="N466" s="20">
        <v>0</v>
      </c>
      <c r="O466" s="20">
        <v>0</v>
      </c>
      <c r="P466" s="20">
        <v>-6.084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399933</v>
      </c>
      <c r="B467" s="19" t="s">
        <v>247</v>
      </c>
      <c r="C467" s="19">
        <v>7428.902</v>
      </c>
      <c r="D467" s="19">
        <v>8499.008</v>
      </c>
      <c r="E467" s="19">
        <v>0</v>
      </c>
      <c r="F467" s="19">
        <v>0</v>
      </c>
      <c r="G467" s="19">
        <v>0</v>
      </c>
      <c r="H467" s="19">
        <v>1</v>
      </c>
      <c r="I467" s="17">
        <v>3.725</v>
      </c>
      <c r="J467" s="17">
        <v>15.847</v>
      </c>
      <c r="K467" s="20">
        <v>4</v>
      </c>
      <c r="L467" s="20">
        <v>2</v>
      </c>
      <c r="M467" s="20">
        <v>0</v>
      </c>
      <c r="N467" s="20">
        <v>0</v>
      </c>
      <c r="O467" s="20">
        <v>0</v>
      </c>
      <c r="P467" s="20">
        <v>-12.049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399934</v>
      </c>
      <c r="B468" s="19" t="s">
        <v>248</v>
      </c>
      <c r="C468" s="19">
        <v>5507.012</v>
      </c>
      <c r="D468" s="19">
        <v>6336.958</v>
      </c>
      <c r="E468" s="19">
        <v>0</v>
      </c>
      <c r="F468" s="19">
        <v>0</v>
      </c>
      <c r="G468" s="19">
        <v>0</v>
      </c>
      <c r="H468" s="19">
        <v>1</v>
      </c>
      <c r="I468" s="17">
        <v>0.507</v>
      </c>
      <c r="J468" s="17">
        <v>13.537</v>
      </c>
      <c r="K468" s="20">
        <v>4</v>
      </c>
      <c r="L468" s="20">
        <v>2</v>
      </c>
      <c r="M468" s="20">
        <v>0</v>
      </c>
      <c r="N468" s="20">
        <v>0</v>
      </c>
      <c r="O468" s="20">
        <v>0</v>
      </c>
      <c r="P468" s="20">
        <v>6.609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399935</v>
      </c>
      <c r="B469" s="19" t="s">
        <v>249</v>
      </c>
      <c r="C469" s="19">
        <v>4178.73</v>
      </c>
      <c r="D469" s="19">
        <v>4900.158</v>
      </c>
      <c r="E469" s="19">
        <v>0</v>
      </c>
      <c r="F469" s="19">
        <v>0</v>
      </c>
      <c r="G469" s="19">
        <v>0</v>
      </c>
      <c r="H469" s="19">
        <v>1</v>
      </c>
      <c r="I469" s="17">
        <v>5.28</v>
      </c>
      <c r="J469" s="17">
        <v>19.225</v>
      </c>
      <c r="K469" s="20">
        <v>2</v>
      </c>
      <c r="L469" s="20">
        <v>1</v>
      </c>
      <c r="M469" s="20">
        <v>0</v>
      </c>
      <c r="N469" s="20">
        <v>0</v>
      </c>
      <c r="O469" s="20">
        <v>0</v>
      </c>
      <c r="P469" s="20">
        <v>-1.104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399959</v>
      </c>
      <c r="B470" s="19" t="s">
        <v>541</v>
      </c>
      <c r="C470" s="19">
        <v>1335.781</v>
      </c>
      <c r="D470" s="19">
        <v>1603.191</v>
      </c>
      <c r="E470" s="19">
        <v>0</v>
      </c>
      <c r="F470" s="19">
        <v>0</v>
      </c>
      <c r="G470" s="19">
        <v>0</v>
      </c>
      <c r="H470" s="19">
        <v>1</v>
      </c>
      <c r="I470" s="17">
        <v>3.063</v>
      </c>
      <c r="J470" s="17">
        <v>19.232</v>
      </c>
      <c r="K470" s="20">
        <v>4</v>
      </c>
      <c r="L470" s="20">
        <v>2</v>
      </c>
      <c r="M470" s="20">
        <v>-1</v>
      </c>
      <c r="N470" s="20">
        <v>1</v>
      </c>
      <c r="O470" s="20">
        <v>0</v>
      </c>
      <c r="P470" s="20">
        <v>-1.961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399966</v>
      </c>
      <c r="B471" s="19" t="s">
        <v>542</v>
      </c>
      <c r="C471" s="19">
        <v>5342.883</v>
      </c>
      <c r="D471" s="19">
        <v>6311.262</v>
      </c>
      <c r="E471" s="19">
        <v>0</v>
      </c>
      <c r="F471" s="19">
        <v>0</v>
      </c>
      <c r="G471" s="19">
        <v>0</v>
      </c>
      <c r="H471" s="19">
        <v>1</v>
      </c>
      <c r="I471" s="17">
        <v>3.808</v>
      </c>
      <c r="J471" s="17">
        <v>18.567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-4.261</v>
      </c>
      <c r="Q471" s="20">
        <v>0</v>
      </c>
      <c r="R471" s="20">
        <v>1</v>
      </c>
      <c r="S471" s="21"/>
      <c r="T471" s="21"/>
      <c r="U471" s="21"/>
      <c r="V471" s="21"/>
      <c r="W471" s="21"/>
    </row>
    <row r="472" ht="16.5" spans="1:23">
      <c r="A472" s="19">
        <v>399967</v>
      </c>
      <c r="B472" s="19" t="s">
        <v>543</v>
      </c>
      <c r="C472" s="19">
        <v>9907.115</v>
      </c>
      <c r="D472" s="19">
        <v>11833.75</v>
      </c>
      <c r="E472" s="19">
        <v>0</v>
      </c>
      <c r="F472" s="19">
        <v>0</v>
      </c>
      <c r="G472" s="19">
        <v>0</v>
      </c>
      <c r="H472" s="19">
        <v>1</v>
      </c>
      <c r="I472" s="17">
        <v>5.631</v>
      </c>
      <c r="J472" s="17">
        <v>20.995</v>
      </c>
      <c r="K472" s="20">
        <v>4</v>
      </c>
      <c r="L472" s="20">
        <v>2</v>
      </c>
      <c r="M472" s="20">
        <v>0</v>
      </c>
      <c r="N472" s="20">
        <v>1</v>
      </c>
      <c r="O472" s="20">
        <v>0</v>
      </c>
      <c r="P472" s="20">
        <v>-1.685</v>
      </c>
      <c r="Q472" s="20">
        <v>0</v>
      </c>
      <c r="R472" s="20">
        <v>1</v>
      </c>
      <c r="S472" s="21"/>
      <c r="T472" s="21"/>
      <c r="U472" s="21"/>
      <c r="V472" s="21"/>
      <c r="W472" s="21"/>
    </row>
    <row r="473" ht="16.5" spans="1:23">
      <c r="A473" s="19">
        <v>399970</v>
      </c>
      <c r="B473" s="19" t="s">
        <v>544</v>
      </c>
      <c r="C473" s="19">
        <v>2881.409</v>
      </c>
      <c r="D473" s="19">
        <v>3441.594</v>
      </c>
      <c r="E473" s="19">
        <v>0</v>
      </c>
      <c r="F473" s="19">
        <v>0</v>
      </c>
      <c r="G473" s="19">
        <v>0</v>
      </c>
      <c r="H473" s="19">
        <v>1</v>
      </c>
      <c r="I473" s="17">
        <v>6.072</v>
      </c>
      <c r="J473" s="17">
        <v>21.36</v>
      </c>
      <c r="K473" s="20">
        <v>3</v>
      </c>
      <c r="L473" s="20">
        <v>0</v>
      </c>
      <c r="M473" s="20">
        <v>0</v>
      </c>
      <c r="N473" s="20">
        <v>-1</v>
      </c>
      <c r="O473" s="20">
        <v>0</v>
      </c>
      <c r="P473" s="20">
        <v>0.002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399971</v>
      </c>
      <c r="B474" s="19" t="s">
        <v>545</v>
      </c>
      <c r="C474" s="19">
        <v>1115.05</v>
      </c>
      <c r="D474" s="19">
        <v>1309.735</v>
      </c>
      <c r="E474" s="19">
        <v>0</v>
      </c>
      <c r="F474" s="19">
        <v>0</v>
      </c>
      <c r="G474" s="19">
        <v>0</v>
      </c>
      <c r="H474" s="19">
        <v>1</v>
      </c>
      <c r="I474" s="17">
        <v>3.288</v>
      </c>
      <c r="J474" s="17">
        <v>17.664</v>
      </c>
      <c r="K474" s="20">
        <v>4</v>
      </c>
      <c r="L474" s="20">
        <v>2</v>
      </c>
      <c r="M474" s="20">
        <v>0</v>
      </c>
      <c r="N474" s="20">
        <v>0</v>
      </c>
      <c r="O474" s="20">
        <v>0</v>
      </c>
      <c r="P474" s="20">
        <v>0.16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399972</v>
      </c>
      <c r="B475" s="19" t="s">
        <v>546</v>
      </c>
      <c r="C475" s="19">
        <v>4084.955</v>
      </c>
      <c r="D475" s="19">
        <v>4616.435</v>
      </c>
      <c r="E475" s="19">
        <v>0</v>
      </c>
      <c r="F475" s="19">
        <v>0</v>
      </c>
      <c r="G475" s="19">
        <v>0</v>
      </c>
      <c r="H475" s="19">
        <v>1</v>
      </c>
      <c r="I475" s="17">
        <v>3.63</v>
      </c>
      <c r="J475" s="17">
        <v>14.725</v>
      </c>
      <c r="K475" s="20">
        <v>4</v>
      </c>
      <c r="L475" s="20">
        <v>2</v>
      </c>
      <c r="M475" s="20">
        <v>-1</v>
      </c>
      <c r="N475" s="20">
        <v>1</v>
      </c>
      <c r="O475" s="20">
        <v>0</v>
      </c>
      <c r="P475" s="20">
        <v>-3.366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399973</v>
      </c>
      <c r="B476" s="19" t="s">
        <v>547</v>
      </c>
      <c r="C476" s="19">
        <v>1353.981</v>
      </c>
      <c r="D476" s="19">
        <v>1639.147</v>
      </c>
      <c r="E476" s="19">
        <v>0</v>
      </c>
      <c r="F476" s="19">
        <v>0</v>
      </c>
      <c r="G476" s="19">
        <v>0</v>
      </c>
      <c r="H476" s="19">
        <v>1</v>
      </c>
      <c r="I476" s="17">
        <v>3.541</v>
      </c>
      <c r="J476" s="17">
        <v>20.322</v>
      </c>
      <c r="K476" s="20">
        <v>3</v>
      </c>
      <c r="L476" s="20">
        <v>2</v>
      </c>
      <c r="M476" s="20">
        <v>0</v>
      </c>
      <c r="N476" s="20">
        <v>0</v>
      </c>
      <c r="O476" s="20">
        <v>0</v>
      </c>
      <c r="P476" s="20">
        <v>-1.495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399974</v>
      </c>
      <c r="B477" s="19" t="s">
        <v>548</v>
      </c>
      <c r="C477" s="19">
        <v>1589.926</v>
      </c>
      <c r="D477" s="19">
        <v>1739.59</v>
      </c>
      <c r="E477" s="19">
        <v>0</v>
      </c>
      <c r="F477" s="19">
        <v>0</v>
      </c>
      <c r="G477" s="19">
        <v>0</v>
      </c>
      <c r="H477" s="19">
        <v>1</v>
      </c>
      <c r="I477" s="17">
        <v>1.678</v>
      </c>
      <c r="J477" s="17">
        <v>10.137</v>
      </c>
      <c r="K477" s="20">
        <v>4</v>
      </c>
      <c r="L477" s="20">
        <v>2</v>
      </c>
      <c r="M477" s="20">
        <v>0</v>
      </c>
      <c r="N477" s="20">
        <v>1</v>
      </c>
      <c r="O477" s="20">
        <v>0</v>
      </c>
      <c r="P477" s="20">
        <v>-5.707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399975</v>
      </c>
      <c r="B478" s="19" t="s">
        <v>549</v>
      </c>
      <c r="C478" s="19">
        <v>712.725</v>
      </c>
      <c r="D478" s="19">
        <v>843.335</v>
      </c>
      <c r="E478" s="19">
        <v>0</v>
      </c>
      <c r="F478" s="19">
        <v>0</v>
      </c>
      <c r="G478" s="19">
        <v>0</v>
      </c>
      <c r="H478" s="19">
        <v>1</v>
      </c>
      <c r="I478" s="17">
        <v>3.883</v>
      </c>
      <c r="J478" s="17">
        <v>18.769</v>
      </c>
      <c r="K478" s="20">
        <v>4</v>
      </c>
      <c r="L478" s="20">
        <v>2</v>
      </c>
      <c r="M478" s="20">
        <v>0</v>
      </c>
      <c r="N478" s="20">
        <v>0</v>
      </c>
      <c r="O478" s="20">
        <v>0</v>
      </c>
      <c r="P478" s="20">
        <v>-0.688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399976</v>
      </c>
      <c r="B479" s="19" t="s">
        <v>550</v>
      </c>
      <c r="C479" s="19">
        <v>2706.36</v>
      </c>
      <c r="D479" s="19">
        <v>3187.239</v>
      </c>
      <c r="E479" s="19">
        <v>0</v>
      </c>
      <c r="F479" s="19">
        <v>0</v>
      </c>
      <c r="G479" s="19">
        <v>0</v>
      </c>
      <c r="H479" s="19">
        <v>1</v>
      </c>
      <c r="I479" s="17">
        <v>0.69</v>
      </c>
      <c r="J479" s="17">
        <v>15.673</v>
      </c>
      <c r="K479" s="20">
        <v>3</v>
      </c>
      <c r="L479" s="20">
        <v>2</v>
      </c>
      <c r="M479" s="20">
        <v>0</v>
      </c>
      <c r="N479" s="20">
        <v>0</v>
      </c>
      <c r="O479" s="20">
        <v>0</v>
      </c>
      <c r="P479" s="20">
        <v>-3.336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399982</v>
      </c>
      <c r="B480" s="19" t="s">
        <v>267</v>
      </c>
      <c r="C480" s="19">
        <v>6759.299</v>
      </c>
      <c r="D480" s="19">
        <v>7633.815</v>
      </c>
      <c r="E480" s="19">
        <v>0</v>
      </c>
      <c r="F480" s="19">
        <v>0</v>
      </c>
      <c r="G480" s="19">
        <v>0</v>
      </c>
      <c r="H480" s="19">
        <v>1</v>
      </c>
      <c r="I480" s="17">
        <v>3.907</v>
      </c>
      <c r="J480" s="17">
        <v>14.915</v>
      </c>
      <c r="K480" s="20">
        <v>4</v>
      </c>
      <c r="L480" s="20">
        <v>2</v>
      </c>
      <c r="M480" s="20">
        <v>-1</v>
      </c>
      <c r="N480" s="20">
        <v>1</v>
      </c>
      <c r="O480" s="20">
        <v>0</v>
      </c>
      <c r="P480" s="20">
        <v>-0.921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399989</v>
      </c>
      <c r="B481" s="19" t="s">
        <v>551</v>
      </c>
      <c r="C481" s="19">
        <v>6139.828</v>
      </c>
      <c r="D481" s="19">
        <v>7143.883</v>
      </c>
      <c r="E481" s="19">
        <v>0</v>
      </c>
      <c r="F481" s="19">
        <v>0</v>
      </c>
      <c r="G481" s="19">
        <v>0</v>
      </c>
      <c r="H481" s="19">
        <v>1</v>
      </c>
      <c r="I481" s="17">
        <v>4.436</v>
      </c>
      <c r="J481" s="17">
        <v>17.868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-1.417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399991</v>
      </c>
      <c r="B482" s="19" t="s">
        <v>552</v>
      </c>
      <c r="C482" s="19">
        <v>1863.398</v>
      </c>
      <c r="D482" s="19">
        <v>2149.197</v>
      </c>
      <c r="E482" s="19">
        <v>0</v>
      </c>
      <c r="F482" s="19">
        <v>0</v>
      </c>
      <c r="G482" s="19">
        <v>0</v>
      </c>
      <c r="H482" s="19">
        <v>1</v>
      </c>
      <c r="I482" s="17">
        <v>7.394</v>
      </c>
      <c r="J482" s="17">
        <v>19.708</v>
      </c>
      <c r="K482" s="20">
        <v>4</v>
      </c>
      <c r="L482" s="20">
        <v>2</v>
      </c>
      <c r="M482" s="20">
        <v>-1</v>
      </c>
      <c r="N482" s="20">
        <v>1</v>
      </c>
      <c r="O482" s="20">
        <v>0</v>
      </c>
      <c r="P482" s="20">
        <v>-0.52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399992</v>
      </c>
      <c r="B483" s="19" t="s">
        <v>553</v>
      </c>
      <c r="C483" s="19">
        <v>1561.588</v>
      </c>
      <c r="D483" s="19">
        <v>1793.286</v>
      </c>
      <c r="E483" s="19">
        <v>0</v>
      </c>
      <c r="F483" s="19">
        <v>0</v>
      </c>
      <c r="G483" s="19">
        <v>0</v>
      </c>
      <c r="H483" s="19">
        <v>1</v>
      </c>
      <c r="I483" s="17">
        <v>3.084</v>
      </c>
      <c r="J483" s="17">
        <v>15.606</v>
      </c>
      <c r="K483" s="20">
        <v>4</v>
      </c>
      <c r="L483" s="20">
        <v>2</v>
      </c>
      <c r="M483" s="20">
        <v>0</v>
      </c>
      <c r="N483" s="20">
        <v>1</v>
      </c>
      <c r="O483" s="20">
        <v>-1</v>
      </c>
      <c r="P483" s="20">
        <v>-2.102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399993</v>
      </c>
      <c r="B484" s="19" t="s">
        <v>554</v>
      </c>
      <c r="C484" s="19">
        <v>2231.845</v>
      </c>
      <c r="D484" s="19">
        <v>2763.135</v>
      </c>
      <c r="E484" s="19">
        <v>0</v>
      </c>
      <c r="F484" s="19">
        <v>0</v>
      </c>
      <c r="G484" s="19">
        <v>0</v>
      </c>
      <c r="H484" s="19">
        <v>1</v>
      </c>
      <c r="I484" s="17">
        <v>7.168</v>
      </c>
      <c r="J484" s="17">
        <v>25.018</v>
      </c>
      <c r="K484" s="20">
        <v>4</v>
      </c>
      <c r="L484" s="20">
        <v>2</v>
      </c>
      <c r="M484" s="20">
        <v>0</v>
      </c>
      <c r="N484" s="20">
        <v>1</v>
      </c>
      <c r="O484" s="20">
        <v>0</v>
      </c>
      <c r="P484" s="20">
        <v>3.816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399994</v>
      </c>
      <c r="B485" s="19" t="s">
        <v>555</v>
      </c>
      <c r="C485" s="19">
        <v>1485.986</v>
      </c>
      <c r="D485" s="19">
        <v>1754.395</v>
      </c>
      <c r="E485" s="19">
        <v>0</v>
      </c>
      <c r="F485" s="19">
        <v>0</v>
      </c>
      <c r="G485" s="19">
        <v>0</v>
      </c>
      <c r="H485" s="19">
        <v>1</v>
      </c>
      <c r="I485" s="17">
        <v>2.734</v>
      </c>
      <c r="J485" s="17">
        <v>17.615</v>
      </c>
      <c r="K485" s="20">
        <v>4</v>
      </c>
      <c r="L485" s="20">
        <v>2</v>
      </c>
      <c r="M485" s="20">
        <v>-1</v>
      </c>
      <c r="N485" s="20">
        <v>1</v>
      </c>
      <c r="O485" s="20">
        <v>0</v>
      </c>
      <c r="P485" s="20">
        <v>4.216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399996</v>
      </c>
      <c r="B486" s="19" t="s">
        <v>556</v>
      </c>
      <c r="C486" s="19">
        <v>3136.311</v>
      </c>
      <c r="D486" s="19">
        <v>3733.006</v>
      </c>
      <c r="E486" s="19">
        <v>0</v>
      </c>
      <c r="F486" s="19">
        <v>0</v>
      </c>
      <c r="G486" s="19">
        <v>0</v>
      </c>
      <c r="H486" s="19">
        <v>1</v>
      </c>
      <c r="I486" s="17">
        <v>3.877</v>
      </c>
      <c r="J486" s="17">
        <v>19.242</v>
      </c>
      <c r="K486" s="20">
        <v>4</v>
      </c>
      <c r="L486" s="20">
        <v>2</v>
      </c>
      <c r="M486" s="20">
        <v>-1</v>
      </c>
      <c r="N486" s="20">
        <v>1</v>
      </c>
      <c r="O486" s="20">
        <v>0</v>
      </c>
      <c r="P486" s="20">
        <v>7.949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980001</v>
      </c>
      <c r="B487" s="19" t="s">
        <v>557</v>
      </c>
      <c r="C487" s="19">
        <v>1210.006</v>
      </c>
      <c r="D487" s="19">
        <v>1373.869</v>
      </c>
      <c r="E487" s="19">
        <v>0</v>
      </c>
      <c r="F487" s="19">
        <v>0</v>
      </c>
      <c r="G487" s="19">
        <v>0</v>
      </c>
      <c r="H487" s="19">
        <v>1</v>
      </c>
      <c r="I487" s="17">
        <v>4.529</v>
      </c>
      <c r="J487" s="17">
        <v>15.916</v>
      </c>
      <c r="K487" s="20">
        <v>4</v>
      </c>
      <c r="L487" s="20">
        <v>2</v>
      </c>
      <c r="M487" s="20">
        <v>0</v>
      </c>
      <c r="N487" s="20">
        <v>1</v>
      </c>
      <c r="O487" s="20">
        <v>0</v>
      </c>
      <c r="P487" s="20">
        <v>1.991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980015</v>
      </c>
      <c r="B488" s="19" t="s">
        <v>558</v>
      </c>
      <c r="C488" s="19">
        <v>5849.656</v>
      </c>
      <c r="D488" s="19">
        <v>6737.602</v>
      </c>
      <c r="E488" s="19">
        <v>0</v>
      </c>
      <c r="F488" s="19">
        <v>0</v>
      </c>
      <c r="G488" s="19">
        <v>0</v>
      </c>
      <c r="H488" s="19">
        <v>1</v>
      </c>
      <c r="I488" s="17">
        <v>2.616</v>
      </c>
      <c r="J488" s="17">
        <v>15.45</v>
      </c>
      <c r="K488" s="20">
        <v>4</v>
      </c>
      <c r="L488" s="20">
        <v>2</v>
      </c>
      <c r="M488" s="20">
        <v>0</v>
      </c>
      <c r="N488" s="20">
        <v>1</v>
      </c>
      <c r="O488" s="20">
        <v>0</v>
      </c>
      <c r="P488" s="20">
        <v>1.692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980016</v>
      </c>
      <c r="B489" s="19" t="s">
        <v>559</v>
      </c>
      <c r="C489" s="19">
        <v>5625.209</v>
      </c>
      <c r="D489" s="19">
        <v>6451.285</v>
      </c>
      <c r="E489" s="19">
        <v>0</v>
      </c>
      <c r="F489" s="19">
        <v>0</v>
      </c>
      <c r="G489" s="19">
        <v>0</v>
      </c>
      <c r="H489" s="19">
        <v>1</v>
      </c>
      <c r="I489" s="17">
        <v>3.23</v>
      </c>
      <c r="J489" s="17">
        <v>15.622</v>
      </c>
      <c r="K489" s="20">
        <v>4</v>
      </c>
      <c r="L489" s="20">
        <v>2</v>
      </c>
      <c r="M489" s="20">
        <v>0</v>
      </c>
      <c r="N489" s="20">
        <v>1</v>
      </c>
      <c r="O489" s="20">
        <v>0</v>
      </c>
      <c r="P489" s="20">
        <v>-10.277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980017</v>
      </c>
      <c r="B490" s="19" t="s">
        <v>560</v>
      </c>
      <c r="C490" s="19">
        <v>8316.238</v>
      </c>
      <c r="D490" s="19">
        <v>9596.163</v>
      </c>
      <c r="E490" s="19">
        <v>0</v>
      </c>
      <c r="F490" s="19">
        <v>0</v>
      </c>
      <c r="G490" s="19">
        <v>0</v>
      </c>
      <c r="H490" s="19">
        <v>1</v>
      </c>
      <c r="I490" s="17">
        <v>1.851</v>
      </c>
      <c r="J490" s="17">
        <v>14.942</v>
      </c>
      <c r="K490" s="20">
        <v>4</v>
      </c>
      <c r="L490" s="20">
        <v>2</v>
      </c>
      <c r="M490" s="20">
        <v>0</v>
      </c>
      <c r="N490" s="20">
        <v>1</v>
      </c>
      <c r="O490" s="20">
        <v>-1</v>
      </c>
      <c r="P490" s="20">
        <v>-5.5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980018</v>
      </c>
      <c r="B491" s="19" t="s">
        <v>561</v>
      </c>
      <c r="C491" s="19">
        <v>2662.118</v>
      </c>
      <c r="D491" s="19">
        <v>3256.641</v>
      </c>
      <c r="E491" s="19">
        <v>0</v>
      </c>
      <c r="F491" s="19">
        <v>0</v>
      </c>
      <c r="G491" s="19">
        <v>0</v>
      </c>
      <c r="H491" s="19">
        <v>1</v>
      </c>
      <c r="I491" s="17">
        <v>4.901</v>
      </c>
      <c r="J491" s="17">
        <v>22.262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0.944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980022</v>
      </c>
      <c r="B492" s="19" t="s">
        <v>562</v>
      </c>
      <c r="C492" s="19">
        <v>1875.685</v>
      </c>
      <c r="D492" s="19">
        <v>2353.026</v>
      </c>
      <c r="E492" s="19">
        <v>0</v>
      </c>
      <c r="F492" s="19">
        <v>0</v>
      </c>
      <c r="G492" s="19">
        <v>0</v>
      </c>
      <c r="H492" s="19">
        <v>1</v>
      </c>
      <c r="I492" s="17">
        <v>2.456</v>
      </c>
      <c r="J492" s="17">
        <v>22.244</v>
      </c>
      <c r="K492" s="20">
        <v>4</v>
      </c>
      <c r="L492" s="20">
        <v>2</v>
      </c>
      <c r="M492" s="20">
        <v>0</v>
      </c>
      <c r="N492" s="20">
        <v>1</v>
      </c>
      <c r="O492" s="20">
        <v>0</v>
      </c>
      <c r="P492" s="20">
        <v>-7.65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980023</v>
      </c>
      <c r="B493" s="19" t="s">
        <v>563</v>
      </c>
      <c r="C493" s="19">
        <v>1904.475</v>
      </c>
      <c r="D493" s="19">
        <v>2226.505</v>
      </c>
      <c r="E493" s="19">
        <v>0</v>
      </c>
      <c r="F493" s="19">
        <v>0</v>
      </c>
      <c r="G493" s="19">
        <v>0</v>
      </c>
      <c r="H493" s="19">
        <v>1</v>
      </c>
      <c r="I493" s="17">
        <v>4.099</v>
      </c>
      <c r="J493" s="17">
        <v>17.969</v>
      </c>
      <c r="K493" s="20">
        <v>4</v>
      </c>
      <c r="L493" s="20">
        <v>2</v>
      </c>
      <c r="M493" s="20">
        <v>0</v>
      </c>
      <c r="N493" s="20">
        <v>0</v>
      </c>
      <c r="O493" s="20">
        <v>0</v>
      </c>
      <c r="P493" s="20">
        <v>-7.116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980027</v>
      </c>
      <c r="B494" s="19" t="s">
        <v>564</v>
      </c>
      <c r="C494" s="19">
        <v>1879.519</v>
      </c>
      <c r="D494" s="19">
        <v>2290.525</v>
      </c>
      <c r="E494" s="19">
        <v>0</v>
      </c>
      <c r="F494" s="19">
        <v>0</v>
      </c>
      <c r="G494" s="19">
        <v>0</v>
      </c>
      <c r="H494" s="19">
        <v>1</v>
      </c>
      <c r="I494" s="17">
        <v>7.399</v>
      </c>
      <c r="J494" s="17">
        <v>24.015</v>
      </c>
      <c r="K494" s="20">
        <v>4</v>
      </c>
      <c r="L494" s="20">
        <v>2</v>
      </c>
      <c r="M494" s="20">
        <v>0</v>
      </c>
      <c r="N494" s="20">
        <v>1</v>
      </c>
      <c r="O494" s="20">
        <v>0</v>
      </c>
      <c r="P494" s="20">
        <v>-16.234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980030</v>
      </c>
      <c r="B495" s="19" t="s">
        <v>565</v>
      </c>
      <c r="C495" s="19">
        <v>4683.769</v>
      </c>
      <c r="D495" s="19">
        <v>5674.077</v>
      </c>
      <c r="E495" s="19">
        <v>0</v>
      </c>
      <c r="F495" s="19">
        <v>0</v>
      </c>
      <c r="G495" s="19">
        <v>0</v>
      </c>
      <c r="H495" s="19">
        <v>1</v>
      </c>
      <c r="I495" s="17">
        <v>4.266</v>
      </c>
      <c r="J495" s="17">
        <v>20.975</v>
      </c>
      <c r="K495" s="20">
        <v>4</v>
      </c>
      <c r="L495" s="20">
        <v>2</v>
      </c>
      <c r="M495" s="20">
        <v>0</v>
      </c>
      <c r="N495" s="20">
        <v>1</v>
      </c>
      <c r="O495" s="20">
        <v>0</v>
      </c>
      <c r="P495" s="20">
        <v>4.115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980032</v>
      </c>
      <c r="B496" s="19" t="s">
        <v>566</v>
      </c>
      <c r="C496" s="19">
        <v>9129.066</v>
      </c>
      <c r="D496" s="19">
        <v>10895.032</v>
      </c>
      <c r="E496" s="19">
        <v>0</v>
      </c>
      <c r="F496" s="19">
        <v>0</v>
      </c>
      <c r="G496" s="19">
        <v>0</v>
      </c>
      <c r="H496" s="19">
        <v>1</v>
      </c>
      <c r="I496" s="17">
        <v>0.081</v>
      </c>
      <c r="J496" s="17">
        <v>16.277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-0.292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980035</v>
      </c>
      <c r="B497" s="19" t="s">
        <v>567</v>
      </c>
      <c r="C497" s="19">
        <v>1542.84</v>
      </c>
      <c r="D497" s="19">
        <v>1777.797</v>
      </c>
      <c r="E497" s="19">
        <v>0</v>
      </c>
      <c r="F497" s="19">
        <v>0</v>
      </c>
      <c r="G497" s="19">
        <v>0</v>
      </c>
      <c r="H497" s="19">
        <v>1</v>
      </c>
      <c r="I497" s="17">
        <v>3.854</v>
      </c>
      <c r="J497" s="17">
        <v>16.561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19.478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980068</v>
      </c>
      <c r="B498" s="19" t="s">
        <v>568</v>
      </c>
      <c r="C498" s="19">
        <v>2712.496</v>
      </c>
      <c r="D498" s="19">
        <v>3210.833</v>
      </c>
      <c r="E498" s="19">
        <v>0</v>
      </c>
      <c r="F498" s="19">
        <v>0</v>
      </c>
      <c r="G498" s="19">
        <v>0</v>
      </c>
      <c r="H498" s="19">
        <v>1</v>
      </c>
      <c r="I498" s="17">
        <v>3.869</v>
      </c>
      <c r="J498" s="17">
        <v>18.789</v>
      </c>
      <c r="K498" s="20">
        <v>1</v>
      </c>
      <c r="L498" s="20">
        <v>1</v>
      </c>
      <c r="M498" s="20">
        <v>0</v>
      </c>
      <c r="N498" s="20">
        <v>0</v>
      </c>
      <c r="O498" s="20">
        <v>0</v>
      </c>
      <c r="P498" s="20">
        <v>-0.955</v>
      </c>
      <c r="Q498" s="20">
        <v>0</v>
      </c>
      <c r="R498" s="20">
        <v>1</v>
      </c>
      <c r="S498" s="21"/>
      <c r="T498" s="21"/>
      <c r="U498" s="21"/>
      <c r="V498" s="21"/>
      <c r="W498" s="21"/>
    </row>
    <row r="499" ht="16.5" spans="1:23">
      <c r="A499" s="19">
        <v>980076</v>
      </c>
      <c r="B499" s="19" t="s">
        <v>569</v>
      </c>
      <c r="C499" s="19">
        <v>2654.985</v>
      </c>
      <c r="D499" s="19">
        <v>3206.985</v>
      </c>
      <c r="E499" s="19">
        <v>0</v>
      </c>
      <c r="F499" s="19">
        <v>0</v>
      </c>
      <c r="G499" s="19">
        <v>0</v>
      </c>
      <c r="H499" s="19">
        <v>1</v>
      </c>
      <c r="I499" s="17">
        <v>2.093</v>
      </c>
      <c r="J499" s="17">
        <v>18.945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-6.327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980092</v>
      </c>
      <c r="B500" s="19" t="s">
        <v>570</v>
      </c>
      <c r="C500" s="19">
        <v>4272.931</v>
      </c>
      <c r="D500" s="19">
        <v>4756.786</v>
      </c>
      <c r="E500" s="19">
        <v>0</v>
      </c>
      <c r="F500" s="19">
        <v>0</v>
      </c>
      <c r="G500" s="19">
        <v>0</v>
      </c>
      <c r="H500" s="19">
        <v>1</v>
      </c>
      <c r="I500" s="17">
        <v>1.915</v>
      </c>
      <c r="J500" s="17">
        <v>11.892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-2.663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988006</v>
      </c>
      <c r="B501" s="19" t="s">
        <v>571</v>
      </c>
      <c r="C501" s="19">
        <v>1755.729</v>
      </c>
      <c r="D501" s="19">
        <v>2160.072</v>
      </c>
      <c r="E501" s="19">
        <v>0</v>
      </c>
      <c r="F501" s="19">
        <v>0</v>
      </c>
      <c r="G501" s="19">
        <v>0</v>
      </c>
      <c r="H501" s="19">
        <v>1</v>
      </c>
      <c r="I501" s="17">
        <v>8.818</v>
      </c>
      <c r="J501" s="17">
        <v>25.887</v>
      </c>
      <c r="K501" s="20">
        <v>4</v>
      </c>
      <c r="L501" s="20">
        <v>2</v>
      </c>
      <c r="M501" s="20">
        <v>-1</v>
      </c>
      <c r="N501" s="20">
        <v>1</v>
      </c>
      <c r="O501" s="20">
        <v>0</v>
      </c>
      <c r="P501" s="20">
        <v>-0.264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988007</v>
      </c>
      <c r="B502" s="19" t="s">
        <v>572</v>
      </c>
      <c r="C502" s="19">
        <v>1756.201</v>
      </c>
      <c r="D502" s="19">
        <v>2149.038</v>
      </c>
      <c r="E502" s="19">
        <v>0</v>
      </c>
      <c r="F502" s="19">
        <v>0</v>
      </c>
      <c r="G502" s="19">
        <v>0</v>
      </c>
      <c r="H502" s="19">
        <v>1</v>
      </c>
      <c r="I502" s="17">
        <v>8.562</v>
      </c>
      <c r="J502" s="17">
        <v>25.276</v>
      </c>
      <c r="K502" s="20">
        <v>4</v>
      </c>
      <c r="L502" s="20">
        <v>2</v>
      </c>
      <c r="M502" s="20">
        <v>-1</v>
      </c>
      <c r="N502" s="20">
        <v>1</v>
      </c>
      <c r="O502" s="20">
        <v>0</v>
      </c>
      <c r="P502" s="20">
        <v>1.326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988106</v>
      </c>
      <c r="B503" s="19" t="s">
        <v>573</v>
      </c>
      <c r="C503" s="19">
        <v>1928.358</v>
      </c>
      <c r="D503" s="19">
        <v>2382.399</v>
      </c>
      <c r="E503" s="19">
        <v>0</v>
      </c>
      <c r="F503" s="19">
        <v>0</v>
      </c>
      <c r="G503" s="19">
        <v>0</v>
      </c>
      <c r="H503" s="19">
        <v>1</v>
      </c>
      <c r="I503" s="17">
        <v>9.088</v>
      </c>
      <c r="J503" s="17">
        <v>26.414</v>
      </c>
      <c r="K503" s="20">
        <v>4</v>
      </c>
      <c r="L503" s="20">
        <v>2</v>
      </c>
      <c r="M503" s="20">
        <v>0</v>
      </c>
      <c r="N503" s="20">
        <v>1</v>
      </c>
      <c r="O503" s="20">
        <v>-1</v>
      </c>
      <c r="P503" s="20">
        <v>-0.906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22">
        <v>988107</v>
      </c>
      <c r="B504" s="22" t="s">
        <v>574</v>
      </c>
      <c r="C504" s="22">
        <v>1928.921</v>
      </c>
      <c r="D504" s="22">
        <v>2369.964</v>
      </c>
      <c r="E504" s="22">
        <v>0</v>
      </c>
      <c r="F504" s="22">
        <v>0</v>
      </c>
      <c r="G504" s="22">
        <v>0</v>
      </c>
      <c r="H504" s="22">
        <v>1</v>
      </c>
      <c r="I504" s="25">
        <v>8.842</v>
      </c>
      <c r="J504" s="25">
        <v>25.806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-1.889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22">
        <v>988201</v>
      </c>
      <c r="B505" s="22" t="s">
        <v>575</v>
      </c>
      <c r="C505" s="22">
        <v>1453.536</v>
      </c>
      <c r="D505" s="22">
        <v>1662.382</v>
      </c>
      <c r="E505" s="22">
        <v>0</v>
      </c>
      <c r="F505" s="22">
        <v>0</v>
      </c>
      <c r="G505" s="22">
        <v>0</v>
      </c>
      <c r="H505" s="22">
        <v>1</v>
      </c>
      <c r="I505" s="25">
        <v>5.211</v>
      </c>
      <c r="J505" s="25">
        <v>17.119</v>
      </c>
      <c r="K505" s="20">
        <v>4</v>
      </c>
      <c r="L505" s="20">
        <v>2</v>
      </c>
      <c r="M505" s="20">
        <v>-1</v>
      </c>
      <c r="N505" s="20">
        <v>1</v>
      </c>
      <c r="O505" s="20">
        <v>0</v>
      </c>
      <c r="P505" s="20">
        <v>-3.794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23">
        <v>917</v>
      </c>
      <c r="B506" s="23" t="s">
        <v>576</v>
      </c>
      <c r="C506" s="23">
        <v>2524.113</v>
      </c>
      <c r="D506" s="23">
        <v>2731.628</v>
      </c>
      <c r="E506" s="23">
        <v>0</v>
      </c>
      <c r="F506" s="23">
        <v>0</v>
      </c>
      <c r="G506" s="23">
        <v>1</v>
      </c>
      <c r="H506" s="17">
        <v>0</v>
      </c>
      <c r="I506" s="17">
        <v>0</v>
      </c>
      <c r="J506" s="17">
        <v>0</v>
      </c>
      <c r="K506" s="20">
        <v>4</v>
      </c>
      <c r="L506" s="20">
        <v>2</v>
      </c>
      <c r="M506" s="20">
        <v>-1</v>
      </c>
      <c r="N506" s="20">
        <v>1</v>
      </c>
      <c r="O506" s="20">
        <v>0</v>
      </c>
      <c r="P506" s="20">
        <v>0.742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1"/>
      <c r="T508" s="21"/>
      <c r="U508" s="21"/>
      <c r="V508" s="21"/>
      <c r="W508" s="21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1"/>
      <c r="T511" s="21"/>
      <c r="U511" s="21"/>
      <c r="V511" s="21"/>
      <c r="W511" s="21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1"/>
      <c r="T512" s="21"/>
      <c r="U512" s="21"/>
      <c r="V512" s="21"/>
      <c r="W512" s="21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1"/>
      <c r="T513" s="21"/>
      <c r="U513" s="21"/>
      <c r="V513" s="21"/>
      <c r="W513" s="21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1"/>
      <c r="T514" s="21"/>
      <c r="U514" s="21"/>
      <c r="V514" s="21"/>
      <c r="W514" s="21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1"/>
      <c r="T515" s="21"/>
      <c r="U515" s="21"/>
      <c r="V515" s="21"/>
      <c r="W515" s="21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1"/>
      <c r="T516" s="21"/>
      <c r="U516" s="21"/>
      <c r="V516" s="21"/>
      <c r="W516" s="21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1"/>
      <c r="T517" s="21"/>
      <c r="U517" s="21"/>
      <c r="V517" s="21"/>
      <c r="W517" s="21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1"/>
      <c r="T518" s="21"/>
      <c r="U518" s="21"/>
      <c r="V518" s="21"/>
      <c r="W518" s="21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1"/>
      <c r="T519" s="21"/>
      <c r="U519" s="21"/>
      <c r="V519" s="21"/>
      <c r="W519" s="21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1"/>
      <c r="T522" s="21"/>
      <c r="U522" s="21"/>
      <c r="V522" s="21"/>
      <c r="W522" s="21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1"/>
      <c r="T523" s="21"/>
      <c r="U523" s="21"/>
      <c r="V523" s="21"/>
      <c r="W523" s="21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1"/>
      <c r="T524" s="21"/>
      <c r="U524" s="21"/>
      <c r="V524" s="21"/>
      <c r="W524" s="21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1"/>
      <c r="T525" s="21"/>
      <c r="U525" s="21"/>
      <c r="V525" s="21"/>
      <c r="W525" s="21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30"/>
      <c r="J531" s="30"/>
      <c r="K531" s="27"/>
      <c r="L531" s="27"/>
      <c r="M531" s="27"/>
      <c r="N531" s="27"/>
      <c r="O531" s="27"/>
      <c r="P531" s="27"/>
      <c r="Q531" s="27"/>
      <c r="R531" s="27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30"/>
      <c r="J532" s="30"/>
      <c r="K532" s="27"/>
      <c r="L532" s="27"/>
      <c r="M532" s="27"/>
      <c r="N532" s="27"/>
      <c r="O532" s="27"/>
      <c r="P532" s="27"/>
      <c r="Q532" s="27"/>
      <c r="R532" s="27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1"/>
      <c r="T533" s="21"/>
      <c r="U533" s="21"/>
      <c r="V533" s="21"/>
      <c r="W533" s="21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1"/>
      <c r="L534" s="31"/>
      <c r="M534" s="31"/>
      <c r="N534" s="31"/>
      <c r="O534" s="31"/>
      <c r="P534" s="31"/>
      <c r="Q534" s="31"/>
      <c r="R534" s="31"/>
      <c r="S534" s="21"/>
      <c r="T534" s="21"/>
      <c r="U534" s="21"/>
      <c r="V534" s="21"/>
      <c r="W534" s="21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1"/>
      <c r="L535" s="31"/>
      <c r="M535" s="31"/>
      <c r="N535" s="31"/>
      <c r="O535" s="31"/>
      <c r="P535" s="31"/>
      <c r="Q535" s="31"/>
      <c r="R535" s="31"/>
      <c r="S535" s="21"/>
      <c r="T535" s="21"/>
      <c r="U535" s="21"/>
      <c r="V535" s="21"/>
      <c r="W535" s="21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1"/>
      <c r="L536" s="31"/>
      <c r="M536" s="31"/>
      <c r="N536" s="31"/>
      <c r="O536" s="31"/>
      <c r="P536" s="31"/>
      <c r="Q536" s="31"/>
      <c r="R536" s="31"/>
      <c r="S536" s="21"/>
      <c r="T536" s="21"/>
      <c r="U536" s="21"/>
      <c r="V536" s="21"/>
      <c r="W536" s="21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1"/>
      <c r="L537" s="31"/>
      <c r="M537" s="31"/>
      <c r="N537" s="31"/>
      <c r="O537" s="31"/>
      <c r="P537" s="31"/>
      <c r="Q537" s="31"/>
      <c r="R537" s="31"/>
      <c r="S537" s="21"/>
      <c r="T537" s="21"/>
      <c r="U537" s="21"/>
      <c r="V537" s="21"/>
      <c r="W537" s="21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1"/>
      <c r="L538" s="31"/>
      <c r="M538" s="31"/>
      <c r="N538" s="31"/>
      <c r="O538" s="31"/>
      <c r="P538" s="31"/>
      <c r="Q538" s="31"/>
      <c r="R538" s="31"/>
      <c r="S538" s="21"/>
      <c r="T538" s="21"/>
      <c r="U538" s="21"/>
      <c r="V538" s="21"/>
      <c r="W538" s="21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1"/>
      <c r="L539" s="31"/>
      <c r="M539" s="31"/>
      <c r="N539" s="31"/>
      <c r="O539" s="31"/>
      <c r="P539" s="31"/>
      <c r="Q539" s="31"/>
      <c r="R539" s="31"/>
      <c r="S539" s="21"/>
      <c r="T539" s="21"/>
      <c r="U539" s="21"/>
      <c r="V539" s="21"/>
      <c r="W539" s="21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1"/>
      <c r="L540" s="31"/>
      <c r="M540" s="31"/>
      <c r="N540" s="31"/>
      <c r="O540" s="31"/>
      <c r="P540" s="31"/>
      <c r="Q540" s="31"/>
      <c r="R540" s="31"/>
      <c r="S540" s="21"/>
      <c r="T540" s="21"/>
      <c r="U540" s="21"/>
      <c r="V540" s="21"/>
      <c r="W540" s="21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1"/>
      <c r="L541" s="31"/>
      <c r="M541" s="31"/>
      <c r="N541" s="31"/>
      <c r="O541" s="31"/>
      <c r="P541" s="31"/>
      <c r="Q541" s="31"/>
      <c r="R541" s="31"/>
      <c r="S541" s="21"/>
      <c r="T541" s="21"/>
      <c r="U541" s="21"/>
      <c r="V541" s="21"/>
      <c r="W541" s="21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1"/>
      <c r="L542" s="31"/>
      <c r="M542" s="31"/>
      <c r="N542" s="31"/>
      <c r="O542" s="31"/>
      <c r="P542" s="31"/>
      <c r="Q542" s="31"/>
      <c r="R542" s="31"/>
      <c r="S542" s="21"/>
      <c r="T542" s="21"/>
      <c r="U542" s="21"/>
      <c r="V542" s="21"/>
      <c r="W542" s="21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1"/>
      <c r="L543" s="31"/>
      <c r="M543" s="31"/>
      <c r="N543" s="31"/>
      <c r="O543" s="31"/>
      <c r="P543" s="31"/>
      <c r="Q543" s="31"/>
      <c r="R543" s="31"/>
      <c r="S543" s="21"/>
      <c r="T543" s="21"/>
      <c r="U543" s="21"/>
      <c r="V543" s="21"/>
      <c r="W543" s="21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1"/>
      <c r="L544" s="31"/>
      <c r="M544" s="31"/>
      <c r="N544" s="31"/>
      <c r="O544" s="31"/>
      <c r="P544" s="31"/>
      <c r="Q544" s="31"/>
      <c r="R544" s="31"/>
      <c r="S544" s="21"/>
      <c r="T544" s="21"/>
      <c r="U544" s="21"/>
      <c r="V544" s="21"/>
      <c r="W544" s="21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1"/>
      <c r="L545" s="31"/>
      <c r="M545" s="31"/>
      <c r="N545" s="31"/>
      <c r="O545" s="31"/>
      <c r="P545" s="31"/>
      <c r="Q545" s="31"/>
      <c r="R545" s="31"/>
      <c r="S545" s="21"/>
      <c r="T545" s="21"/>
      <c r="U545" s="21"/>
      <c r="V545" s="21"/>
      <c r="W545" s="21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1"/>
      <c r="L546" s="31"/>
      <c r="M546" s="31"/>
      <c r="N546" s="31"/>
      <c r="O546" s="31"/>
      <c r="P546" s="31"/>
      <c r="Q546" s="31"/>
      <c r="R546" s="31"/>
      <c r="S546" s="21"/>
      <c r="T546" s="21"/>
      <c r="U546" s="21"/>
      <c r="V546" s="21"/>
      <c r="W546" s="21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1"/>
      <c r="L547" s="31"/>
      <c r="M547" s="31"/>
      <c r="N547" s="31"/>
      <c r="O547" s="31"/>
      <c r="P547" s="31"/>
      <c r="Q547" s="31"/>
      <c r="R547" s="31"/>
      <c r="S547" s="21"/>
      <c r="T547" s="21"/>
      <c r="U547" s="21"/>
      <c r="V547" s="21"/>
      <c r="W547" s="21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1"/>
      <c r="L548" s="31"/>
      <c r="M548" s="31"/>
      <c r="N548" s="31"/>
      <c r="O548" s="31"/>
      <c r="P548" s="31"/>
      <c r="Q548" s="31"/>
      <c r="R548" s="31"/>
      <c r="S548" s="21"/>
      <c r="T548" s="21"/>
      <c r="U548" s="21"/>
      <c r="V548" s="21"/>
      <c r="W548" s="21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1"/>
      <c r="L549" s="31"/>
      <c r="M549" s="31"/>
      <c r="N549" s="31"/>
      <c r="O549" s="31"/>
      <c r="P549" s="31"/>
      <c r="Q549" s="31"/>
      <c r="R549" s="31"/>
      <c r="S549" s="21"/>
      <c r="T549" s="21"/>
      <c r="U549" s="21"/>
      <c r="V549" s="21"/>
      <c r="W549" s="21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1"/>
      <c r="L550" s="31"/>
      <c r="M550" s="31"/>
      <c r="N550" s="31"/>
      <c r="O550" s="31"/>
      <c r="P550" s="31"/>
      <c r="Q550" s="31"/>
      <c r="R550" s="31"/>
      <c r="S550" s="21"/>
      <c r="T550" s="21"/>
      <c r="U550" s="21"/>
      <c r="V550" s="21"/>
      <c r="W550" s="21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1"/>
      <c r="L551" s="31"/>
      <c r="M551" s="31"/>
      <c r="N551" s="31"/>
      <c r="O551" s="31"/>
      <c r="P551" s="31"/>
      <c r="Q551" s="31"/>
      <c r="R551" s="31"/>
      <c r="S551" s="21"/>
      <c r="T551" s="21"/>
      <c r="U551" s="21"/>
      <c r="V551" s="21"/>
      <c r="W551" s="21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1"/>
      <c r="L552" s="31"/>
      <c r="M552" s="31"/>
      <c r="N552" s="31"/>
      <c r="O552" s="31"/>
      <c r="P552" s="31"/>
      <c r="Q552" s="31"/>
      <c r="R552" s="31"/>
      <c r="S552" s="21"/>
      <c r="T552" s="21"/>
      <c r="U552" s="21"/>
      <c r="V552" s="21"/>
      <c r="W552" s="21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1"/>
      <c r="L553" s="31"/>
      <c r="M553" s="31"/>
      <c r="N553" s="31"/>
      <c r="O553" s="31"/>
      <c r="P553" s="31"/>
      <c r="Q553" s="31"/>
      <c r="R553" s="31"/>
      <c r="S553" s="21"/>
      <c r="T553" s="21"/>
      <c r="U553" s="21"/>
      <c r="V553" s="21"/>
      <c r="W553" s="21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1"/>
      <c r="L554" s="31"/>
      <c r="M554" s="31"/>
      <c r="N554" s="31"/>
      <c r="O554" s="31"/>
      <c r="P554" s="31"/>
      <c r="Q554" s="31"/>
      <c r="R554" s="31"/>
      <c r="S554" s="21"/>
      <c r="T554" s="21"/>
      <c r="U554" s="21"/>
      <c r="V554" s="21"/>
      <c r="W554" s="21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1"/>
      <c r="L555" s="31"/>
      <c r="M555" s="31"/>
      <c r="N555" s="31"/>
      <c r="O555" s="31"/>
      <c r="P555" s="31"/>
      <c r="Q555" s="31"/>
      <c r="R555" s="31"/>
      <c r="S555" s="21"/>
      <c r="T555" s="21"/>
      <c r="U555" s="21"/>
      <c r="V555" s="21"/>
      <c r="W555" s="21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1"/>
      <c r="L556" s="31"/>
      <c r="M556" s="31"/>
      <c r="N556" s="31"/>
      <c r="O556" s="31"/>
      <c r="P556" s="31"/>
      <c r="Q556" s="31"/>
      <c r="R556" s="31"/>
      <c r="S556" s="21"/>
      <c r="T556" s="21"/>
      <c r="U556" s="21"/>
      <c r="V556" s="21"/>
      <c r="W556" s="21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31"/>
      <c r="L557" s="31"/>
      <c r="M557" s="31"/>
      <c r="N557" s="31"/>
      <c r="O557" s="31"/>
      <c r="P557" s="31"/>
      <c r="Q557" s="31"/>
      <c r="R557" s="31"/>
      <c r="S557" s="21"/>
      <c r="T557" s="21"/>
      <c r="U557" s="21"/>
      <c r="V557" s="21"/>
      <c r="W557" s="21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31"/>
      <c r="L558" s="31"/>
      <c r="M558" s="31"/>
      <c r="N558" s="31"/>
      <c r="O558" s="31"/>
      <c r="P558" s="31"/>
      <c r="Q558" s="31"/>
      <c r="R558" s="31"/>
      <c r="S558" s="21"/>
      <c r="T558" s="21"/>
      <c r="U558" s="21"/>
      <c r="V558" s="21"/>
      <c r="W558" s="21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1"/>
      <c r="L559" s="31"/>
      <c r="M559" s="31"/>
      <c r="N559" s="31"/>
      <c r="O559" s="31"/>
      <c r="P559" s="31"/>
      <c r="Q559" s="31"/>
      <c r="R559" s="31"/>
      <c r="S559" s="21"/>
      <c r="T559" s="21"/>
      <c r="U559" s="21"/>
      <c r="V559" s="21"/>
      <c r="W559" s="21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31"/>
      <c r="L560" s="31"/>
      <c r="M560" s="31"/>
      <c r="N560" s="31"/>
      <c r="O560" s="31"/>
      <c r="P560" s="31"/>
      <c r="Q560" s="31"/>
      <c r="R560" s="31"/>
      <c r="S560" s="21"/>
      <c r="T560" s="21"/>
      <c r="U560" s="21"/>
      <c r="V560" s="21"/>
      <c r="W560" s="21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31"/>
      <c r="L561" s="31"/>
      <c r="M561" s="31"/>
      <c r="N561" s="31"/>
      <c r="O561" s="31"/>
      <c r="P561" s="31"/>
      <c r="Q561" s="31"/>
      <c r="R561" s="31"/>
      <c r="S561" s="21"/>
      <c r="T561" s="21"/>
      <c r="U561" s="21"/>
      <c r="V561" s="21"/>
      <c r="W561" s="21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1"/>
      <c r="L562" s="31"/>
      <c r="M562" s="31"/>
      <c r="N562" s="31"/>
      <c r="O562" s="31"/>
      <c r="P562" s="31"/>
      <c r="Q562" s="31"/>
      <c r="R562" s="31"/>
      <c r="S562" s="21"/>
      <c r="T562" s="21"/>
      <c r="U562" s="21"/>
      <c r="V562" s="21"/>
      <c r="W562" s="21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31"/>
      <c r="L563" s="31"/>
      <c r="M563" s="31"/>
      <c r="N563" s="31"/>
      <c r="O563" s="31"/>
      <c r="P563" s="31"/>
      <c r="Q563" s="31"/>
      <c r="R563" s="31"/>
      <c r="S563" s="21"/>
      <c r="T563" s="21"/>
      <c r="U563" s="21"/>
      <c r="V563" s="21"/>
      <c r="W563" s="21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1"/>
      <c r="L564" s="31"/>
      <c r="M564" s="31"/>
      <c r="N564" s="31"/>
      <c r="O564" s="31"/>
      <c r="P564" s="31"/>
      <c r="Q564" s="31"/>
      <c r="R564" s="31"/>
      <c r="S564" s="21"/>
      <c r="T564" s="21"/>
      <c r="U564" s="21"/>
      <c r="V564" s="21"/>
      <c r="W564" s="21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1"/>
      <c r="L565" s="31"/>
      <c r="M565" s="31"/>
      <c r="N565" s="31"/>
      <c r="O565" s="31"/>
      <c r="P565" s="31"/>
      <c r="Q565" s="31"/>
      <c r="R565" s="31"/>
      <c r="S565" s="21"/>
      <c r="T565" s="21"/>
      <c r="U565" s="21"/>
      <c r="V565" s="21"/>
      <c r="W565" s="21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1"/>
      <c r="L566" s="31"/>
      <c r="M566" s="31"/>
      <c r="N566" s="31"/>
      <c r="O566" s="31"/>
      <c r="P566" s="31"/>
      <c r="Q566" s="31"/>
      <c r="R566" s="31"/>
      <c r="S566" s="21"/>
      <c r="T566" s="21"/>
      <c r="U566" s="21"/>
      <c r="V566" s="21"/>
      <c r="W566" s="21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1"/>
      <c r="L567" s="31"/>
      <c r="M567" s="31"/>
      <c r="N567" s="31"/>
      <c r="O567" s="31"/>
      <c r="P567" s="31"/>
      <c r="Q567" s="31"/>
      <c r="R567" s="31"/>
      <c r="S567" s="21"/>
      <c r="T567" s="21"/>
      <c r="U567" s="21"/>
      <c r="V567" s="21"/>
      <c r="W567" s="21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1"/>
      <c r="L568" s="31"/>
      <c r="M568" s="31"/>
      <c r="N568" s="31"/>
      <c r="O568" s="31"/>
      <c r="P568" s="31"/>
      <c r="Q568" s="31"/>
      <c r="R568" s="31"/>
      <c r="S568" s="21"/>
      <c r="T568" s="21"/>
      <c r="U568" s="21"/>
      <c r="V568" s="21"/>
      <c r="W568" s="21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1"/>
      <c r="L569" s="31"/>
      <c r="M569" s="31"/>
      <c r="N569" s="31"/>
      <c r="O569" s="31"/>
      <c r="P569" s="31"/>
      <c r="Q569" s="31"/>
      <c r="R569" s="31"/>
      <c r="S569" s="21"/>
      <c r="T569" s="21"/>
      <c r="U569" s="21"/>
      <c r="V569" s="21"/>
      <c r="W569" s="21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1"/>
      <c r="L570" s="31"/>
      <c r="M570" s="31"/>
      <c r="N570" s="31"/>
      <c r="O570" s="31"/>
      <c r="P570" s="31"/>
      <c r="Q570" s="31"/>
      <c r="R570" s="31"/>
      <c r="S570" s="21"/>
      <c r="T570" s="21"/>
      <c r="U570" s="21"/>
      <c r="V570" s="21"/>
      <c r="W570" s="21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1"/>
      <c r="L571" s="31"/>
      <c r="M571" s="31"/>
      <c r="N571" s="31"/>
      <c r="O571" s="31"/>
      <c r="P571" s="31"/>
      <c r="Q571" s="31"/>
      <c r="R571" s="31"/>
      <c r="S571" s="21"/>
      <c r="T571" s="21"/>
      <c r="U571" s="21"/>
      <c r="V571" s="21"/>
      <c r="W571" s="21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1"/>
      <c r="L572" s="31"/>
      <c r="M572" s="31"/>
      <c r="N572" s="31"/>
      <c r="O572" s="31"/>
      <c r="P572" s="31"/>
      <c r="Q572" s="31"/>
      <c r="R572" s="31"/>
      <c r="S572" s="21"/>
      <c r="T572" s="21"/>
      <c r="U572" s="21"/>
      <c r="V572" s="21"/>
      <c r="W572" s="21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1"/>
      <c r="L573" s="31"/>
      <c r="M573" s="31"/>
      <c r="N573" s="31"/>
      <c r="O573" s="31"/>
      <c r="P573" s="31"/>
      <c r="Q573" s="31"/>
      <c r="R573" s="31"/>
      <c r="S573" s="21"/>
      <c r="T573" s="21"/>
      <c r="U573" s="21"/>
      <c r="V573" s="21"/>
      <c r="W573" s="21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1"/>
      <c r="L574" s="31"/>
      <c r="M574" s="31"/>
      <c r="N574" s="31"/>
      <c r="O574" s="31"/>
      <c r="P574" s="31"/>
      <c r="Q574" s="31"/>
      <c r="R574" s="31"/>
      <c r="S574" s="21"/>
      <c r="T574" s="21"/>
      <c r="U574" s="21"/>
      <c r="V574" s="21"/>
      <c r="W574" s="21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1"/>
      <c r="L575" s="31"/>
      <c r="M575" s="31"/>
      <c r="N575" s="31"/>
      <c r="O575" s="31"/>
      <c r="P575" s="31"/>
      <c r="Q575" s="31"/>
      <c r="R575" s="31"/>
      <c r="S575" s="21"/>
      <c r="T575" s="21"/>
      <c r="U575" s="21"/>
      <c r="V575" s="21"/>
      <c r="W575" s="21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1"/>
      <c r="L576" s="31"/>
      <c r="M576" s="31"/>
      <c r="N576" s="31"/>
      <c r="O576" s="31"/>
      <c r="P576" s="31"/>
      <c r="Q576" s="31"/>
      <c r="R576" s="31"/>
      <c r="S576" s="21"/>
      <c r="T576" s="21"/>
      <c r="U576" s="21"/>
      <c r="V576" s="21"/>
      <c r="W576" s="21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1"/>
      <c r="L577" s="31"/>
      <c r="M577" s="31"/>
      <c r="N577" s="31"/>
      <c r="O577" s="31"/>
      <c r="P577" s="31"/>
      <c r="Q577" s="31"/>
      <c r="R577" s="31"/>
      <c r="S577" s="21"/>
      <c r="T577" s="21"/>
      <c r="U577" s="21"/>
      <c r="V577" s="21"/>
      <c r="W577" s="21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1"/>
      <c r="L578" s="31"/>
      <c r="M578" s="31"/>
      <c r="N578" s="31"/>
      <c r="O578" s="31"/>
      <c r="P578" s="31"/>
      <c r="Q578" s="31"/>
      <c r="R578" s="31"/>
      <c r="S578" s="21"/>
      <c r="T578" s="21"/>
      <c r="U578" s="21"/>
      <c r="V578" s="21"/>
      <c r="W578" s="21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1"/>
      <c r="L579" s="31"/>
      <c r="M579" s="31"/>
      <c r="N579" s="31"/>
      <c r="O579" s="31"/>
      <c r="P579" s="31"/>
      <c r="Q579" s="31"/>
      <c r="R579" s="31"/>
      <c r="S579" s="21"/>
      <c r="T579" s="21"/>
      <c r="U579" s="21"/>
      <c r="V579" s="21"/>
      <c r="W579" s="21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1"/>
      <c r="L580" s="31"/>
      <c r="M580" s="31"/>
      <c r="N580" s="31"/>
      <c r="O580" s="31"/>
      <c r="P580" s="31"/>
      <c r="Q580" s="31"/>
      <c r="R580" s="31"/>
      <c r="S580" s="21"/>
      <c r="T580" s="21"/>
      <c r="U580" s="21"/>
      <c r="V580" s="21"/>
      <c r="W580" s="21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1"/>
      <c r="L581" s="31"/>
      <c r="M581" s="31"/>
      <c r="N581" s="31"/>
      <c r="O581" s="31"/>
      <c r="P581" s="31"/>
      <c r="Q581" s="31"/>
      <c r="R581" s="31"/>
      <c r="S581" s="21"/>
      <c r="T581" s="21"/>
      <c r="U581" s="21"/>
      <c r="V581" s="21"/>
      <c r="W581" s="21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1"/>
      <c r="L582" s="31"/>
      <c r="M582" s="31"/>
      <c r="N582" s="31"/>
      <c r="O582" s="31"/>
      <c r="P582" s="31"/>
      <c r="Q582" s="31"/>
      <c r="R582" s="31"/>
      <c r="S582" s="21"/>
      <c r="T582" s="21"/>
      <c r="U582" s="21"/>
      <c r="V582" s="21"/>
      <c r="W582" s="21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1"/>
      <c r="L583" s="31"/>
      <c r="M583" s="31"/>
      <c r="N583" s="31"/>
      <c r="O583" s="31"/>
      <c r="P583" s="31"/>
      <c r="Q583" s="31"/>
      <c r="R583" s="31"/>
      <c r="S583" s="21"/>
      <c r="T583" s="21"/>
      <c r="U583" s="21"/>
      <c r="V583" s="21"/>
      <c r="W583" s="21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1"/>
      <c r="L584" s="31"/>
      <c r="M584" s="31"/>
      <c r="N584" s="31"/>
      <c r="O584" s="31"/>
      <c r="P584" s="31"/>
      <c r="Q584" s="31"/>
      <c r="R584" s="31"/>
      <c r="S584" s="21"/>
      <c r="T584" s="21"/>
      <c r="U584" s="21"/>
      <c r="V584" s="21"/>
      <c r="W584" s="21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1"/>
      <c r="L585" s="31"/>
      <c r="M585" s="31"/>
      <c r="N585" s="31"/>
      <c r="O585" s="31"/>
      <c r="P585" s="31"/>
      <c r="Q585" s="31"/>
      <c r="R585" s="31"/>
      <c r="S585" s="21"/>
      <c r="T585" s="21"/>
      <c r="U585" s="21"/>
      <c r="V585" s="21"/>
      <c r="W585" s="21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1"/>
      <c r="L586" s="31"/>
      <c r="M586" s="31"/>
      <c r="N586" s="31"/>
      <c r="O586" s="31"/>
      <c r="P586" s="31"/>
      <c r="Q586" s="31"/>
      <c r="R586" s="31"/>
      <c r="S586" s="21"/>
      <c r="T586" s="21"/>
      <c r="U586" s="21"/>
      <c r="V586" s="21"/>
      <c r="W586" s="21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1"/>
      <c r="L587" s="31"/>
      <c r="M587" s="31"/>
      <c r="N587" s="31"/>
      <c r="O587" s="31"/>
      <c r="P587" s="31"/>
      <c r="Q587" s="31"/>
      <c r="R587" s="31"/>
      <c r="S587" s="21"/>
      <c r="T587" s="21"/>
      <c r="U587" s="21"/>
      <c r="V587" s="21"/>
      <c r="W587" s="21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1"/>
      <c r="L588" s="31"/>
      <c r="M588" s="31"/>
      <c r="N588" s="31"/>
      <c r="O588" s="31"/>
      <c r="P588" s="31"/>
      <c r="Q588" s="31"/>
      <c r="R588" s="31"/>
      <c r="S588" s="21"/>
      <c r="T588" s="21"/>
      <c r="U588" s="21"/>
      <c r="V588" s="21"/>
      <c r="W588" s="21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1"/>
      <c r="L589" s="31"/>
      <c r="M589" s="31"/>
      <c r="N589" s="31"/>
      <c r="O589" s="31"/>
      <c r="P589" s="31"/>
      <c r="Q589" s="31"/>
      <c r="R589" s="31"/>
      <c r="S589" s="21"/>
      <c r="T589" s="21"/>
      <c r="U589" s="21"/>
      <c r="V589" s="21"/>
      <c r="W589" s="21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1"/>
      <c r="L590" s="31"/>
      <c r="M590" s="31"/>
      <c r="N590" s="31"/>
      <c r="O590" s="31"/>
      <c r="P590" s="31"/>
      <c r="Q590" s="31"/>
      <c r="R590" s="31"/>
      <c r="S590" s="21"/>
      <c r="T590" s="21"/>
      <c r="U590" s="21"/>
      <c r="V590" s="21"/>
      <c r="W590" s="21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1"/>
      <c r="L591" s="31"/>
      <c r="M591" s="31"/>
      <c r="N591" s="31"/>
      <c r="O591" s="31"/>
      <c r="P591" s="31"/>
      <c r="Q591" s="31"/>
      <c r="R591" s="31"/>
      <c r="S591" s="21"/>
      <c r="T591" s="21"/>
      <c r="U591" s="21"/>
      <c r="V591" s="21"/>
      <c r="W591" s="21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1"/>
      <c r="L592" s="31"/>
      <c r="M592" s="31"/>
      <c r="N592" s="31"/>
      <c r="O592" s="31"/>
      <c r="P592" s="31"/>
      <c r="Q592" s="31"/>
      <c r="R592" s="31"/>
      <c r="S592" s="21"/>
      <c r="T592" s="21"/>
      <c r="U592" s="21"/>
      <c r="V592" s="21"/>
      <c r="W592" s="21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1"/>
      <c r="L593" s="31"/>
      <c r="M593" s="31"/>
      <c r="N593" s="31"/>
      <c r="O593" s="31"/>
      <c r="P593" s="31"/>
      <c r="Q593" s="31"/>
      <c r="R593" s="31"/>
      <c r="S593" s="21"/>
      <c r="T593" s="21"/>
      <c r="U593" s="21"/>
      <c r="V593" s="21"/>
      <c r="W593" s="21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1"/>
      <c r="L594" s="31"/>
      <c r="M594" s="31"/>
      <c r="N594" s="31"/>
      <c r="O594" s="31"/>
      <c r="P594" s="31"/>
      <c r="Q594" s="31"/>
      <c r="R594" s="31"/>
      <c r="S594" s="21"/>
      <c r="T594" s="21"/>
      <c r="U594" s="21"/>
      <c r="V594" s="21"/>
      <c r="W594" s="21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1"/>
      <c r="L595" s="31"/>
      <c r="M595" s="31"/>
      <c r="N595" s="31"/>
      <c r="O595" s="31"/>
      <c r="P595" s="31"/>
      <c r="Q595" s="31"/>
      <c r="R595" s="31"/>
      <c r="S595" s="21"/>
      <c r="T595" s="21"/>
      <c r="U595" s="21"/>
      <c r="V595" s="21"/>
      <c r="W595" s="21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1"/>
      <c r="L596" s="31"/>
      <c r="M596" s="31"/>
      <c r="N596" s="31"/>
      <c r="O596" s="31"/>
      <c r="P596" s="31"/>
      <c r="Q596" s="31"/>
      <c r="R596" s="31"/>
      <c r="S596" s="21"/>
      <c r="T596" s="21"/>
      <c r="U596" s="21"/>
      <c r="V596" s="21"/>
      <c r="W596" s="21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1"/>
      <c r="L597" s="31"/>
      <c r="M597" s="31"/>
      <c r="N597" s="31"/>
      <c r="O597" s="31"/>
      <c r="P597" s="31"/>
      <c r="Q597" s="31"/>
      <c r="R597" s="31"/>
      <c r="S597" s="21"/>
      <c r="T597" s="21"/>
      <c r="U597" s="21"/>
      <c r="V597" s="21"/>
      <c r="W597" s="21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1"/>
      <c r="L598" s="31"/>
      <c r="M598" s="31"/>
      <c r="N598" s="31"/>
      <c r="O598" s="31"/>
      <c r="P598" s="31"/>
      <c r="Q598" s="31"/>
      <c r="R598" s="31"/>
      <c r="S598" s="21"/>
      <c r="T598" s="21"/>
      <c r="U598" s="21"/>
      <c r="V598" s="21"/>
      <c r="W598" s="21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1"/>
      <c r="L599" s="31"/>
      <c r="M599" s="31"/>
      <c r="N599" s="31"/>
      <c r="O599" s="31"/>
      <c r="P599" s="31"/>
      <c r="Q599" s="31"/>
      <c r="R599" s="31"/>
      <c r="S599" s="21"/>
      <c r="T599" s="21"/>
      <c r="U599" s="21"/>
      <c r="V599" s="21"/>
      <c r="W599" s="21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1"/>
      <c r="L600" s="31"/>
      <c r="M600" s="31"/>
      <c r="N600" s="31"/>
      <c r="O600" s="31"/>
      <c r="P600" s="31"/>
      <c r="Q600" s="31"/>
      <c r="R600" s="31"/>
      <c r="S600" s="21"/>
      <c r="T600" s="21"/>
      <c r="U600" s="21"/>
      <c r="V600" s="21"/>
      <c r="W600" s="21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1"/>
      <c r="L601" s="31"/>
      <c r="M601" s="31"/>
      <c r="N601" s="31"/>
      <c r="O601" s="31"/>
      <c r="P601" s="31"/>
      <c r="Q601" s="31"/>
      <c r="R601" s="31"/>
      <c r="S601" s="21"/>
      <c r="T601" s="21"/>
      <c r="U601" s="21"/>
      <c r="V601" s="21"/>
      <c r="W601" s="21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1"/>
      <c r="L602" s="31"/>
      <c r="M602" s="31"/>
      <c r="N602" s="31"/>
      <c r="O602" s="31"/>
      <c r="P602" s="31"/>
      <c r="Q602" s="31"/>
      <c r="R602" s="31"/>
      <c r="S602" s="21"/>
      <c r="T602" s="21"/>
      <c r="U602" s="21"/>
      <c r="V602" s="21"/>
      <c r="W602" s="21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31"/>
      <c r="L603" s="31"/>
      <c r="M603" s="31"/>
      <c r="N603" s="31"/>
      <c r="O603" s="31"/>
      <c r="P603" s="31"/>
      <c r="Q603" s="31"/>
      <c r="R603" s="31"/>
      <c r="S603" s="21"/>
      <c r="T603" s="21"/>
      <c r="U603" s="21"/>
      <c r="V603" s="21"/>
      <c r="W603" s="21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31"/>
      <c r="L604" s="31"/>
      <c r="M604" s="31"/>
      <c r="N604" s="31"/>
      <c r="O604" s="31"/>
      <c r="P604" s="31"/>
      <c r="Q604" s="31"/>
      <c r="R604" s="31"/>
      <c r="S604" s="21"/>
      <c r="T604" s="21"/>
      <c r="U604" s="21"/>
      <c r="V604" s="21"/>
      <c r="W604" s="21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1"/>
      <c r="L605" s="31"/>
      <c r="M605" s="31"/>
      <c r="N605" s="31"/>
      <c r="O605" s="31"/>
      <c r="P605" s="31"/>
      <c r="Q605" s="31"/>
      <c r="R605" s="31"/>
      <c r="S605" s="21"/>
      <c r="T605" s="21"/>
      <c r="U605" s="21"/>
      <c r="V605" s="21"/>
      <c r="W605" s="21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1"/>
      <c r="L606" s="31"/>
      <c r="M606" s="31"/>
      <c r="N606" s="31"/>
      <c r="O606" s="31"/>
      <c r="P606" s="31"/>
      <c r="Q606" s="31"/>
      <c r="R606" s="31"/>
      <c r="S606" s="21"/>
      <c r="T606" s="21"/>
      <c r="U606" s="21"/>
      <c r="V606" s="21"/>
      <c r="W606" s="21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1"/>
      <c r="L607" s="31"/>
      <c r="M607" s="31"/>
      <c r="N607" s="31"/>
      <c r="O607" s="31"/>
      <c r="P607" s="31"/>
      <c r="Q607" s="31"/>
      <c r="R607" s="31"/>
      <c r="S607" s="21"/>
      <c r="T607" s="21"/>
      <c r="U607" s="21"/>
      <c r="V607" s="21"/>
      <c r="W607" s="21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31"/>
      <c r="L608" s="31"/>
      <c r="M608" s="31"/>
      <c r="N608" s="31"/>
      <c r="O608" s="31"/>
      <c r="P608" s="31"/>
      <c r="Q608" s="31"/>
      <c r="R608" s="31"/>
      <c r="S608" s="21"/>
      <c r="T608" s="21"/>
      <c r="U608" s="21"/>
      <c r="V608" s="21"/>
      <c r="W608" s="21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31"/>
      <c r="L609" s="31"/>
      <c r="M609" s="31"/>
      <c r="N609" s="31"/>
      <c r="O609" s="31"/>
      <c r="P609" s="31"/>
      <c r="Q609" s="31"/>
      <c r="R609" s="31"/>
      <c r="S609" s="21"/>
      <c r="T609" s="21"/>
      <c r="U609" s="21"/>
      <c r="V609" s="21"/>
      <c r="W609" s="21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1"/>
      <c r="L610" s="31"/>
      <c r="M610" s="31"/>
      <c r="N610" s="31"/>
      <c r="O610" s="31"/>
      <c r="P610" s="31"/>
      <c r="Q610" s="31"/>
      <c r="R610" s="31"/>
      <c r="S610" s="21"/>
      <c r="T610" s="21"/>
      <c r="U610" s="21"/>
      <c r="V610" s="21"/>
      <c r="W610" s="21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1"/>
      <c r="L611" s="31"/>
      <c r="M611" s="31"/>
      <c r="N611" s="31"/>
      <c r="O611" s="31"/>
      <c r="P611" s="31"/>
      <c r="Q611" s="31"/>
      <c r="R611" s="31"/>
      <c r="S611" s="21"/>
      <c r="T611" s="21"/>
      <c r="U611" s="21"/>
      <c r="V611" s="21"/>
      <c r="W611" s="21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1"/>
      <c r="L612" s="31"/>
      <c r="M612" s="31"/>
      <c r="N612" s="31"/>
      <c r="O612" s="31"/>
      <c r="P612" s="31"/>
      <c r="Q612" s="31"/>
      <c r="R612" s="31"/>
      <c r="S612" s="21"/>
      <c r="T612" s="21"/>
      <c r="U612" s="21"/>
      <c r="V612" s="21"/>
      <c r="W612" s="21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1"/>
      <c r="L613" s="31"/>
      <c r="M613" s="31"/>
      <c r="N613" s="31"/>
      <c r="O613" s="31"/>
      <c r="P613" s="31"/>
      <c r="Q613" s="31"/>
      <c r="R613" s="31"/>
      <c r="S613" s="21"/>
      <c r="T613" s="21"/>
      <c r="U613" s="21"/>
      <c r="V613" s="21"/>
      <c r="W613" s="21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1"/>
      <c r="L614" s="31"/>
      <c r="M614" s="31"/>
      <c r="N614" s="31"/>
      <c r="O614" s="31"/>
      <c r="P614" s="31"/>
      <c r="Q614" s="31"/>
      <c r="R614" s="31"/>
      <c r="S614" s="21"/>
      <c r="T614" s="21"/>
      <c r="U614" s="21"/>
      <c r="V614" s="21"/>
      <c r="W614" s="21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1"/>
      <c r="L615" s="31"/>
      <c r="M615" s="31"/>
      <c r="N615" s="31"/>
      <c r="O615" s="31"/>
      <c r="P615" s="31"/>
      <c r="Q615" s="31"/>
      <c r="R615" s="31"/>
      <c r="S615" s="21"/>
      <c r="T615" s="21"/>
      <c r="U615" s="21"/>
      <c r="V615" s="21"/>
      <c r="W615" s="21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1"/>
      <c r="L616" s="31"/>
      <c r="M616" s="31"/>
      <c r="N616" s="31"/>
      <c r="O616" s="31"/>
      <c r="P616" s="31"/>
      <c r="Q616" s="31"/>
      <c r="R616" s="31"/>
      <c r="S616" s="21"/>
      <c r="T616" s="21"/>
      <c r="U616" s="21"/>
      <c r="V616" s="21"/>
      <c r="W616" s="21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1"/>
      <c r="L617" s="31"/>
      <c r="M617" s="31"/>
      <c r="N617" s="31"/>
      <c r="O617" s="31"/>
      <c r="P617" s="31"/>
      <c r="Q617" s="31"/>
      <c r="R617" s="31"/>
      <c r="S617" s="21"/>
      <c r="T617" s="21"/>
      <c r="U617" s="21"/>
      <c r="V617" s="21"/>
      <c r="W617" s="21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1"/>
      <c r="L618" s="31"/>
      <c r="M618" s="31"/>
      <c r="N618" s="31"/>
      <c r="O618" s="31"/>
      <c r="P618" s="31"/>
      <c r="Q618" s="31"/>
      <c r="R618" s="31"/>
      <c r="S618" s="21"/>
      <c r="T618" s="21"/>
      <c r="U618" s="21"/>
      <c r="V618" s="21"/>
      <c r="W618" s="21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1"/>
      <c r="L619" s="31"/>
      <c r="M619" s="31"/>
      <c r="N619" s="31"/>
      <c r="O619" s="31"/>
      <c r="P619" s="31"/>
      <c r="Q619" s="31"/>
      <c r="R619" s="31"/>
      <c r="S619" s="21"/>
      <c r="T619" s="21"/>
      <c r="U619" s="21"/>
      <c r="V619" s="21"/>
      <c r="W619" s="21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1"/>
      <c r="L620" s="31"/>
      <c r="M620" s="31"/>
      <c r="N620" s="31"/>
      <c r="O620" s="31"/>
      <c r="P620" s="31"/>
      <c r="Q620" s="31"/>
      <c r="R620" s="31"/>
      <c r="S620" s="21"/>
      <c r="T620" s="21"/>
      <c r="U620" s="21"/>
      <c r="V620" s="21"/>
      <c r="W620" s="21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1"/>
      <c r="L621" s="31"/>
      <c r="M621" s="31"/>
      <c r="N621" s="31"/>
      <c r="O621" s="31"/>
      <c r="P621" s="31"/>
      <c r="Q621" s="31"/>
      <c r="R621" s="31"/>
      <c r="S621" s="21"/>
      <c r="T621" s="21"/>
      <c r="U621" s="21"/>
      <c r="V621" s="21"/>
      <c r="W621" s="21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1"/>
      <c r="L622" s="31"/>
      <c r="M622" s="31"/>
      <c r="N622" s="31"/>
      <c r="O622" s="31"/>
      <c r="P622" s="31"/>
      <c r="Q622" s="31"/>
      <c r="R622" s="31"/>
      <c r="S622" s="21"/>
      <c r="T622" s="21"/>
      <c r="U622" s="21"/>
      <c r="V622" s="21"/>
      <c r="W622" s="21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1"/>
      <c r="L623" s="31"/>
      <c r="M623" s="31"/>
      <c r="N623" s="31"/>
      <c r="O623" s="31"/>
      <c r="P623" s="31"/>
      <c r="Q623" s="31"/>
      <c r="R623" s="31"/>
      <c r="S623" s="21"/>
      <c r="T623" s="21"/>
      <c r="U623" s="21"/>
      <c r="V623" s="21"/>
      <c r="W623" s="21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1"/>
      <c r="L624" s="31"/>
      <c r="M624" s="31"/>
      <c r="N624" s="31"/>
      <c r="O624" s="31"/>
      <c r="P624" s="31"/>
      <c r="Q624" s="31"/>
      <c r="R624" s="31"/>
      <c r="S624" s="21"/>
      <c r="T624" s="21"/>
      <c r="U624" s="21"/>
      <c r="V624" s="21"/>
      <c r="W624" s="21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1"/>
      <c r="L625" s="31"/>
      <c r="M625" s="31"/>
      <c r="N625" s="31"/>
      <c r="O625" s="31"/>
      <c r="P625" s="31"/>
      <c r="Q625" s="31"/>
      <c r="R625" s="31"/>
      <c r="S625" s="21"/>
      <c r="T625" s="21"/>
      <c r="U625" s="21"/>
      <c r="V625" s="21"/>
      <c r="W625" s="21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1"/>
      <c r="L626" s="31"/>
      <c r="M626" s="31"/>
      <c r="N626" s="31"/>
      <c r="O626" s="31"/>
      <c r="P626" s="31"/>
      <c r="Q626" s="31"/>
      <c r="R626" s="31"/>
      <c r="S626" s="21"/>
      <c r="T626" s="21"/>
      <c r="U626" s="21"/>
      <c r="V626" s="21"/>
      <c r="W626" s="21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1"/>
      <c r="L627" s="31"/>
      <c r="M627" s="31"/>
      <c r="N627" s="31"/>
      <c r="O627" s="31"/>
      <c r="P627" s="31"/>
      <c r="Q627" s="31"/>
      <c r="R627" s="31"/>
      <c r="S627" s="21"/>
      <c r="T627" s="21"/>
      <c r="U627" s="21"/>
      <c r="V627" s="21"/>
      <c r="W627" s="21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1"/>
      <c r="L628" s="31"/>
      <c r="M628" s="31"/>
      <c r="N628" s="31"/>
      <c r="O628" s="31"/>
      <c r="P628" s="31"/>
      <c r="Q628" s="31"/>
      <c r="R628" s="31"/>
      <c r="S628" s="21"/>
      <c r="T628" s="21"/>
      <c r="U628" s="21"/>
      <c r="V628" s="21"/>
      <c r="W628" s="21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1"/>
      <c r="L629" s="31"/>
      <c r="M629" s="31"/>
      <c r="N629" s="31"/>
      <c r="O629" s="31"/>
      <c r="P629" s="31"/>
      <c r="Q629" s="31"/>
      <c r="R629" s="31"/>
      <c r="S629" s="21"/>
      <c r="T629" s="21"/>
      <c r="U629" s="21"/>
      <c r="V629" s="21"/>
      <c r="W629" s="21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1"/>
      <c r="L630" s="31"/>
      <c r="M630" s="31"/>
      <c r="N630" s="31"/>
      <c r="O630" s="31"/>
      <c r="P630" s="31"/>
      <c r="Q630" s="31"/>
      <c r="R630" s="31"/>
      <c r="S630" s="21"/>
      <c r="T630" s="21"/>
      <c r="U630" s="21"/>
      <c r="V630" s="21"/>
      <c r="W630" s="21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1"/>
      <c r="L631" s="31"/>
      <c r="M631" s="31"/>
      <c r="N631" s="31"/>
      <c r="O631" s="31"/>
      <c r="P631" s="31"/>
      <c r="Q631" s="31"/>
      <c r="R631" s="31"/>
      <c r="S631" s="21"/>
      <c r="T631" s="21"/>
      <c r="U631" s="21"/>
      <c r="V631" s="21"/>
      <c r="W631" s="21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1"/>
      <c r="L632" s="31"/>
      <c r="M632" s="31"/>
      <c r="N632" s="31"/>
      <c r="O632" s="31"/>
      <c r="P632" s="31"/>
      <c r="Q632" s="31"/>
      <c r="R632" s="31"/>
      <c r="S632" s="21"/>
      <c r="T632" s="21"/>
      <c r="U632" s="21"/>
      <c r="V632" s="21"/>
      <c r="W632" s="21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1"/>
      <c r="L633" s="31"/>
      <c r="M633" s="31"/>
      <c r="N633" s="31"/>
      <c r="O633" s="31"/>
      <c r="P633" s="31"/>
      <c r="Q633" s="31"/>
      <c r="R633" s="31"/>
      <c r="S633" s="21"/>
      <c r="T633" s="21"/>
      <c r="U633" s="21"/>
      <c r="V633" s="21"/>
      <c r="W633" s="21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1"/>
      <c r="L634" s="31"/>
      <c r="M634" s="31"/>
      <c r="N634" s="31"/>
      <c r="O634" s="31"/>
      <c r="P634" s="31"/>
      <c r="Q634" s="31"/>
      <c r="R634" s="31"/>
      <c r="S634" s="21"/>
      <c r="T634" s="21"/>
      <c r="U634" s="21"/>
      <c r="V634" s="21"/>
      <c r="W634" s="21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1"/>
      <c r="L635" s="31"/>
      <c r="M635" s="31"/>
      <c r="N635" s="31"/>
      <c r="O635" s="31"/>
      <c r="P635" s="31"/>
      <c r="Q635" s="31"/>
      <c r="R635" s="31"/>
      <c r="S635" s="21"/>
      <c r="T635" s="21"/>
      <c r="U635" s="21"/>
      <c r="V635" s="21"/>
      <c r="W635" s="21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1"/>
      <c r="L636" s="31"/>
      <c r="M636" s="31"/>
      <c r="N636" s="31"/>
      <c r="O636" s="31"/>
      <c r="P636" s="31"/>
      <c r="Q636" s="31"/>
      <c r="R636" s="31"/>
      <c r="S636" s="21"/>
      <c r="T636" s="21"/>
      <c r="U636" s="21"/>
      <c r="V636" s="21"/>
      <c r="W636" s="21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1"/>
      <c r="L637" s="31"/>
      <c r="M637" s="31"/>
      <c r="N637" s="31"/>
      <c r="O637" s="31"/>
      <c r="P637" s="31"/>
      <c r="Q637" s="31"/>
      <c r="R637" s="31"/>
      <c r="S637" s="21"/>
      <c r="T637" s="21"/>
      <c r="U637" s="21"/>
      <c r="V637" s="21"/>
      <c r="W637" s="21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1"/>
      <c r="L638" s="31"/>
      <c r="M638" s="31"/>
      <c r="N638" s="31"/>
      <c r="O638" s="31"/>
      <c r="P638" s="31"/>
      <c r="Q638" s="31"/>
      <c r="R638" s="31"/>
      <c r="S638" s="21"/>
      <c r="T638" s="21"/>
      <c r="U638" s="21"/>
      <c r="V638" s="21"/>
      <c r="W638" s="21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1"/>
      <c r="L639" s="31"/>
      <c r="M639" s="31"/>
      <c r="N639" s="31"/>
      <c r="O639" s="31"/>
      <c r="P639" s="31"/>
      <c r="Q639" s="31"/>
      <c r="R639" s="31"/>
      <c r="S639" s="21"/>
      <c r="T639" s="21"/>
      <c r="U639" s="21"/>
      <c r="V639" s="21"/>
      <c r="W639" s="21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1"/>
      <c r="L640" s="31"/>
      <c r="M640" s="31"/>
      <c r="N640" s="31"/>
      <c r="O640" s="31"/>
      <c r="P640" s="31"/>
      <c r="Q640" s="31"/>
      <c r="R640" s="31"/>
      <c r="S640" s="21"/>
      <c r="T640" s="21"/>
      <c r="U640" s="21"/>
      <c r="V640" s="21"/>
      <c r="W640" s="21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1"/>
      <c r="L641" s="31"/>
      <c r="M641" s="31"/>
      <c r="N641" s="31"/>
      <c r="O641" s="31"/>
      <c r="P641" s="31"/>
      <c r="Q641" s="31"/>
      <c r="R641" s="31"/>
      <c r="S641" s="21"/>
      <c r="T641" s="21"/>
      <c r="U641" s="21"/>
      <c r="V641" s="21"/>
      <c r="W641" s="21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1"/>
      <c r="L642" s="31"/>
      <c r="M642" s="31"/>
      <c r="N642" s="31"/>
      <c r="O642" s="31"/>
      <c r="P642" s="31"/>
      <c r="Q642" s="31"/>
      <c r="R642" s="31"/>
      <c r="S642" s="21"/>
      <c r="T642" s="21"/>
      <c r="U642" s="21"/>
      <c r="V642" s="21"/>
      <c r="W642" s="21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1"/>
      <c r="L643" s="31"/>
      <c r="M643" s="31"/>
      <c r="N643" s="31"/>
      <c r="O643" s="31"/>
      <c r="P643" s="31"/>
      <c r="Q643" s="31"/>
      <c r="R643" s="31"/>
      <c r="S643" s="21"/>
      <c r="T643" s="21"/>
      <c r="U643" s="21"/>
      <c r="V643" s="21"/>
      <c r="W643" s="21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1"/>
      <c r="L644" s="31"/>
      <c r="M644" s="31"/>
      <c r="N644" s="31"/>
      <c r="O644" s="31"/>
      <c r="P644" s="31"/>
      <c r="Q644" s="31"/>
      <c r="R644" s="31"/>
      <c r="S644" s="21"/>
      <c r="T644" s="21"/>
      <c r="U644" s="21"/>
      <c r="V644" s="21"/>
      <c r="W644" s="21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1"/>
      <c r="L645" s="31"/>
      <c r="M645" s="31"/>
      <c r="N645" s="31"/>
      <c r="O645" s="31"/>
      <c r="P645" s="31"/>
      <c r="Q645" s="31"/>
      <c r="R645" s="31"/>
      <c r="S645" s="21"/>
      <c r="T645" s="21"/>
      <c r="U645" s="21"/>
      <c r="V645" s="21"/>
      <c r="W645" s="21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1"/>
      <c r="L646" s="31"/>
      <c r="M646" s="31"/>
      <c r="N646" s="31"/>
      <c r="O646" s="31"/>
      <c r="P646" s="31"/>
      <c r="Q646" s="31"/>
      <c r="R646" s="31"/>
      <c r="S646" s="21"/>
      <c r="T646" s="21"/>
      <c r="U646" s="21"/>
      <c r="V646" s="21"/>
      <c r="W646" s="21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1"/>
      <c r="L647" s="31"/>
      <c r="M647" s="31"/>
      <c r="N647" s="31"/>
      <c r="O647" s="31"/>
      <c r="P647" s="31"/>
      <c r="Q647" s="31"/>
      <c r="R647" s="31"/>
      <c r="S647" s="21"/>
      <c r="T647" s="21"/>
      <c r="U647" s="21"/>
      <c r="V647" s="21"/>
      <c r="W647" s="21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1"/>
      <c r="L648" s="31"/>
      <c r="M648" s="31"/>
      <c r="N648" s="31"/>
      <c r="O648" s="31"/>
      <c r="P648" s="31"/>
      <c r="Q648" s="31"/>
      <c r="R648" s="31"/>
      <c r="S648" s="21"/>
      <c r="T648" s="21"/>
      <c r="U648" s="21"/>
      <c r="V648" s="21"/>
      <c r="W648" s="21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1"/>
      <c r="L649" s="31"/>
      <c r="M649" s="31"/>
      <c r="N649" s="31"/>
      <c r="O649" s="31"/>
      <c r="P649" s="31"/>
      <c r="Q649" s="31"/>
      <c r="R649" s="31"/>
      <c r="S649" s="21"/>
      <c r="T649" s="21"/>
      <c r="U649" s="21"/>
      <c r="V649" s="21"/>
      <c r="W649" s="21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1"/>
      <c r="L650" s="31"/>
      <c r="M650" s="31"/>
      <c r="N650" s="31"/>
      <c r="O650" s="31"/>
      <c r="P650" s="31"/>
      <c r="Q650" s="31"/>
      <c r="R650" s="31"/>
      <c r="S650" s="21"/>
      <c r="T650" s="21"/>
      <c r="U650" s="21"/>
      <c r="V650" s="21"/>
      <c r="W650" s="21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1"/>
      <c r="L651" s="31"/>
      <c r="M651" s="31"/>
      <c r="N651" s="31"/>
      <c r="O651" s="31"/>
      <c r="P651" s="31"/>
      <c r="Q651" s="31"/>
      <c r="R651" s="31"/>
      <c r="S651" s="21"/>
      <c r="T651" s="21"/>
      <c r="U651" s="21"/>
      <c r="V651" s="21"/>
      <c r="W651" s="21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0" t="s">
        <v>577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20.25" spans="1:18">
      <c r="A3" s="5" t="s">
        <v>578</v>
      </c>
      <c r="B3" s="5" t="s">
        <v>579</v>
      </c>
      <c r="C3" s="5">
        <v>675.731</v>
      </c>
      <c r="D3" s="5">
        <v>775.835</v>
      </c>
      <c r="E3" s="5">
        <v>1</v>
      </c>
      <c r="F3" s="6">
        <v>0</v>
      </c>
      <c r="G3" s="6">
        <v>0</v>
      </c>
      <c r="H3" s="6">
        <v>1</v>
      </c>
      <c r="I3" s="6">
        <v>0.598</v>
      </c>
      <c r="J3" s="6">
        <v>13.423</v>
      </c>
      <c r="K3" s="13">
        <v>2</v>
      </c>
      <c r="L3" s="13">
        <v>2</v>
      </c>
      <c r="M3" s="13">
        <v>0</v>
      </c>
      <c r="N3" s="13">
        <v>-1</v>
      </c>
      <c r="O3" s="13">
        <v>0</v>
      </c>
      <c r="P3" s="13">
        <v>-0.635</v>
      </c>
      <c r="Q3" s="13">
        <v>0</v>
      </c>
      <c r="R3" s="13">
        <v>-1</v>
      </c>
    </row>
    <row r="4" ht="20.25" spans="1:18">
      <c r="A4" s="7" t="s">
        <v>580</v>
      </c>
      <c r="B4" s="7" t="s">
        <v>581</v>
      </c>
      <c r="C4" s="7">
        <v>3026.727</v>
      </c>
      <c r="D4" s="7">
        <v>3424.392</v>
      </c>
      <c r="E4" s="7">
        <v>0</v>
      </c>
      <c r="F4" s="7">
        <v>0</v>
      </c>
      <c r="G4" s="7">
        <v>0</v>
      </c>
      <c r="H4" s="7">
        <v>1</v>
      </c>
      <c r="I4" s="6">
        <v>0.163</v>
      </c>
      <c r="J4" s="6">
        <v>11.757</v>
      </c>
      <c r="K4" s="13">
        <v>3</v>
      </c>
      <c r="L4" s="13">
        <v>2</v>
      </c>
      <c r="M4" s="13">
        <v>0</v>
      </c>
      <c r="N4" s="13">
        <v>0</v>
      </c>
      <c r="O4" s="13">
        <v>0</v>
      </c>
      <c r="P4" s="13">
        <v>-2.142</v>
      </c>
      <c r="Q4" s="13">
        <v>0</v>
      </c>
      <c r="R4" s="13">
        <v>0</v>
      </c>
    </row>
    <row r="5" ht="20.25" spans="1:18">
      <c r="A5" s="7" t="s">
        <v>582</v>
      </c>
      <c r="B5" s="7" t="s">
        <v>583</v>
      </c>
      <c r="C5" s="7">
        <v>3487</v>
      </c>
      <c r="D5" s="7">
        <v>3776.509</v>
      </c>
      <c r="E5" s="7">
        <v>0</v>
      </c>
      <c r="F5" s="7">
        <v>0</v>
      </c>
      <c r="G5" s="7">
        <v>0</v>
      </c>
      <c r="H5" s="7">
        <v>1</v>
      </c>
      <c r="I5" s="9">
        <v>0.723</v>
      </c>
      <c r="J5" s="9">
        <v>8.333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-2.642</v>
      </c>
      <c r="Q5" s="13">
        <v>0</v>
      </c>
      <c r="R5" s="13">
        <v>0</v>
      </c>
    </row>
    <row r="6" ht="20.25" spans="1:18">
      <c r="A6" s="7" t="s">
        <v>584</v>
      </c>
      <c r="B6" s="7" t="s">
        <v>585</v>
      </c>
      <c r="C6" s="7">
        <v>7901.278</v>
      </c>
      <c r="D6" s="7">
        <v>8940.019</v>
      </c>
      <c r="E6" s="7">
        <v>0</v>
      </c>
      <c r="F6" s="7">
        <v>0</v>
      </c>
      <c r="G6" s="7">
        <v>0</v>
      </c>
      <c r="H6" s="7">
        <v>1</v>
      </c>
      <c r="I6" s="6">
        <v>4.853</v>
      </c>
      <c r="J6" s="6">
        <v>15.908</v>
      </c>
      <c r="K6" s="13">
        <v>4</v>
      </c>
      <c r="L6" s="13">
        <v>2</v>
      </c>
      <c r="M6" s="13">
        <v>-1</v>
      </c>
      <c r="N6" s="13">
        <v>0</v>
      </c>
      <c r="O6" s="13">
        <v>0</v>
      </c>
      <c r="P6" s="13">
        <v>-6.625</v>
      </c>
      <c r="Q6" s="13">
        <v>0</v>
      </c>
      <c r="R6" s="13">
        <v>0</v>
      </c>
    </row>
    <row r="7" ht="20.25" spans="1:18">
      <c r="A7" s="7" t="s">
        <v>586</v>
      </c>
      <c r="B7" s="7" t="s">
        <v>587</v>
      </c>
      <c r="C7" s="7">
        <v>7549.641</v>
      </c>
      <c r="D7" s="7">
        <v>8206.139</v>
      </c>
      <c r="E7" s="7">
        <v>0</v>
      </c>
      <c r="F7" s="7">
        <v>0</v>
      </c>
      <c r="G7" s="7">
        <v>0</v>
      </c>
      <c r="H7" s="7">
        <v>1</v>
      </c>
      <c r="I7" s="6">
        <v>3.752</v>
      </c>
      <c r="J7" s="6">
        <v>11.452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-5.937</v>
      </c>
      <c r="Q7" s="13">
        <v>0</v>
      </c>
      <c r="R7" s="13">
        <v>0</v>
      </c>
    </row>
    <row r="8" ht="20.25" spans="1:18">
      <c r="A8" s="7" t="s">
        <v>588</v>
      </c>
      <c r="B8" s="7" t="s">
        <v>589</v>
      </c>
      <c r="C8" s="7">
        <v>9781.792</v>
      </c>
      <c r="D8" s="7">
        <v>11194.266</v>
      </c>
      <c r="E8" s="7">
        <v>0</v>
      </c>
      <c r="F8" s="7">
        <v>0</v>
      </c>
      <c r="G8" s="7">
        <v>0</v>
      </c>
      <c r="H8" s="7">
        <v>1</v>
      </c>
      <c r="I8" s="6">
        <v>2.319</v>
      </c>
      <c r="J8" s="6">
        <v>14.644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-16.545</v>
      </c>
      <c r="Q8" s="13">
        <v>0</v>
      </c>
      <c r="R8" s="13">
        <v>0</v>
      </c>
    </row>
    <row r="9" ht="20.25" spans="1:18">
      <c r="A9" s="7" t="s">
        <v>590</v>
      </c>
      <c r="B9" s="7" t="s">
        <v>591</v>
      </c>
      <c r="C9" s="7">
        <v>18662.396</v>
      </c>
      <c r="D9" s="7">
        <v>20191.783</v>
      </c>
      <c r="E9" s="7">
        <v>0</v>
      </c>
      <c r="F9" s="7">
        <v>0</v>
      </c>
      <c r="G9" s="7">
        <v>0</v>
      </c>
      <c r="H9" s="7">
        <v>1</v>
      </c>
      <c r="I9" s="6">
        <v>0.14</v>
      </c>
      <c r="J9" s="6">
        <v>7.703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22.95</v>
      </c>
      <c r="Q9" s="13">
        <v>1</v>
      </c>
      <c r="R9" s="13">
        <v>0</v>
      </c>
    </row>
    <row r="10" ht="20.25" spans="1:18">
      <c r="A10" s="7" t="s">
        <v>592</v>
      </c>
      <c r="B10" s="7" t="s">
        <v>593</v>
      </c>
      <c r="C10" s="7">
        <v>9074.933</v>
      </c>
      <c r="D10" s="7">
        <v>9784.989</v>
      </c>
      <c r="E10" s="7">
        <v>0</v>
      </c>
      <c r="F10" s="7">
        <v>0</v>
      </c>
      <c r="G10" s="7">
        <v>0</v>
      </c>
      <c r="H10" s="7">
        <v>1</v>
      </c>
      <c r="I10" s="6">
        <v>0.021</v>
      </c>
      <c r="J10" s="6">
        <v>7.276</v>
      </c>
      <c r="K10" s="13">
        <v>2</v>
      </c>
      <c r="L10" s="13">
        <v>2</v>
      </c>
      <c r="M10" s="13">
        <v>0</v>
      </c>
      <c r="N10" s="13">
        <v>-1</v>
      </c>
      <c r="O10" s="13">
        <v>0</v>
      </c>
      <c r="P10" s="13">
        <v>-21.574</v>
      </c>
      <c r="Q10" s="13">
        <v>0</v>
      </c>
      <c r="R10" s="13">
        <v>0</v>
      </c>
    </row>
    <row r="11" ht="20.25" spans="1:18">
      <c r="A11" s="7" t="s">
        <v>594</v>
      </c>
      <c r="B11" s="7" t="s">
        <v>595</v>
      </c>
      <c r="C11" s="7">
        <v>5109.784</v>
      </c>
      <c r="D11" s="7">
        <v>5968.417</v>
      </c>
      <c r="E11" s="7">
        <v>0</v>
      </c>
      <c r="F11" s="7">
        <v>0</v>
      </c>
      <c r="G11" s="7">
        <v>0</v>
      </c>
      <c r="H11" s="7">
        <v>1</v>
      </c>
      <c r="I11" s="6">
        <v>6.454</v>
      </c>
      <c r="J11" s="6">
        <v>19.912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-4.885</v>
      </c>
      <c r="Q11" s="13">
        <v>0</v>
      </c>
      <c r="R11" s="13">
        <v>0</v>
      </c>
    </row>
    <row r="12" ht="20.25" spans="1:18">
      <c r="A12" s="7" t="s">
        <v>596</v>
      </c>
      <c r="B12" s="7" t="s">
        <v>597</v>
      </c>
      <c r="C12" s="7">
        <v>3557.258</v>
      </c>
      <c r="D12" s="7">
        <v>4014.439</v>
      </c>
      <c r="E12" s="7">
        <v>0</v>
      </c>
      <c r="F12" s="7">
        <v>0</v>
      </c>
      <c r="G12" s="7">
        <v>0</v>
      </c>
      <c r="H12" s="7">
        <v>1</v>
      </c>
      <c r="I12" s="6">
        <v>3.587</v>
      </c>
      <c r="J12" s="6">
        <v>14.567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0.65</v>
      </c>
      <c r="Q12" s="13">
        <v>0</v>
      </c>
      <c r="R12" s="13">
        <v>0</v>
      </c>
    </row>
    <row r="13" ht="20.25" spans="1:18">
      <c r="A13" s="7" t="s">
        <v>598</v>
      </c>
      <c r="B13" s="7" t="s">
        <v>599</v>
      </c>
      <c r="C13" s="7">
        <v>2495.658</v>
      </c>
      <c r="D13" s="7">
        <v>2769.744</v>
      </c>
      <c r="E13" s="7">
        <v>0</v>
      </c>
      <c r="F13" s="7">
        <v>0</v>
      </c>
      <c r="G13" s="7">
        <v>0</v>
      </c>
      <c r="H13" s="7">
        <v>1</v>
      </c>
      <c r="I13" s="6">
        <v>2.115</v>
      </c>
      <c r="J13" s="6">
        <v>11.802</v>
      </c>
      <c r="K13" s="13">
        <v>4</v>
      </c>
      <c r="L13" s="13">
        <v>2</v>
      </c>
      <c r="M13" s="13">
        <v>0</v>
      </c>
      <c r="N13" s="13">
        <v>1</v>
      </c>
      <c r="O13" s="13">
        <v>0</v>
      </c>
      <c r="P13" s="13">
        <v>1.537</v>
      </c>
      <c r="Q13" s="13">
        <v>0</v>
      </c>
      <c r="R13" s="13">
        <v>0</v>
      </c>
    </row>
    <row r="14" ht="20.25" spans="1:18">
      <c r="A14" s="7" t="s">
        <v>600</v>
      </c>
      <c r="B14" s="7" t="s">
        <v>601</v>
      </c>
      <c r="C14" s="7">
        <v>5255.574</v>
      </c>
      <c r="D14" s="7">
        <v>6347.959</v>
      </c>
      <c r="E14" s="7">
        <v>0</v>
      </c>
      <c r="F14" s="7">
        <v>0</v>
      </c>
      <c r="G14" s="7">
        <v>0</v>
      </c>
      <c r="H14" s="7">
        <v>1</v>
      </c>
      <c r="I14" s="6">
        <v>8.388</v>
      </c>
      <c r="J14" s="6">
        <v>24.153</v>
      </c>
      <c r="K14" s="13">
        <v>4</v>
      </c>
      <c r="L14" s="13">
        <v>2</v>
      </c>
      <c r="M14" s="13">
        <v>-1</v>
      </c>
      <c r="N14" s="13">
        <v>1</v>
      </c>
      <c r="O14" s="13">
        <v>0</v>
      </c>
      <c r="P14" s="13">
        <v>-8.186</v>
      </c>
      <c r="Q14" s="13">
        <v>0</v>
      </c>
      <c r="R14" s="13">
        <v>0</v>
      </c>
    </row>
    <row r="15" ht="20.25" spans="1:18">
      <c r="A15" s="7" t="s">
        <v>602</v>
      </c>
      <c r="B15" s="7" t="s">
        <v>603</v>
      </c>
      <c r="C15" s="7">
        <v>58425.008</v>
      </c>
      <c r="D15" s="7">
        <v>75747.93</v>
      </c>
      <c r="E15" s="7">
        <v>0</v>
      </c>
      <c r="F15" s="7">
        <v>0</v>
      </c>
      <c r="G15" s="7">
        <v>0</v>
      </c>
      <c r="H15" s="7">
        <v>1</v>
      </c>
      <c r="I15" s="9">
        <v>11.198</v>
      </c>
      <c r="J15" s="9">
        <v>31.506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-238.961</v>
      </c>
      <c r="Q15" s="13">
        <v>0</v>
      </c>
      <c r="R15" s="13">
        <v>1</v>
      </c>
    </row>
    <row r="16" ht="20.25" spans="1:18">
      <c r="A16" s="7" t="s">
        <v>604</v>
      </c>
      <c r="B16" s="7" t="s">
        <v>605</v>
      </c>
      <c r="C16" s="7">
        <v>30961.885</v>
      </c>
      <c r="D16" s="7">
        <v>46288.668</v>
      </c>
      <c r="E16" s="7">
        <v>0</v>
      </c>
      <c r="F16" s="7">
        <v>0</v>
      </c>
      <c r="G16" s="7">
        <v>0</v>
      </c>
      <c r="H16" s="7">
        <v>1</v>
      </c>
      <c r="I16" s="9">
        <v>8.212</v>
      </c>
      <c r="J16" s="9">
        <v>38.604</v>
      </c>
      <c r="K16" s="13">
        <v>3</v>
      </c>
      <c r="L16" s="13">
        <v>0</v>
      </c>
      <c r="M16" s="13">
        <v>0</v>
      </c>
      <c r="N16" s="13">
        <v>0</v>
      </c>
      <c r="O16" s="13">
        <v>0</v>
      </c>
      <c r="P16" s="13">
        <v>-256.366</v>
      </c>
      <c r="Q16" s="13">
        <v>0</v>
      </c>
      <c r="R16" s="13">
        <v>0</v>
      </c>
    </row>
    <row r="17" ht="20.25" spans="1:18">
      <c r="A17" s="8" t="s">
        <v>606</v>
      </c>
      <c r="B17" s="8" t="s">
        <v>607</v>
      </c>
      <c r="C17" s="8">
        <v>2733.657</v>
      </c>
      <c r="D17" s="8">
        <v>3387.442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-0.405</v>
      </c>
      <c r="Q17" s="13">
        <v>0</v>
      </c>
      <c r="R17" s="13">
        <v>0</v>
      </c>
    </row>
    <row r="18" ht="20.25" spans="1:18">
      <c r="A18" s="8" t="s">
        <v>608</v>
      </c>
      <c r="B18" s="8" t="s">
        <v>609</v>
      </c>
      <c r="C18" s="8">
        <v>150.172</v>
      </c>
      <c r="D18" s="8">
        <v>368.446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0</v>
      </c>
      <c r="O18" s="13">
        <v>0</v>
      </c>
      <c r="P18" s="13">
        <v>-0.261</v>
      </c>
      <c r="Q18" s="13">
        <v>0</v>
      </c>
      <c r="R18" s="13">
        <v>0</v>
      </c>
    </row>
    <row r="19" ht="20.25" spans="1:18">
      <c r="A19" s="8" t="s">
        <v>610</v>
      </c>
      <c r="B19" s="8" t="s">
        <v>611</v>
      </c>
      <c r="C19" s="8">
        <v>2210.933</v>
      </c>
      <c r="D19" s="8">
        <v>2338.945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1.495</v>
      </c>
      <c r="Q19" s="13">
        <v>0</v>
      </c>
      <c r="R19" s="13">
        <v>0</v>
      </c>
    </row>
    <row r="20" ht="20.25" spans="1:18">
      <c r="A20" s="8" t="s">
        <v>612</v>
      </c>
      <c r="B20" s="8" t="s">
        <v>613</v>
      </c>
      <c r="C20" s="8">
        <v>2655.674</v>
      </c>
      <c r="D20" s="8">
        <v>2827.512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-0.724</v>
      </c>
      <c r="Q20" s="13">
        <v>0</v>
      </c>
      <c r="R20" s="13">
        <v>0</v>
      </c>
    </row>
    <row r="21" ht="20.25" spans="1:18">
      <c r="A21" s="8" t="s">
        <v>614</v>
      </c>
      <c r="B21" s="8" t="s">
        <v>615</v>
      </c>
      <c r="C21" s="8">
        <v>3444.278</v>
      </c>
      <c r="D21" s="8">
        <v>3907.341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1</v>
      </c>
      <c r="N21" s="13">
        <v>-1</v>
      </c>
      <c r="O21" s="13">
        <v>0</v>
      </c>
      <c r="P21" s="13">
        <v>5.192</v>
      </c>
      <c r="Q21" s="13">
        <v>0</v>
      </c>
      <c r="R21" s="13">
        <v>0</v>
      </c>
    </row>
    <row r="22" ht="20.25" spans="1:18">
      <c r="A22" s="8" t="s">
        <v>616</v>
      </c>
      <c r="B22" s="8" t="s">
        <v>617</v>
      </c>
      <c r="C22" s="8">
        <v>3900.765</v>
      </c>
      <c r="D22" s="8">
        <v>4534.291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11.512</v>
      </c>
      <c r="Q22" s="13">
        <v>0</v>
      </c>
      <c r="R22" s="13">
        <v>0</v>
      </c>
    </row>
    <row r="23" ht="20.25" spans="1:18">
      <c r="A23" s="8" t="s">
        <v>618</v>
      </c>
      <c r="B23" s="8" t="s">
        <v>619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620</v>
      </c>
      <c r="B24" s="8" t="s">
        <v>621</v>
      </c>
      <c r="C24" s="8">
        <v>7888.358</v>
      </c>
      <c r="D24" s="8">
        <v>8393.43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-11.203</v>
      </c>
      <c r="Q24" s="13">
        <v>0</v>
      </c>
      <c r="R24" s="13">
        <v>0</v>
      </c>
    </row>
    <row r="25" ht="20.25" spans="1:18">
      <c r="A25" s="8" t="s">
        <v>622</v>
      </c>
      <c r="B25" s="8" t="s">
        <v>623</v>
      </c>
      <c r="C25" s="8">
        <v>2544.073</v>
      </c>
      <c r="D25" s="8">
        <v>3003.527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1</v>
      </c>
      <c r="O25" s="13">
        <v>0</v>
      </c>
      <c r="P25" s="13">
        <v>3.728</v>
      </c>
      <c r="Q25" s="13">
        <v>0</v>
      </c>
      <c r="R25" s="13">
        <v>0</v>
      </c>
    </row>
    <row r="26" ht="20.25" spans="1:18">
      <c r="A26" s="8" t="s">
        <v>624</v>
      </c>
      <c r="B26" s="8" t="s">
        <v>625</v>
      </c>
      <c r="C26" s="8">
        <v>5057.391</v>
      </c>
      <c r="D26" s="8">
        <v>5743.016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0</v>
      </c>
      <c r="O26" s="13">
        <v>0</v>
      </c>
      <c r="P26" s="13">
        <v>-6.037</v>
      </c>
      <c r="Q26" s="13">
        <v>0</v>
      </c>
      <c r="R26" s="13">
        <v>0</v>
      </c>
    </row>
    <row r="27" ht="20.25" spans="1:18">
      <c r="A27" s="8" t="s">
        <v>626</v>
      </c>
      <c r="B27" s="8" t="s">
        <v>627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628</v>
      </c>
      <c r="B28" s="8" t="s">
        <v>629</v>
      </c>
      <c r="C28" s="8">
        <v>105.672</v>
      </c>
      <c r="D28" s="8">
        <v>106.666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-0.003</v>
      </c>
      <c r="Q28" s="13">
        <v>0</v>
      </c>
      <c r="R28" s="13">
        <v>1</v>
      </c>
    </row>
    <row r="29" ht="20.25" spans="1:18">
      <c r="A29" s="6" t="s">
        <v>630</v>
      </c>
      <c r="B29" s="6" t="s">
        <v>631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3">
        <v>1</v>
      </c>
      <c r="L29" s="13">
        <v>2</v>
      </c>
      <c r="M29" s="13">
        <v>-1</v>
      </c>
      <c r="N29" s="13">
        <v>0</v>
      </c>
      <c r="O29" s="13">
        <v>0</v>
      </c>
      <c r="P29" s="13">
        <v>-4.757</v>
      </c>
      <c r="Q29" s="13">
        <v>0</v>
      </c>
      <c r="R29" s="13">
        <v>0</v>
      </c>
    </row>
    <row r="30" ht="20.25" spans="1:18">
      <c r="A30" s="6" t="s">
        <v>632</v>
      </c>
      <c r="B30" s="6" t="s">
        <v>633</v>
      </c>
      <c r="C30" s="6">
        <v>7853.71</v>
      </c>
      <c r="D30" s="6">
        <v>9215.401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14.643</v>
      </c>
      <c r="K30" s="13">
        <v>4</v>
      </c>
      <c r="L30" s="13">
        <v>2</v>
      </c>
      <c r="M30" s="13">
        <v>0</v>
      </c>
      <c r="N30" s="13">
        <v>1</v>
      </c>
      <c r="O30" s="13">
        <v>0</v>
      </c>
      <c r="P30" s="13">
        <v>-1.008</v>
      </c>
      <c r="Q30" s="13">
        <v>0</v>
      </c>
      <c r="R30" s="13">
        <v>0</v>
      </c>
    </row>
    <row r="31" ht="20.25" spans="1:18">
      <c r="A31" s="6" t="s">
        <v>634</v>
      </c>
      <c r="B31" s="6" t="s">
        <v>635</v>
      </c>
      <c r="C31" s="6">
        <v>19166.311</v>
      </c>
      <c r="D31" s="6">
        <v>20800.311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7.588</v>
      </c>
      <c r="K31" s="13">
        <v>4</v>
      </c>
      <c r="L31" s="13">
        <v>2</v>
      </c>
      <c r="M31" s="13">
        <v>0</v>
      </c>
      <c r="N31" s="13">
        <v>0</v>
      </c>
      <c r="O31" s="13">
        <v>0</v>
      </c>
      <c r="P31" s="13">
        <v>1.216</v>
      </c>
      <c r="Q31" s="13">
        <v>0</v>
      </c>
      <c r="R31" s="13">
        <v>0</v>
      </c>
    </row>
    <row r="32" ht="20.25" spans="1:18">
      <c r="A32" s="6" t="s">
        <v>636</v>
      </c>
      <c r="B32" s="6" t="s">
        <v>637</v>
      </c>
      <c r="C32" s="6">
        <v>2746.271</v>
      </c>
      <c r="D32" s="6">
        <v>3429.754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14.844</v>
      </c>
      <c r="K32" s="13">
        <v>2</v>
      </c>
      <c r="L32" s="13">
        <v>2</v>
      </c>
      <c r="M32" s="13">
        <v>0</v>
      </c>
      <c r="N32" s="13">
        <v>0</v>
      </c>
      <c r="O32" s="13">
        <v>0</v>
      </c>
      <c r="P32" s="13">
        <v>3.5</v>
      </c>
      <c r="Q32" s="13">
        <v>0</v>
      </c>
      <c r="R32" s="13">
        <v>-1</v>
      </c>
    </row>
    <row r="33" ht="20.25" spans="1:18">
      <c r="A33" s="6" t="s">
        <v>638</v>
      </c>
      <c r="B33" s="6" t="s">
        <v>639</v>
      </c>
      <c r="C33" s="6">
        <v>726.728</v>
      </c>
      <c r="D33" s="6">
        <v>825.921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6.224</v>
      </c>
      <c r="K33" s="13">
        <v>3</v>
      </c>
      <c r="L33" s="13">
        <v>0</v>
      </c>
      <c r="M33" s="13">
        <v>0</v>
      </c>
      <c r="N33" s="13">
        <v>0</v>
      </c>
      <c r="O33" s="13">
        <v>0</v>
      </c>
      <c r="P33" s="13">
        <v>-0.072</v>
      </c>
      <c r="Q33" s="13">
        <v>0</v>
      </c>
      <c r="R33" s="13">
        <v>0</v>
      </c>
    </row>
    <row r="34" ht="20.25" spans="1:18">
      <c r="A34" s="6" t="s">
        <v>640</v>
      </c>
      <c r="B34" s="6" t="s">
        <v>641</v>
      </c>
      <c r="C34" s="6">
        <v>10581.487</v>
      </c>
      <c r="D34" s="6">
        <v>12841.181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9.133</v>
      </c>
      <c r="K34" s="13">
        <v>2</v>
      </c>
      <c r="L34" s="13">
        <v>1</v>
      </c>
      <c r="M34" s="13">
        <v>0</v>
      </c>
      <c r="N34" s="13">
        <v>0</v>
      </c>
      <c r="O34" s="13">
        <v>0</v>
      </c>
      <c r="P34" s="13">
        <v>6.352</v>
      </c>
      <c r="Q34" s="13">
        <v>0</v>
      </c>
      <c r="R34" s="13">
        <v>-1</v>
      </c>
    </row>
    <row r="35" ht="20.25" spans="1:18">
      <c r="A35" s="6" t="s">
        <v>642</v>
      </c>
      <c r="B35" s="6" t="s">
        <v>643</v>
      </c>
      <c r="C35" s="6">
        <v>3215.156</v>
      </c>
      <c r="D35" s="6">
        <v>3738.208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7.264</v>
      </c>
      <c r="K35" s="13">
        <v>2</v>
      </c>
      <c r="L35" s="13">
        <v>2</v>
      </c>
      <c r="M35" s="13">
        <v>1</v>
      </c>
      <c r="N35" s="13">
        <v>-1</v>
      </c>
      <c r="O35" s="13">
        <v>0</v>
      </c>
      <c r="P35" s="13">
        <v>0.73</v>
      </c>
      <c r="Q35" s="13">
        <v>0</v>
      </c>
      <c r="R35" s="13">
        <v>0</v>
      </c>
    </row>
    <row r="36" ht="20.25" spans="1:18">
      <c r="A36" s="6" t="s">
        <v>644</v>
      </c>
      <c r="B36" s="6" t="s">
        <v>645</v>
      </c>
      <c r="C36" s="6">
        <v>74269.844</v>
      </c>
      <c r="D36" s="6">
        <v>81296.438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5.868</v>
      </c>
      <c r="K36" s="13">
        <v>4</v>
      </c>
      <c r="L36" s="13">
        <v>2</v>
      </c>
      <c r="M36" s="13">
        <v>0</v>
      </c>
      <c r="N36" s="13">
        <v>0</v>
      </c>
      <c r="O36" s="13">
        <v>0</v>
      </c>
      <c r="P36" s="13">
        <v>0.441</v>
      </c>
      <c r="Q36" s="13">
        <v>0</v>
      </c>
      <c r="R36" s="13">
        <v>0</v>
      </c>
    </row>
    <row r="37" ht="20.25" spans="1:18">
      <c r="A37" s="6" t="s">
        <v>646</v>
      </c>
      <c r="B37" s="6" t="s">
        <v>647</v>
      </c>
      <c r="C37" s="6">
        <v>116567.219</v>
      </c>
      <c r="D37" s="6">
        <v>128893.461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3.6</v>
      </c>
      <c r="K37" s="13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-124.595</v>
      </c>
      <c r="Q37" s="13">
        <v>0</v>
      </c>
      <c r="R37" s="13">
        <v>0</v>
      </c>
    </row>
    <row r="38" ht="20.25" spans="1:18">
      <c r="A38" s="6" t="s">
        <v>648</v>
      </c>
      <c r="B38" s="6" t="s">
        <v>649</v>
      </c>
      <c r="C38" s="6">
        <v>16421.352</v>
      </c>
      <c r="D38" s="6">
        <v>17457.914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2.457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-3.083</v>
      </c>
      <c r="Q38" s="13">
        <v>0</v>
      </c>
      <c r="R38" s="13">
        <v>-1</v>
      </c>
    </row>
    <row r="39" ht="20.25" spans="1:18">
      <c r="A39" s="6" t="s">
        <v>650</v>
      </c>
      <c r="B39" s="6" t="s">
        <v>651</v>
      </c>
      <c r="C39" s="6">
        <v>2912.618</v>
      </c>
      <c r="D39" s="6">
        <v>3281.642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8.667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-0.483</v>
      </c>
      <c r="Q39" s="13">
        <v>0</v>
      </c>
      <c r="R39" s="13">
        <v>0</v>
      </c>
    </row>
    <row r="40" ht="20.25" spans="1:18">
      <c r="A40" s="6" t="s">
        <v>652</v>
      </c>
      <c r="B40" s="6" t="s">
        <v>653</v>
      </c>
      <c r="C40" s="6">
        <v>14133.973</v>
      </c>
      <c r="D40" s="6">
        <v>17077.203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9.543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6.768</v>
      </c>
      <c r="Q40" s="13">
        <v>0</v>
      </c>
      <c r="R40" s="13">
        <v>0</v>
      </c>
    </row>
    <row r="41" ht="20.25" spans="1:18">
      <c r="A41" s="6" t="s">
        <v>654</v>
      </c>
      <c r="B41" s="6" t="s">
        <v>655</v>
      </c>
      <c r="C41" s="6">
        <v>244041.188</v>
      </c>
      <c r="D41" s="6">
        <v>282976.125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8.633</v>
      </c>
      <c r="K41" s="13">
        <v>2</v>
      </c>
      <c r="L41" s="13">
        <v>2</v>
      </c>
      <c r="M41" s="13">
        <v>0</v>
      </c>
      <c r="N41" s="13">
        <v>0</v>
      </c>
      <c r="O41" s="13">
        <v>0</v>
      </c>
      <c r="P41" s="13">
        <v>-61.324</v>
      </c>
      <c r="Q41" s="13">
        <v>-1</v>
      </c>
      <c r="R41" s="13">
        <v>-1</v>
      </c>
    </row>
    <row r="42" ht="20.25" spans="1:18">
      <c r="A42" s="6" t="s">
        <v>656</v>
      </c>
      <c r="B42" s="6" t="s">
        <v>657</v>
      </c>
      <c r="C42" s="6">
        <v>5040.106</v>
      </c>
      <c r="D42" s="6">
        <v>5651.105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5.047</v>
      </c>
      <c r="K42" s="13">
        <v>0</v>
      </c>
      <c r="L42" s="13">
        <v>2</v>
      </c>
      <c r="M42" s="13">
        <v>0</v>
      </c>
      <c r="N42" s="13">
        <v>1</v>
      </c>
      <c r="O42" s="13">
        <v>0</v>
      </c>
      <c r="P42" s="13">
        <v>5.145</v>
      </c>
      <c r="Q42" s="13">
        <v>0</v>
      </c>
      <c r="R42" s="13">
        <v>0</v>
      </c>
    </row>
    <row r="43" ht="20.25" spans="1:18">
      <c r="A43" s="6" t="s">
        <v>658</v>
      </c>
      <c r="B43" s="6" t="s">
        <v>659</v>
      </c>
      <c r="C43" s="6">
        <v>12405.301</v>
      </c>
      <c r="D43" s="6">
        <v>13393.374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4.867</v>
      </c>
      <c r="K43" s="13">
        <v>3</v>
      </c>
      <c r="L43" s="13">
        <v>2</v>
      </c>
      <c r="M43" s="13">
        <v>0</v>
      </c>
      <c r="N43" s="13">
        <v>0</v>
      </c>
      <c r="O43" s="13">
        <v>0</v>
      </c>
      <c r="P43" s="13">
        <v>-15.907</v>
      </c>
      <c r="Q43" s="13">
        <v>0</v>
      </c>
      <c r="R43" s="13">
        <v>-1</v>
      </c>
    </row>
    <row r="44" ht="20.25" spans="1:18">
      <c r="A44" s="6" t="s">
        <v>660</v>
      </c>
      <c r="B44" s="6" t="s">
        <v>661</v>
      </c>
      <c r="C44" s="6">
        <v>3256.018</v>
      </c>
      <c r="D44" s="6">
        <v>3742.309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4.795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-2.692</v>
      </c>
      <c r="Q44" s="13">
        <v>0</v>
      </c>
      <c r="R44" s="13">
        <v>0</v>
      </c>
    </row>
    <row r="45" ht="20.25" spans="1:18">
      <c r="A45" s="6" t="s">
        <v>662</v>
      </c>
      <c r="B45" s="6" t="s">
        <v>663</v>
      </c>
      <c r="C45" s="6">
        <v>21260.848</v>
      </c>
      <c r="D45" s="6">
        <v>23008.369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5.654</v>
      </c>
      <c r="K45" s="13">
        <v>3</v>
      </c>
      <c r="L45" s="13">
        <v>1</v>
      </c>
      <c r="M45" s="13">
        <v>0</v>
      </c>
      <c r="N45" s="13">
        <v>0</v>
      </c>
      <c r="O45" s="13">
        <v>0</v>
      </c>
      <c r="P45" s="13">
        <v>-13.459</v>
      </c>
      <c r="Q45" s="13">
        <v>0</v>
      </c>
      <c r="R45" s="13">
        <v>-1</v>
      </c>
    </row>
    <row r="46" ht="20.25" spans="1:18">
      <c r="A46" s="6" t="s">
        <v>664</v>
      </c>
      <c r="B46" s="6" t="s">
        <v>665</v>
      </c>
      <c r="C46" s="6">
        <v>3974.514</v>
      </c>
      <c r="D46" s="6">
        <v>4274.47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1.864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-1.803</v>
      </c>
      <c r="Q46" s="13">
        <v>0</v>
      </c>
      <c r="R46" s="13">
        <v>-1</v>
      </c>
    </row>
    <row r="47" ht="20.25" spans="1:18">
      <c r="A47" s="6" t="s">
        <v>666</v>
      </c>
      <c r="B47" s="6" t="s">
        <v>667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0</v>
      </c>
      <c r="L47" s="13">
        <v>2</v>
      </c>
      <c r="M47" s="13">
        <v>0</v>
      </c>
      <c r="N47" s="13">
        <v>-1</v>
      </c>
      <c r="O47" s="13">
        <v>0</v>
      </c>
      <c r="P47" s="13">
        <v>-1.881</v>
      </c>
      <c r="Q47" s="13">
        <v>-1</v>
      </c>
      <c r="R47" s="13">
        <v>0</v>
      </c>
    </row>
    <row r="48" ht="20.25" spans="1:18">
      <c r="A48" s="6" t="s">
        <v>668</v>
      </c>
      <c r="B48" s="6" t="s">
        <v>669</v>
      </c>
      <c r="C48" s="6">
        <v>6571.187</v>
      </c>
      <c r="D48" s="6">
        <v>7630.758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9.238</v>
      </c>
      <c r="K48" s="13">
        <v>1</v>
      </c>
      <c r="L48" s="13">
        <v>2</v>
      </c>
      <c r="M48" s="13">
        <v>0</v>
      </c>
      <c r="N48" s="13">
        <v>-1</v>
      </c>
      <c r="O48" s="13">
        <v>0</v>
      </c>
      <c r="P48" s="13">
        <v>-2.66</v>
      </c>
      <c r="Q48" s="13">
        <v>0</v>
      </c>
      <c r="R48" s="13">
        <v>0</v>
      </c>
    </row>
    <row r="49" ht="20.25" spans="1:18">
      <c r="A49" s="6" t="s">
        <v>670</v>
      </c>
      <c r="B49" s="6" t="s">
        <v>671</v>
      </c>
      <c r="C49" s="6">
        <v>4079.935</v>
      </c>
      <c r="D49" s="6">
        <v>4570.018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6.659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-2.393</v>
      </c>
      <c r="Q49" s="13">
        <v>0</v>
      </c>
      <c r="R49" s="13">
        <v>0</v>
      </c>
    </row>
    <row r="50" ht="20.25" spans="1:18">
      <c r="A50" s="6" t="s">
        <v>672</v>
      </c>
      <c r="B50" s="6" t="s">
        <v>673</v>
      </c>
      <c r="C50" s="6">
        <v>1206.241</v>
      </c>
      <c r="D50" s="6">
        <v>1372.787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6.674</v>
      </c>
      <c r="K50" s="13">
        <v>1</v>
      </c>
      <c r="L50" s="13">
        <v>1</v>
      </c>
      <c r="M50" s="13">
        <v>1</v>
      </c>
      <c r="N50" s="13">
        <v>-1</v>
      </c>
      <c r="O50" s="13">
        <v>0</v>
      </c>
      <c r="P50" s="13">
        <v>0.345</v>
      </c>
      <c r="Q50" s="13">
        <v>0</v>
      </c>
      <c r="R50" s="13">
        <v>0</v>
      </c>
    </row>
    <row r="51" ht="20.25" spans="1:18">
      <c r="A51" s="6" t="s">
        <v>674</v>
      </c>
      <c r="B51" s="6" t="s">
        <v>675</v>
      </c>
      <c r="C51" s="6">
        <v>1340.583</v>
      </c>
      <c r="D51" s="6">
        <v>1771.764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22.755</v>
      </c>
      <c r="K51" s="13">
        <v>2</v>
      </c>
      <c r="L51" s="13">
        <v>2</v>
      </c>
      <c r="M51" s="13">
        <v>0</v>
      </c>
      <c r="N51" s="13">
        <v>0</v>
      </c>
      <c r="O51" s="13">
        <v>0</v>
      </c>
      <c r="P51" s="13">
        <v>-3.635</v>
      </c>
      <c r="Q51" s="13">
        <v>0</v>
      </c>
      <c r="R51" s="13">
        <v>-1</v>
      </c>
    </row>
    <row r="52" ht="20.25" spans="1:18">
      <c r="A52" s="6" t="s">
        <v>676</v>
      </c>
      <c r="B52" s="6" t="s">
        <v>677</v>
      </c>
      <c r="C52" s="6">
        <v>770.029</v>
      </c>
      <c r="D52" s="6">
        <v>1231.911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37.32</v>
      </c>
      <c r="K52" s="13">
        <v>3</v>
      </c>
      <c r="L52" s="13">
        <v>2</v>
      </c>
      <c r="M52" s="13">
        <v>0</v>
      </c>
      <c r="N52" s="13">
        <v>0</v>
      </c>
      <c r="O52" s="13">
        <v>0</v>
      </c>
      <c r="P52" s="13">
        <v>-2.993</v>
      </c>
      <c r="Q52" s="13">
        <v>0</v>
      </c>
      <c r="R52" s="13">
        <v>0</v>
      </c>
    </row>
    <row r="53" ht="20.25" spans="1:18">
      <c r="A53" s="6" t="s">
        <v>678</v>
      </c>
      <c r="B53" s="6" t="s">
        <v>679</v>
      </c>
      <c r="C53" s="6">
        <v>6989.449</v>
      </c>
      <c r="D53" s="6">
        <v>7611.278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4.841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-1.568</v>
      </c>
      <c r="Q53" s="13">
        <v>0</v>
      </c>
      <c r="R53" s="13">
        <v>-1</v>
      </c>
    </row>
    <row r="54" ht="20.25" spans="1:18">
      <c r="A54" s="6" t="s">
        <v>680</v>
      </c>
      <c r="B54" s="6" t="s">
        <v>681</v>
      </c>
      <c r="C54" s="6">
        <v>720.671</v>
      </c>
      <c r="D54" s="6">
        <v>828.928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10.973</v>
      </c>
      <c r="K54" s="13">
        <v>2</v>
      </c>
      <c r="L54" s="13">
        <v>0</v>
      </c>
      <c r="M54" s="13">
        <v>0</v>
      </c>
      <c r="N54" s="13">
        <v>-1</v>
      </c>
      <c r="O54" s="13">
        <v>0</v>
      </c>
      <c r="P54" s="13">
        <v>-1.38</v>
      </c>
      <c r="Q54" s="13">
        <v>0</v>
      </c>
      <c r="R54" s="13">
        <v>0</v>
      </c>
    </row>
    <row r="55" ht="20.25" spans="1:18">
      <c r="A55" s="6" t="s">
        <v>682</v>
      </c>
      <c r="B55" s="6" t="s">
        <v>683</v>
      </c>
      <c r="C55" s="6">
        <v>13348.464</v>
      </c>
      <c r="D55" s="6">
        <v>14766.045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3.968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-26.255</v>
      </c>
      <c r="Q55" s="13">
        <v>0</v>
      </c>
      <c r="R55" s="13">
        <v>0</v>
      </c>
    </row>
    <row r="56" ht="20.25" spans="1:18">
      <c r="A56" s="6" t="s">
        <v>684</v>
      </c>
      <c r="B56" s="6" t="s">
        <v>685</v>
      </c>
      <c r="C56" s="6">
        <v>2915.223</v>
      </c>
      <c r="D56" s="6">
        <v>3183.683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7.365</v>
      </c>
      <c r="K56" s="13">
        <v>4</v>
      </c>
      <c r="L56" s="13">
        <v>2</v>
      </c>
      <c r="M56" s="13">
        <v>0</v>
      </c>
      <c r="N56" s="13">
        <v>0</v>
      </c>
      <c r="O56" s="13">
        <v>0</v>
      </c>
      <c r="P56" s="13">
        <v>-0.179</v>
      </c>
      <c r="Q56" s="13">
        <v>0</v>
      </c>
      <c r="R56" s="13">
        <v>0</v>
      </c>
    </row>
    <row r="57" ht="20.25" spans="1:18">
      <c r="A57" s="6" t="s">
        <v>686</v>
      </c>
      <c r="B57" s="6" t="s">
        <v>687</v>
      </c>
      <c r="C57" s="6">
        <v>6879.008</v>
      </c>
      <c r="D57" s="6">
        <v>7344.358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3.017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0.055</v>
      </c>
      <c r="Q57" s="13">
        <v>0</v>
      </c>
      <c r="R57" s="13">
        <v>0</v>
      </c>
    </row>
    <row r="58" ht="20.25" spans="1:18">
      <c r="A58" s="6" t="s">
        <v>688</v>
      </c>
      <c r="B58" s="6" t="s">
        <v>689</v>
      </c>
      <c r="C58" s="6">
        <v>3611.871</v>
      </c>
      <c r="D58" s="6">
        <v>3790.652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0.059</v>
      </c>
      <c r="K58" s="13">
        <v>1</v>
      </c>
      <c r="L58" s="13">
        <v>2</v>
      </c>
      <c r="M58" s="13">
        <v>0</v>
      </c>
      <c r="N58" s="13">
        <v>0</v>
      </c>
      <c r="O58" s="13">
        <v>1</v>
      </c>
      <c r="P58" s="13">
        <v>0.866</v>
      </c>
      <c r="Q58" s="13">
        <v>0</v>
      </c>
      <c r="R58" s="13">
        <v>0</v>
      </c>
    </row>
    <row r="59" ht="20.25" spans="1:18">
      <c r="A59" s="6" t="s">
        <v>690</v>
      </c>
      <c r="B59" s="6" t="s">
        <v>691</v>
      </c>
      <c r="C59" s="6">
        <v>4700.255</v>
      </c>
      <c r="D59" s="6">
        <v>5256.924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5.655</v>
      </c>
      <c r="K59" s="13">
        <v>2</v>
      </c>
      <c r="L59" s="13">
        <v>1</v>
      </c>
      <c r="M59" s="13">
        <v>0</v>
      </c>
      <c r="N59" s="13">
        <v>0</v>
      </c>
      <c r="O59" s="13">
        <v>0</v>
      </c>
      <c r="P59" s="13">
        <v>-1.204</v>
      </c>
      <c r="Q59" s="13">
        <v>0</v>
      </c>
      <c r="R59" s="13">
        <v>-1</v>
      </c>
    </row>
    <row r="60" ht="20.25" spans="1:18">
      <c r="A60" s="6" t="s">
        <v>692</v>
      </c>
      <c r="B60" s="6" t="s">
        <v>693</v>
      </c>
      <c r="C60" s="6">
        <v>7381.151</v>
      </c>
      <c r="D60" s="6">
        <v>8208.509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9.133</v>
      </c>
      <c r="K60" s="13">
        <v>4</v>
      </c>
      <c r="L60" s="13">
        <v>1</v>
      </c>
      <c r="M60" s="13">
        <v>0</v>
      </c>
      <c r="N60" s="13">
        <v>0</v>
      </c>
      <c r="O60" s="13">
        <v>0</v>
      </c>
      <c r="P60" s="13">
        <v>-5.607</v>
      </c>
      <c r="Q60" s="13">
        <v>0</v>
      </c>
      <c r="R60" s="13">
        <v>0</v>
      </c>
    </row>
    <row r="61" ht="20.25" spans="1:18">
      <c r="A61" s="6" t="s">
        <v>694</v>
      </c>
      <c r="B61" s="6" t="s">
        <v>695</v>
      </c>
      <c r="C61" s="6">
        <v>12925.437</v>
      </c>
      <c r="D61" s="6">
        <v>14287.33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8.59</v>
      </c>
      <c r="K61" s="13">
        <v>4</v>
      </c>
      <c r="L61" s="13">
        <v>2</v>
      </c>
      <c r="M61" s="13">
        <v>0</v>
      </c>
      <c r="N61" s="13">
        <v>1</v>
      </c>
      <c r="O61" s="13">
        <v>0</v>
      </c>
      <c r="P61" s="13">
        <v>19.753</v>
      </c>
      <c r="Q61" s="13">
        <v>0</v>
      </c>
      <c r="R61" s="13">
        <v>0</v>
      </c>
    </row>
    <row r="62" ht="20.25" spans="1:18">
      <c r="A62" s="6" t="s">
        <v>696</v>
      </c>
      <c r="B62" s="6" t="s">
        <v>697</v>
      </c>
      <c r="C62" s="6">
        <v>1100.567</v>
      </c>
      <c r="D62" s="6">
        <v>1482.698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9.567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4.302</v>
      </c>
      <c r="Q62" s="13">
        <v>0</v>
      </c>
      <c r="R62" s="13">
        <v>0</v>
      </c>
    </row>
    <row r="63" ht="20.25" spans="1:18">
      <c r="A63" s="6" t="s">
        <v>698</v>
      </c>
      <c r="B63" s="6" t="s">
        <v>699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700</v>
      </c>
      <c r="B64" s="6" t="s">
        <v>701</v>
      </c>
      <c r="C64" s="6">
        <v>2252.952</v>
      </c>
      <c r="D64" s="6">
        <v>2667.54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7.742</v>
      </c>
      <c r="K64" s="13">
        <v>2</v>
      </c>
      <c r="L64" s="13">
        <v>1</v>
      </c>
      <c r="M64" s="13">
        <v>1</v>
      </c>
      <c r="N64" s="13">
        <v>-1</v>
      </c>
      <c r="O64" s="13">
        <v>0</v>
      </c>
      <c r="P64" s="13">
        <v>-1.46</v>
      </c>
      <c r="Q64" s="13">
        <v>0</v>
      </c>
      <c r="R64" s="13">
        <v>0</v>
      </c>
    </row>
    <row r="65" ht="20.25" spans="1:18">
      <c r="A65" s="6" t="s">
        <v>702</v>
      </c>
      <c r="B65" s="6" t="s">
        <v>703</v>
      </c>
      <c r="C65" s="6">
        <v>5806.713</v>
      </c>
      <c r="D65" s="6">
        <v>6766.68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9.043</v>
      </c>
      <c r="K65" s="13">
        <v>0</v>
      </c>
      <c r="L65" s="13">
        <v>2</v>
      </c>
      <c r="M65" s="13">
        <v>1</v>
      </c>
      <c r="N65" s="13">
        <v>-1</v>
      </c>
      <c r="O65" s="13">
        <v>0</v>
      </c>
      <c r="P65" s="13">
        <v>0.884</v>
      </c>
      <c r="Q65" s="13">
        <v>0</v>
      </c>
      <c r="R65" s="13">
        <v>0</v>
      </c>
    </row>
    <row r="66" ht="20.25" spans="1:18">
      <c r="A66" s="6" t="s">
        <v>704</v>
      </c>
      <c r="B66" s="6" t="s">
        <v>705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706</v>
      </c>
      <c r="B67" s="6" t="s">
        <v>707</v>
      </c>
      <c r="C67" s="6">
        <v>5463.46</v>
      </c>
      <c r="D67" s="6">
        <v>6265.885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7.336</v>
      </c>
      <c r="K67" s="13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-0.511</v>
      </c>
      <c r="Q67" s="13">
        <v>0</v>
      </c>
      <c r="R67" s="13">
        <v>0</v>
      </c>
    </row>
    <row r="68" ht="20.25" spans="1:18">
      <c r="A68" s="6" t="s">
        <v>708</v>
      </c>
      <c r="B68" s="6" t="s">
        <v>709</v>
      </c>
      <c r="C68" s="6">
        <v>5960.358</v>
      </c>
      <c r="D68" s="6">
        <v>7151.54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10.773</v>
      </c>
      <c r="K68" s="13">
        <v>1</v>
      </c>
      <c r="L68" s="13">
        <v>2</v>
      </c>
      <c r="M68" s="13">
        <v>0</v>
      </c>
      <c r="N68" s="13">
        <v>-1</v>
      </c>
      <c r="O68" s="13">
        <v>0</v>
      </c>
      <c r="P68" s="13">
        <v>-1.413</v>
      </c>
      <c r="Q68" s="13">
        <v>0</v>
      </c>
      <c r="R68" s="13">
        <v>0</v>
      </c>
    </row>
    <row r="69" ht="20.25" spans="1:18">
      <c r="A69" s="6" t="s">
        <v>710</v>
      </c>
      <c r="B69" s="6" t="s">
        <v>711</v>
      </c>
      <c r="C69" s="6">
        <v>2401.232</v>
      </c>
      <c r="D69" s="6">
        <v>2709.034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6.712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-9.568</v>
      </c>
      <c r="Q69" s="13">
        <v>0</v>
      </c>
      <c r="R69" s="13">
        <v>0</v>
      </c>
    </row>
    <row r="70" ht="20.25" spans="1:18">
      <c r="A70" s="6" t="s">
        <v>712</v>
      </c>
      <c r="B70" s="6" t="s">
        <v>713</v>
      </c>
      <c r="C70" s="6">
        <v>1239.918</v>
      </c>
      <c r="D70" s="6">
        <v>1551.239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11.687</v>
      </c>
      <c r="K70" s="13">
        <v>4</v>
      </c>
      <c r="L70" s="13">
        <v>2</v>
      </c>
      <c r="M70" s="13">
        <v>0</v>
      </c>
      <c r="N70" s="13">
        <v>1</v>
      </c>
      <c r="O70" s="13">
        <v>0</v>
      </c>
      <c r="P70" s="13">
        <v>5.916</v>
      </c>
      <c r="Q70" s="13">
        <v>0</v>
      </c>
      <c r="R70" s="13">
        <v>0</v>
      </c>
    </row>
    <row r="71" ht="20.25" spans="1:18">
      <c r="A71" s="6" t="s">
        <v>714</v>
      </c>
      <c r="B71" s="6" t="s">
        <v>715</v>
      </c>
      <c r="C71" s="6">
        <v>5197.122</v>
      </c>
      <c r="D71" s="6">
        <v>6180.282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12.181</v>
      </c>
      <c r="K71" s="13">
        <v>3</v>
      </c>
      <c r="L71" s="13">
        <v>0</v>
      </c>
      <c r="M71" s="13">
        <v>0</v>
      </c>
      <c r="N71" s="13">
        <v>0</v>
      </c>
      <c r="O71" s="13">
        <v>0</v>
      </c>
      <c r="P71" s="13">
        <v>-16.063</v>
      </c>
      <c r="Q71" s="13">
        <v>0</v>
      </c>
      <c r="R71" s="13">
        <v>0</v>
      </c>
    </row>
    <row r="72" ht="20.25" spans="1:18">
      <c r="A72" s="6" t="s">
        <v>716</v>
      </c>
      <c r="B72" s="6" t="s">
        <v>717</v>
      </c>
      <c r="C72" s="6">
        <v>2249.29</v>
      </c>
      <c r="D72" s="6">
        <v>2697.816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10.601</v>
      </c>
      <c r="K72" s="13">
        <v>3</v>
      </c>
      <c r="L72" s="13">
        <v>2</v>
      </c>
      <c r="M72" s="13">
        <v>0</v>
      </c>
      <c r="N72" s="13">
        <v>0</v>
      </c>
      <c r="O72" s="13">
        <v>0</v>
      </c>
      <c r="P72" s="13">
        <v>4.221</v>
      </c>
      <c r="Q72" s="13">
        <v>0</v>
      </c>
      <c r="R72" s="13">
        <v>1</v>
      </c>
    </row>
    <row r="73" ht="20.25" spans="1:18">
      <c r="A73" s="6" t="s">
        <v>718</v>
      </c>
      <c r="B73" s="6" t="s">
        <v>719</v>
      </c>
      <c r="C73" s="6">
        <v>5317.782</v>
      </c>
      <c r="D73" s="6">
        <v>6264.569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12.103</v>
      </c>
      <c r="K73" s="13">
        <v>3</v>
      </c>
      <c r="L73" s="13">
        <v>1</v>
      </c>
      <c r="M73" s="13">
        <v>0</v>
      </c>
      <c r="N73" s="13">
        <v>0</v>
      </c>
      <c r="O73" s="13">
        <v>0</v>
      </c>
      <c r="P73" s="13">
        <v>-13.348</v>
      </c>
      <c r="Q73" s="13">
        <v>0</v>
      </c>
      <c r="R73" s="13">
        <v>1</v>
      </c>
    </row>
    <row r="74" ht="20.25" spans="1:18">
      <c r="A74" s="6" t="s">
        <v>720</v>
      </c>
      <c r="B74" s="6" t="s">
        <v>721</v>
      </c>
      <c r="C74" s="6">
        <v>5542.192</v>
      </c>
      <c r="D74" s="6">
        <v>5900.849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1.786</v>
      </c>
      <c r="K74" s="13">
        <v>3</v>
      </c>
      <c r="L74" s="13">
        <v>2</v>
      </c>
      <c r="M74" s="13">
        <v>0</v>
      </c>
      <c r="N74" s="13">
        <v>0</v>
      </c>
      <c r="O74" s="13">
        <v>0</v>
      </c>
      <c r="P74" s="13">
        <v>5.93</v>
      </c>
      <c r="Q74" s="13">
        <v>0</v>
      </c>
      <c r="R74" s="13">
        <v>0</v>
      </c>
    </row>
    <row r="75" ht="20.25" spans="1:18">
      <c r="A75" s="6" t="s">
        <v>722</v>
      </c>
      <c r="B75" s="6" t="s">
        <v>723</v>
      </c>
      <c r="C75" s="6">
        <v>4298.983</v>
      </c>
      <c r="D75" s="6">
        <v>5081.885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8.649</v>
      </c>
      <c r="K75" s="13">
        <v>0</v>
      </c>
      <c r="L75" s="13">
        <v>1</v>
      </c>
      <c r="M75" s="13">
        <v>1</v>
      </c>
      <c r="N75" s="13">
        <v>-1</v>
      </c>
      <c r="O75" s="13">
        <v>0</v>
      </c>
      <c r="P75" s="13">
        <v>1.742</v>
      </c>
      <c r="Q75" s="13">
        <v>0</v>
      </c>
      <c r="R75" s="13">
        <v>0</v>
      </c>
    </row>
    <row r="76" ht="20.25" spans="1:18">
      <c r="A76" s="6" t="s">
        <v>724</v>
      </c>
      <c r="B76" s="6" t="s">
        <v>725</v>
      </c>
      <c r="C76" s="6">
        <v>1674.568</v>
      </c>
      <c r="D76" s="6">
        <v>1935.355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2.98</v>
      </c>
      <c r="K76" s="13">
        <v>0</v>
      </c>
      <c r="L76" s="13">
        <v>0</v>
      </c>
      <c r="M76" s="13">
        <v>1</v>
      </c>
      <c r="N76" s="13">
        <v>0</v>
      </c>
      <c r="O76" s="13">
        <v>0</v>
      </c>
      <c r="P76" s="13">
        <v>-0.658</v>
      </c>
      <c r="Q76" s="13">
        <v>0</v>
      </c>
      <c r="R76" s="13">
        <v>0</v>
      </c>
    </row>
    <row r="77" ht="20.25" spans="1:18">
      <c r="A77" s="6" t="s">
        <v>726</v>
      </c>
      <c r="B77" s="6" t="s">
        <v>727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3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6" t="s">
        <v>728</v>
      </c>
      <c r="B78" s="6" t="s">
        <v>729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3.57</v>
      </c>
      <c r="Q78" s="13">
        <v>0</v>
      </c>
      <c r="R78" s="13">
        <v>0</v>
      </c>
    </row>
    <row r="79" ht="20.25" spans="1:18">
      <c r="A79" s="6" t="s">
        <v>730</v>
      </c>
      <c r="B79" s="6" t="s">
        <v>731</v>
      </c>
      <c r="C79" s="6">
        <v>108.062</v>
      </c>
      <c r="D79" s="6">
        <v>109.421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0.243</v>
      </c>
      <c r="K79" s="13">
        <v>0</v>
      </c>
      <c r="L79" s="13">
        <v>1</v>
      </c>
      <c r="M79" s="13">
        <v>0</v>
      </c>
      <c r="N79" s="13">
        <v>0</v>
      </c>
      <c r="O79" s="13">
        <v>0</v>
      </c>
      <c r="P79" s="13">
        <v>-0.004</v>
      </c>
      <c r="Q79" s="13">
        <v>0</v>
      </c>
      <c r="R79" s="13">
        <v>0</v>
      </c>
    </row>
    <row r="80" ht="20.25" spans="1:18">
      <c r="A80" s="9" t="s">
        <v>732</v>
      </c>
      <c r="B80" s="9" t="s">
        <v>733</v>
      </c>
      <c r="C80" s="9">
        <v>117.188</v>
      </c>
      <c r="D80" s="9">
        <v>121.611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0.587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0.013</v>
      </c>
      <c r="Q80" s="13">
        <v>0</v>
      </c>
      <c r="R80" s="13">
        <v>0</v>
      </c>
    </row>
    <row r="81" ht="20.25" spans="1:18">
      <c r="A81" s="9" t="s">
        <v>734</v>
      </c>
      <c r="B81" s="9" t="s">
        <v>735</v>
      </c>
      <c r="C81" s="9">
        <v>102.322</v>
      </c>
      <c r="D81" s="9">
        <v>102.74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0.025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0.001</v>
      </c>
      <c r="Q81" s="13">
        <v>0</v>
      </c>
      <c r="R81" s="13">
        <v>0</v>
      </c>
    </row>
    <row r="82" ht="20.25" spans="1:18">
      <c r="A82" s="9" t="s">
        <v>736</v>
      </c>
      <c r="B82" s="9" t="s">
        <v>737</v>
      </c>
      <c r="C82" s="9">
        <v>65660.063</v>
      </c>
      <c r="D82" s="9">
        <v>72409.305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6.253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7.369</v>
      </c>
      <c r="Q82" s="13">
        <v>0</v>
      </c>
      <c r="R82" s="13">
        <v>0</v>
      </c>
    </row>
    <row r="83" ht="20.25" spans="1:18">
      <c r="A83" s="9" t="s">
        <v>738</v>
      </c>
      <c r="B83" s="9" t="s">
        <v>739</v>
      </c>
      <c r="C83" s="9">
        <v>1183.92</v>
      </c>
      <c r="D83" s="9">
        <v>1952.185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12.915</v>
      </c>
      <c r="K83" s="13">
        <v>0</v>
      </c>
      <c r="L83" s="13">
        <v>2</v>
      </c>
      <c r="M83" s="13">
        <v>0</v>
      </c>
      <c r="N83" s="13">
        <v>-1</v>
      </c>
      <c r="O83" s="13">
        <v>0</v>
      </c>
      <c r="P83" s="13">
        <v>-3.583</v>
      </c>
      <c r="Q83" s="13">
        <v>0</v>
      </c>
      <c r="R83" s="13">
        <v>-1</v>
      </c>
    </row>
    <row r="84" ht="20.25" spans="1:18">
      <c r="A84" s="9" t="s">
        <v>740</v>
      </c>
      <c r="B84" s="9" t="s">
        <v>741</v>
      </c>
      <c r="C84" s="9">
        <v>3164.603</v>
      </c>
      <c r="D84" s="9">
        <v>3916.53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8.272</v>
      </c>
      <c r="K84" s="13">
        <v>0</v>
      </c>
      <c r="L84" s="13">
        <v>1</v>
      </c>
      <c r="M84" s="13">
        <v>1</v>
      </c>
      <c r="N84" s="13">
        <v>-1</v>
      </c>
      <c r="O84" s="13">
        <v>0</v>
      </c>
      <c r="P84" s="13">
        <v>0.841</v>
      </c>
      <c r="Q84" s="13">
        <v>0</v>
      </c>
      <c r="R84" s="13">
        <v>0</v>
      </c>
    </row>
    <row r="85" ht="20.25" spans="1:18">
      <c r="A85" s="9" t="s">
        <v>742</v>
      </c>
      <c r="B85" s="9" t="s">
        <v>743</v>
      </c>
      <c r="C85" s="9">
        <v>11651.399</v>
      </c>
      <c r="D85" s="9">
        <v>13709.139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6.49</v>
      </c>
      <c r="K85" s="13">
        <v>0</v>
      </c>
      <c r="L85" s="13">
        <v>2</v>
      </c>
      <c r="M85" s="13">
        <v>0</v>
      </c>
      <c r="N85" s="13">
        <v>0</v>
      </c>
      <c r="O85" s="13">
        <v>0</v>
      </c>
      <c r="P85" s="13">
        <v>17.026</v>
      </c>
      <c r="Q85" s="13">
        <v>0</v>
      </c>
      <c r="R85" s="13">
        <v>-1</v>
      </c>
    </row>
    <row r="86" ht="20.25" spans="1:18">
      <c r="A86" s="9" t="s">
        <v>744</v>
      </c>
      <c r="B86" s="9" t="s">
        <v>745</v>
      </c>
      <c r="C86" s="9">
        <v>427.565</v>
      </c>
      <c r="D86" s="9">
        <v>561.663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12.078</v>
      </c>
      <c r="K86" s="13">
        <v>0</v>
      </c>
      <c r="L86" s="13">
        <v>1</v>
      </c>
      <c r="M86" s="13">
        <v>1</v>
      </c>
      <c r="N86" s="13">
        <v>-1</v>
      </c>
      <c r="O86" s="13">
        <v>0</v>
      </c>
      <c r="P86" s="13">
        <v>0.262</v>
      </c>
      <c r="Q86" s="13">
        <v>0</v>
      </c>
      <c r="R86" s="13">
        <v>0</v>
      </c>
    </row>
    <row r="87" ht="20.25" spans="1:18">
      <c r="A87" s="9" t="s">
        <v>746</v>
      </c>
      <c r="B87" s="9" t="s">
        <v>747</v>
      </c>
      <c r="C87" s="9">
        <v>6968.089</v>
      </c>
      <c r="D87" s="9">
        <v>9808.619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19.676</v>
      </c>
      <c r="K87" s="13">
        <v>1</v>
      </c>
      <c r="L87" s="13">
        <v>1</v>
      </c>
      <c r="M87" s="13">
        <v>0</v>
      </c>
      <c r="N87" s="13">
        <v>0</v>
      </c>
      <c r="O87" s="13">
        <v>0</v>
      </c>
      <c r="P87" s="13">
        <v>-1.208</v>
      </c>
      <c r="Q87" s="13">
        <v>0</v>
      </c>
      <c r="R87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2025-08-14T15:25:24Z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3482D8FA3F0843EB8B441C3B195C39CD_13</vt:lpwstr>
  </property>
  <property fmtid="{D5CDD505-2E9C-101B-9397-08002B2CF9AE}" pid="3" name="KSOProductBuildVer">
    <vt:lpwstr>2052-12.1.0.15712</vt:lpwstr>
  </property>
</Properties>
</file>