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<sst xmlns="http://schemas.openxmlformats.org/spreadsheetml/2006/main" count="654" uniqueCount="613">
  <si>
    <t>京沪深强转弱</t>
  </si>
  <si>
    <t>京沪深弱转强</t>
  </si>
  <si>
    <t>代码</t>
  </si>
  <si>
    <t>简称</t>
  </si>
  <si>
    <t>总市值</t>
  </si>
  <si>
    <t>高应收款</t>
  </si>
  <si>
    <t>185300.88亿</t>
  </si>
  <si>
    <t>证金汇金持股</t>
  </si>
  <si>
    <t>134531.63亿</t>
  </si>
  <si>
    <t>全指能源</t>
  </si>
  <si>
    <t>37826.38亿</t>
  </si>
  <si>
    <t>红利指数</t>
  </si>
  <si>
    <t>105344.80亿</t>
  </si>
  <si>
    <t>酿酒</t>
  </si>
  <si>
    <t>32528.13亿</t>
  </si>
  <si>
    <t>业绩预升</t>
  </si>
  <si>
    <t>93172.54亿</t>
  </si>
  <si>
    <t>煤炭</t>
  </si>
  <si>
    <t>13719.40亿</t>
  </si>
  <si>
    <t>全指可选</t>
  </si>
  <si>
    <t>49092.89亿</t>
  </si>
  <si>
    <t>次新股</t>
  </si>
  <si>
    <t>10831.27亿</t>
  </si>
  <si>
    <t>近期新高</t>
  </si>
  <si>
    <t>43756.39亿</t>
  </si>
  <si>
    <t>新进指标股</t>
  </si>
  <si>
    <t>9525.63亿</t>
  </si>
  <si>
    <t>电力</t>
  </si>
  <si>
    <t>31911.77亿</t>
  </si>
  <si>
    <t>预高送转</t>
  </si>
  <si>
    <t>5941.31亿</t>
  </si>
  <si>
    <t>运输服务</t>
  </si>
  <si>
    <t>13308.20亿</t>
  </si>
  <si>
    <t>酒店餐饮</t>
  </si>
  <si>
    <t>613.89亿</t>
  </si>
  <si>
    <t>户数增加</t>
  </si>
  <si>
    <t>12912.06亿</t>
  </si>
  <si>
    <t>含B股</t>
  </si>
  <si>
    <t>11118.31亿</t>
  </si>
  <si>
    <t>房地产</t>
  </si>
  <si>
    <t>10701.84亿</t>
  </si>
  <si>
    <t>交通设施</t>
  </si>
  <si>
    <t>10057.92亿</t>
  </si>
  <si>
    <t>山西板块</t>
  </si>
  <si>
    <t>7972.51亿</t>
  </si>
  <si>
    <t>云南板块</t>
  </si>
  <si>
    <t>7909.17亿</t>
  </si>
  <si>
    <t>发可转债</t>
  </si>
  <si>
    <t>5022.16亿</t>
  </si>
  <si>
    <t>风险提示</t>
  </si>
  <si>
    <t>3515.02亿</t>
  </si>
  <si>
    <t>国开持股</t>
  </si>
  <si>
    <t>2599.87亿</t>
  </si>
  <si>
    <t>宁夏板块</t>
  </si>
  <si>
    <t>1919.99亿</t>
  </si>
  <si>
    <t>机构吸筹</t>
  </si>
  <si>
    <t>1140.55亿</t>
  </si>
  <si>
    <t>深证价值</t>
  </si>
  <si>
    <t>--</t>
  </si>
  <si>
    <t>深证治理</t>
  </si>
  <si>
    <t>深证红利</t>
  </si>
  <si>
    <t>国证治理</t>
  </si>
  <si>
    <t>国证服务</t>
  </si>
  <si>
    <t>创价值</t>
  </si>
  <si>
    <t>活跃可转债</t>
  </si>
  <si>
    <t>国企改革</t>
  </si>
  <si>
    <t>深主板50</t>
  </si>
  <si>
    <t>投资时钟</t>
  </si>
  <si>
    <t>中盘价值</t>
  </si>
  <si>
    <t>中盘成长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</si>
  <si>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</si>
  <si>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</si>
  <si>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</si>
  <si>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</si>
  <si>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</si>
  <si>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</si>
  <si>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</si>
  <si>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</si>
  <si>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</si>
  <si>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</si>
  <si>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</si>
  <si>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</si>
  <si>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</si>
  <si>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</si>
  <si>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</si>
  <si>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</si>
  <si>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</si>
  <si>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</si>
  <si>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</si>
  <si>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</si>
  <si>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上证380</t>
  </si>
  <si>
    <t>治理指数</t>
  </si>
  <si>
    <t>180治理</t>
  </si>
  <si>
    <t>上证材料</t>
  </si>
  <si>
    <t>上证国企</t>
  </si>
  <si>
    <t>上证龙头</t>
  </si>
  <si>
    <t>上证商品</t>
  </si>
  <si>
    <t>上证新兴</t>
  </si>
  <si>
    <t>资源50</t>
  </si>
  <si>
    <t>上证上游</t>
  </si>
  <si>
    <t>沪投资品</t>
  </si>
  <si>
    <t>沪消费品</t>
  </si>
  <si>
    <t>50AH优选</t>
  </si>
  <si>
    <t>科创综指</t>
  </si>
  <si>
    <t>科创价格</t>
  </si>
  <si>
    <t>500沪市</t>
  </si>
  <si>
    <t>A股资源</t>
  </si>
  <si>
    <t>消费服务</t>
  </si>
  <si>
    <t>国企一带一路</t>
  </si>
  <si>
    <t>300材料</t>
  </si>
  <si>
    <t>300成长</t>
  </si>
  <si>
    <t>内地资源</t>
  </si>
  <si>
    <t>中证农业</t>
  </si>
  <si>
    <t>中证上游</t>
  </si>
  <si>
    <t>ESG 40</t>
  </si>
  <si>
    <t>全指材料</t>
  </si>
  <si>
    <t>中小100</t>
  </si>
  <si>
    <t>SME创新</t>
  </si>
  <si>
    <t>运输指数</t>
  </si>
  <si>
    <t>创科技</t>
  </si>
  <si>
    <t>中小创Q</t>
  </si>
  <si>
    <t>国证A50</t>
  </si>
  <si>
    <t>资源优势</t>
  </si>
  <si>
    <t>国证红利</t>
  </si>
  <si>
    <t>深证100</t>
  </si>
  <si>
    <t>深企综指</t>
  </si>
  <si>
    <t>ESG 300</t>
  </si>
  <si>
    <t>1000材料</t>
  </si>
  <si>
    <t>中经GDP</t>
  </si>
  <si>
    <t>中小盘</t>
  </si>
  <si>
    <t>周期100</t>
  </si>
  <si>
    <t>国证钢铁</t>
  </si>
  <si>
    <t>深证材料</t>
  </si>
  <si>
    <t>中小基础</t>
  </si>
  <si>
    <t>700价值</t>
  </si>
  <si>
    <t>深100EW</t>
  </si>
  <si>
    <t>300绩效</t>
  </si>
  <si>
    <t>深成指EW</t>
  </si>
  <si>
    <t>深成材料</t>
  </si>
  <si>
    <t>深成公用</t>
  </si>
  <si>
    <t>大农业</t>
  </si>
  <si>
    <t>300深市</t>
  </si>
  <si>
    <t>上证指数</t>
  </si>
  <si>
    <t>Ａ股指数</t>
  </si>
  <si>
    <t>工业指数</t>
  </si>
  <si>
    <t>商业指数</t>
  </si>
  <si>
    <t>综合指数</t>
  </si>
  <si>
    <t>上证180</t>
  </si>
  <si>
    <t>国债指数</t>
  </si>
  <si>
    <t>企债指数</t>
  </si>
  <si>
    <t>新综指</t>
  </si>
  <si>
    <t>180金融</t>
  </si>
  <si>
    <t>中型综指</t>
  </si>
  <si>
    <t>沪公司债</t>
  </si>
  <si>
    <t>180资源</t>
  </si>
  <si>
    <t>180价值</t>
  </si>
  <si>
    <t>180R价值</t>
  </si>
  <si>
    <t>上证医药</t>
  </si>
  <si>
    <t>上证金融</t>
  </si>
  <si>
    <t>上证央企</t>
  </si>
  <si>
    <t>超大盘</t>
  </si>
  <si>
    <t>上证中盘</t>
  </si>
  <si>
    <t>上证中小</t>
  </si>
  <si>
    <t>上证全指</t>
  </si>
  <si>
    <t>180等权</t>
  </si>
  <si>
    <t>50基本</t>
  </si>
  <si>
    <t>180基本</t>
  </si>
  <si>
    <t>上证海外</t>
  </si>
  <si>
    <t>上证地企</t>
  </si>
  <si>
    <t>全指价值</t>
  </si>
  <si>
    <t>全R价值</t>
  </si>
  <si>
    <t>沪企债30</t>
  </si>
  <si>
    <t>上证沪企</t>
  </si>
  <si>
    <t>上证周期</t>
  </si>
  <si>
    <t>上证资源</t>
  </si>
  <si>
    <t>材料等权</t>
  </si>
  <si>
    <t>医药等权</t>
  </si>
  <si>
    <t>金融等权</t>
  </si>
  <si>
    <t>上证流通</t>
  </si>
  <si>
    <t>沪财中小</t>
  </si>
  <si>
    <t>上证F200</t>
  </si>
  <si>
    <t>上证F300</t>
  </si>
  <si>
    <t>上证F500</t>
  </si>
  <si>
    <t>5年信用</t>
  </si>
  <si>
    <t>380材料</t>
  </si>
  <si>
    <t>380医药</t>
  </si>
  <si>
    <t>380金融</t>
  </si>
  <si>
    <t>380等权</t>
  </si>
  <si>
    <t>信用100</t>
  </si>
  <si>
    <t>380价值</t>
  </si>
  <si>
    <t>380R价值</t>
  </si>
  <si>
    <t>医药主题</t>
  </si>
  <si>
    <t>180动态</t>
  </si>
  <si>
    <t>180稳定</t>
  </si>
  <si>
    <t>380基本</t>
  </si>
  <si>
    <t>180波动</t>
  </si>
  <si>
    <t>380波动</t>
  </si>
  <si>
    <t>上证高新</t>
  </si>
  <si>
    <t>上证150</t>
  </si>
  <si>
    <t>上证银行</t>
  </si>
  <si>
    <t>180高贝</t>
  </si>
  <si>
    <t>380低贝</t>
  </si>
  <si>
    <t>上证转债</t>
  </si>
  <si>
    <t>380稳定</t>
  </si>
  <si>
    <t>优势资源</t>
  </si>
  <si>
    <t>消费领先</t>
  </si>
  <si>
    <t>180红利</t>
  </si>
  <si>
    <t>上央红利</t>
  </si>
  <si>
    <t>市值百强</t>
  </si>
  <si>
    <t>沪股通</t>
  </si>
  <si>
    <t>沪互联+</t>
  </si>
  <si>
    <t>新兴成指</t>
  </si>
  <si>
    <t>沪深300</t>
  </si>
  <si>
    <t>中证A500</t>
  </si>
  <si>
    <t>科创生物</t>
  </si>
  <si>
    <t>科创材料</t>
  </si>
  <si>
    <t>科创成长</t>
  </si>
  <si>
    <t>科创100</t>
  </si>
  <si>
    <t>科创200</t>
  </si>
  <si>
    <t>医药生物</t>
  </si>
  <si>
    <t>细分有色</t>
  </si>
  <si>
    <t>细分医药</t>
  </si>
  <si>
    <t>有色金属</t>
  </si>
  <si>
    <t>300红利</t>
  </si>
  <si>
    <t>800有色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</si>
  <si>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</si>
  <si>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</si>
  <si>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</si>
  <si>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</si>
  <si>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</si>
  <si>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</si>
  <si>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</si>
  <si>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</si>
  <si>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</si>
  <si>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</si>
  <si>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</si>
  <si>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</si>
  <si>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500医药</t>
  </si>
  <si>
    <t>CS精准医</t>
  </si>
  <si>
    <t>上海国企</t>
  </si>
  <si>
    <t>港中小企</t>
  </si>
  <si>
    <t>HK银行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</si>
  <si>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</si>
  <si>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</si>
  <si>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</si>
  <si>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</si>
  <si>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</si>
  <si>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</si>
  <si>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</si>
  <si>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</si>
  <si>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300医药</t>
  </si>
  <si>
    <t>300金融</t>
  </si>
  <si>
    <t>300通信</t>
  </si>
  <si>
    <t>300价值</t>
  </si>
  <si>
    <t>公司债指</t>
  </si>
  <si>
    <t>基本面50</t>
  </si>
  <si>
    <t>中证央企</t>
  </si>
  <si>
    <t>央企100</t>
  </si>
  <si>
    <t>800材料</t>
  </si>
  <si>
    <t>中证医药</t>
  </si>
  <si>
    <t>中证金融</t>
  </si>
  <si>
    <t>800通信</t>
  </si>
  <si>
    <t>银河99</t>
  </si>
  <si>
    <t>中证新兴</t>
  </si>
  <si>
    <t>基本200</t>
  </si>
  <si>
    <t>基本400</t>
  </si>
  <si>
    <t>基本600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</si>
  <si>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</si>
  <si>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</si>
  <si>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</si>
  <si>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</si>
  <si>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</si>
  <si>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</si>
  <si>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</si>
  <si>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</si>
  <si>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全指医药</t>
  </si>
  <si>
    <t>全指金融</t>
  </si>
  <si>
    <t>全指通信</t>
  </si>
  <si>
    <t>深证成指</t>
  </si>
  <si>
    <t>深成指R</t>
  </si>
  <si>
    <t>成份Ｂ指</t>
  </si>
  <si>
    <t>深证100R</t>
  </si>
  <si>
    <t>创业板指</t>
  </si>
  <si>
    <t>深证300</t>
  </si>
  <si>
    <t>深证200</t>
  </si>
  <si>
    <t>深证1000</t>
  </si>
  <si>
    <t>创业300</t>
  </si>
  <si>
    <t>中小创新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</si>
  <si>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</si>
  <si>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</si>
  <si>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</si>
  <si>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</si>
  <si>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</si>
  <si>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</si>
  <si>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</si>
  <si>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</si>
  <si>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</si>
  <si>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</si>
  <si>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水电指数</t>
  </si>
  <si>
    <t>批零指数</t>
  </si>
  <si>
    <t>金融指数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</si>
  <si>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</si>
  <si>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</si>
  <si>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</si>
  <si>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</si>
  <si>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</si>
  <si>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</si>
  <si>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</si>
  <si>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长江100</t>
  </si>
  <si>
    <t>云科技50</t>
  </si>
  <si>
    <t>物联网50</t>
  </si>
  <si>
    <t>区块链50</t>
  </si>
  <si>
    <t>碳中和债</t>
  </si>
  <si>
    <t>深转交债</t>
  </si>
  <si>
    <t>民企发展</t>
  </si>
  <si>
    <t>创业大盘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</si>
  <si>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</si>
  <si>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</si>
  <si>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</si>
  <si>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</si>
  <si>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</si>
  <si>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</si>
  <si>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</si>
  <si>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</si>
  <si>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</si>
  <si>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国证1000</t>
  </si>
  <si>
    <t>国证300</t>
  </si>
  <si>
    <t>巨潮100</t>
  </si>
  <si>
    <t>巨潮大盘</t>
  </si>
  <si>
    <t>巨潮中盘</t>
  </si>
  <si>
    <t>国证Ａ指</t>
  </si>
  <si>
    <t>成长40</t>
  </si>
  <si>
    <t>中小100R</t>
  </si>
  <si>
    <t>深证民营</t>
  </si>
  <si>
    <t>深证300R</t>
  </si>
  <si>
    <t>分析师指数</t>
  </si>
  <si>
    <t>长三角</t>
  </si>
  <si>
    <t>环渤海</t>
  </si>
  <si>
    <t>民企100</t>
  </si>
  <si>
    <t>消费100</t>
  </si>
  <si>
    <t>能源金属</t>
  </si>
  <si>
    <t>国证军工</t>
  </si>
  <si>
    <t>国证价值</t>
  </si>
  <si>
    <t>大盘价值</t>
  </si>
  <si>
    <t>小盘价值</t>
  </si>
  <si>
    <t>国证基金</t>
  </si>
  <si>
    <t>国证ETF</t>
  </si>
  <si>
    <t>1000医药</t>
  </si>
  <si>
    <t>1000金融</t>
  </si>
  <si>
    <t>国证通信</t>
  </si>
  <si>
    <t>国证新兴</t>
  </si>
  <si>
    <t>国证医药</t>
  </si>
  <si>
    <t>国证有色</t>
  </si>
  <si>
    <t>大中盘</t>
  </si>
  <si>
    <t>防御100</t>
  </si>
  <si>
    <t>大盘低波</t>
  </si>
  <si>
    <t>中盘低波</t>
  </si>
  <si>
    <t>中盘高贝</t>
  </si>
  <si>
    <t>小盘低波</t>
  </si>
  <si>
    <t>苏州率先</t>
  </si>
  <si>
    <t>国证转债</t>
  </si>
  <si>
    <t>I100</t>
  </si>
  <si>
    <t>I300</t>
  </si>
  <si>
    <t>国证保证</t>
  </si>
  <si>
    <t>专利领先</t>
  </si>
  <si>
    <t>国证定增</t>
  </si>
  <si>
    <t>新丝路</t>
  </si>
  <si>
    <t>国证银行</t>
  </si>
  <si>
    <t>证券龙头</t>
  </si>
  <si>
    <t>生物医药</t>
  </si>
  <si>
    <t>央视50</t>
  </si>
  <si>
    <t>央视治理</t>
  </si>
  <si>
    <t>央视责任</t>
  </si>
  <si>
    <t>创业板R</t>
  </si>
  <si>
    <t>TMT50</t>
  </si>
  <si>
    <t>中创100R</t>
  </si>
  <si>
    <t>中创100</t>
  </si>
  <si>
    <t>深证金融</t>
  </si>
  <si>
    <t>深证电信</t>
  </si>
  <si>
    <t>深证公用</t>
  </si>
  <si>
    <t>中创500</t>
  </si>
  <si>
    <t>1000成长</t>
  </si>
  <si>
    <t>深300EW</t>
  </si>
  <si>
    <t>中小等权</t>
  </si>
  <si>
    <t>深证装备</t>
  </si>
  <si>
    <t>深证大宗</t>
  </si>
  <si>
    <t>创业基础</t>
  </si>
  <si>
    <t>深证新兴</t>
  </si>
  <si>
    <t>创业新兴</t>
  </si>
  <si>
    <t>中小红利</t>
  </si>
  <si>
    <t>中小绩效</t>
  </si>
  <si>
    <t>中创EW</t>
  </si>
  <si>
    <t>深证低波</t>
  </si>
  <si>
    <t>深证高贝</t>
  </si>
  <si>
    <t>中小低波</t>
  </si>
  <si>
    <t>中创低波</t>
  </si>
  <si>
    <t>创业成长</t>
  </si>
  <si>
    <t>深防御50</t>
  </si>
  <si>
    <t>创业板50</t>
  </si>
  <si>
    <t>深A医药</t>
  </si>
  <si>
    <t>深医药EW</t>
  </si>
  <si>
    <t>深次新股</t>
  </si>
  <si>
    <t>深证200R</t>
  </si>
  <si>
    <t>深成金融</t>
  </si>
  <si>
    <t>深成电信</t>
  </si>
  <si>
    <t>创业低波</t>
  </si>
  <si>
    <t>深证创投</t>
  </si>
  <si>
    <t>优势成长</t>
  </si>
  <si>
    <t>金融科技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</si>
  <si>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</si>
  <si>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</si>
  <si>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</si>
  <si>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</si>
  <si>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</si>
  <si>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</si>
  <si>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</si>
  <si>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保险主题</t>
  </si>
  <si>
    <t>中证国安</t>
  </si>
  <si>
    <t>深证50</t>
  </si>
  <si>
    <t>中证 500</t>
  </si>
  <si>
    <t>300 医药</t>
  </si>
  <si>
    <t>300 金融</t>
  </si>
  <si>
    <t>军工指数</t>
  </si>
  <si>
    <t>800非银</t>
  </si>
  <si>
    <t>中证军工</t>
  </si>
  <si>
    <t>中证国防</t>
  </si>
  <si>
    <t>证券公司</t>
  </si>
  <si>
    <t>中证银行</t>
  </si>
  <si>
    <t>一带一路</t>
  </si>
  <si>
    <t>CSWD并购</t>
  </si>
  <si>
    <t>CSWD生科</t>
  </si>
  <si>
    <t>湾创100</t>
  </si>
  <si>
    <t>疫苗生科</t>
  </si>
  <si>
    <t>医疗健康</t>
  </si>
  <si>
    <t>化肥农药</t>
  </si>
  <si>
    <t>蓝色100</t>
  </si>
  <si>
    <t>通用航空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</si>
  <si>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</si>
  <si>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</si>
  <si>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</si>
  <si>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</si>
  <si>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</si>
  <si>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</si>
  <si>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AG00</t>
  </si>
  <si>
    <t>白银连续</t>
  </si>
  <si>
    <t>I00</t>
  </si>
  <si>
    <t>矿石连续</t>
  </si>
  <si>
    <t>P00</t>
  </si>
  <si>
    <t>棕榈连续</t>
  </si>
  <si>
    <t>Y00</t>
  </si>
  <si>
    <t>豆油连续</t>
  </si>
  <si>
    <t>CF00</t>
  </si>
  <si>
    <t>棉花连续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</si>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</sst>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0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"880570"</f>
        <v>880570</v>
      </c>
      <c r="B3" s="30" t="s">
        <v>5</v>
      </c>
      <c r="C3" s="30" t="s">
        <v>6</v>
      </c>
      <c r="D3" s="31" t="str">
        <f>"880857"</f>
        <v>880857</v>
      </c>
      <c r="E3" s="31" t="s">
        <v>7</v>
      </c>
      <c r="F3" s="31" t="s">
        <v>8</v>
      </c>
    </row>
    <row r="4" ht="13.5" spans="1:6">
      <c r="A4" s="30" t="str">
        <f>"000986"</f>
        <v>000986</v>
      </c>
      <c r="B4" s="30" t="s">
        <v>9</v>
      </c>
      <c r="C4" s="30" t="s">
        <v>10</v>
      </c>
      <c r="D4" s="31" t="str">
        <f>"000015"</f>
        <v>000015</v>
      </c>
      <c r="E4" s="31" t="s">
        <v>11</v>
      </c>
      <c r="F4" s="31" t="s">
        <v>12</v>
      </c>
    </row>
    <row r="5" ht="13.5" spans="1:6">
      <c r="A5" s="30" t="str">
        <f>"880380"</f>
        <v>880380</v>
      </c>
      <c r="B5" s="30" t="s">
        <v>13</v>
      </c>
      <c r="C5" s="30" t="s">
        <v>14</v>
      </c>
      <c r="D5" s="31" t="str">
        <f>"880842"</f>
        <v>880842</v>
      </c>
      <c r="E5" s="31" t="s">
        <v>15</v>
      </c>
      <c r="F5" s="31" t="s">
        <v>16</v>
      </c>
    </row>
    <row r="6" ht="13.5" spans="1:6">
      <c r="A6" s="30" t="str">
        <f>"880301"</f>
        <v>880301</v>
      </c>
      <c r="B6" s="30" t="s">
        <v>17</v>
      </c>
      <c r="C6" s="30" t="s">
        <v>18</v>
      </c>
      <c r="D6" s="31" t="str">
        <f>"000989"</f>
        <v>000989</v>
      </c>
      <c r="E6" s="31" t="s">
        <v>19</v>
      </c>
      <c r="F6" s="31" t="s">
        <v>20</v>
      </c>
    </row>
    <row r="7" ht="13.5" spans="1:6">
      <c r="A7" s="30" t="str">
        <f>"880529"</f>
        <v>880529</v>
      </c>
      <c r="B7" s="30" t="s">
        <v>21</v>
      </c>
      <c r="C7" s="30" t="s">
        <v>22</v>
      </c>
      <c r="D7" s="31" t="str">
        <f>"880865"</f>
        <v>880865</v>
      </c>
      <c r="E7" s="31" t="s">
        <v>23</v>
      </c>
      <c r="F7" s="31" t="s">
        <v>24</v>
      </c>
    </row>
    <row r="8" ht="13.5" spans="1:6">
      <c r="A8" s="30" t="str">
        <f>"880603"</f>
        <v>880603</v>
      </c>
      <c r="B8" s="30" t="s">
        <v>25</v>
      </c>
      <c r="C8" s="30" t="s">
        <v>26</v>
      </c>
      <c r="D8" s="31" t="str">
        <f>"880305"</f>
        <v>880305</v>
      </c>
      <c r="E8" s="31" t="s">
        <v>27</v>
      </c>
      <c r="F8" s="31" t="s">
        <v>28</v>
      </c>
    </row>
    <row r="9" ht="13.5" spans="1:6">
      <c r="A9" s="30" t="str">
        <f>"880854"</f>
        <v>880854</v>
      </c>
      <c r="B9" s="30" t="s">
        <v>29</v>
      </c>
      <c r="C9" s="30" t="s">
        <v>30</v>
      </c>
      <c r="D9" s="31" t="str">
        <f>"880459"</f>
        <v>880459</v>
      </c>
      <c r="E9" s="31" t="s">
        <v>31</v>
      </c>
      <c r="F9" s="31" t="s">
        <v>32</v>
      </c>
    </row>
    <row r="10" ht="13.5" spans="1:6">
      <c r="A10" s="30" t="str">
        <f>"880423"</f>
        <v>880423</v>
      </c>
      <c r="B10" s="30" t="s">
        <v>33</v>
      </c>
      <c r="C10" s="30" t="s">
        <v>34</v>
      </c>
      <c r="D10" s="31" t="str">
        <f>"880876"</f>
        <v>880876</v>
      </c>
      <c r="E10" s="31" t="s">
        <v>35</v>
      </c>
      <c r="F10" s="31" t="s">
        <v>36</v>
      </c>
    </row>
    <row r="11" ht="13.5" spans="1:6">
      <c r="A11" s="32"/>
      <c r="B11" s="32"/>
      <c r="C11" s="32"/>
      <c r="D11" s="31" t="str">
        <f>"880502"</f>
        <v>880502</v>
      </c>
      <c r="E11" s="31" t="s">
        <v>37</v>
      </c>
      <c r="F11" s="31" t="s">
        <v>38</v>
      </c>
    </row>
    <row r="12" ht="13.5" spans="1:6">
      <c r="A12" s="32"/>
      <c r="B12" s="32"/>
      <c r="C12" s="32"/>
      <c r="D12" s="31" t="str">
        <f>"880482"</f>
        <v>880482</v>
      </c>
      <c r="E12" s="31" t="s">
        <v>39</v>
      </c>
      <c r="F12" s="31" t="s">
        <v>40</v>
      </c>
    </row>
    <row r="13" ht="13.5" spans="1:6">
      <c r="A13" s="32"/>
      <c r="B13" s="32"/>
      <c r="C13" s="32"/>
      <c r="D13" s="31" t="str">
        <f>"880465"</f>
        <v>880465</v>
      </c>
      <c r="E13" s="31" t="s">
        <v>41</v>
      </c>
      <c r="F13" s="31" t="s">
        <v>42</v>
      </c>
    </row>
    <row r="14" ht="16.5" spans="1:6">
      <c r="A14" s="22"/>
      <c r="B14" s="22"/>
      <c r="C14" s="22"/>
      <c r="D14" s="31" t="str">
        <f>"880217"</f>
        <v>880217</v>
      </c>
      <c r="E14" s="31" t="s">
        <v>43</v>
      </c>
      <c r="F14" s="31" t="s">
        <v>44</v>
      </c>
    </row>
    <row r="15" ht="16.5" spans="1:6">
      <c r="A15" s="22"/>
      <c r="B15" s="22"/>
      <c r="C15" s="22"/>
      <c r="D15" s="31" t="str">
        <f>"880227"</f>
        <v>880227</v>
      </c>
      <c r="E15" s="31" t="s">
        <v>45</v>
      </c>
      <c r="F15" s="31" t="s">
        <v>46</v>
      </c>
    </row>
    <row r="16" ht="16.5" spans="1:6">
      <c r="A16" s="22"/>
      <c r="B16" s="22"/>
      <c r="C16" s="22"/>
      <c r="D16" s="31" t="str">
        <f>"880723"</f>
        <v>880723</v>
      </c>
      <c r="E16" s="31" t="s">
        <v>47</v>
      </c>
      <c r="F16" s="31" t="s">
        <v>48</v>
      </c>
    </row>
    <row r="17" ht="16.5" spans="1:6">
      <c r="A17" s="22"/>
      <c r="B17" s="22"/>
      <c r="C17" s="22"/>
      <c r="D17" s="31" t="str">
        <f>"880896"</f>
        <v>880896</v>
      </c>
      <c r="E17" s="31" t="s">
        <v>49</v>
      </c>
      <c r="F17" s="31" t="s">
        <v>50</v>
      </c>
    </row>
    <row r="18" ht="16.5" spans="1:6">
      <c r="A18" s="22"/>
      <c r="B18" s="22"/>
      <c r="C18" s="22"/>
      <c r="D18" s="31" t="str">
        <f>"880858"</f>
        <v>880858</v>
      </c>
      <c r="E18" s="31" t="s">
        <v>51</v>
      </c>
      <c r="F18" s="31" t="s">
        <v>52</v>
      </c>
    </row>
    <row r="19" ht="16.5" spans="1:6">
      <c r="A19" s="22"/>
      <c r="B19" s="22"/>
      <c r="C19" s="22"/>
      <c r="D19" s="31" t="str">
        <f>"880214"</f>
        <v>880214</v>
      </c>
      <c r="E19" s="31" t="s">
        <v>53</v>
      </c>
      <c r="F19" s="31" t="s">
        <v>54</v>
      </c>
    </row>
    <row r="20" ht="16.5" spans="1:6">
      <c r="A20" s="22"/>
      <c r="B20" s="22"/>
      <c r="C20" s="22"/>
      <c r="D20" s="31" t="str">
        <f>"880756"</f>
        <v>880756</v>
      </c>
      <c r="E20" s="31" t="s">
        <v>55</v>
      </c>
      <c r="F20" s="31" t="s">
        <v>56</v>
      </c>
    </row>
    <row r="21" ht="16.5" spans="1:6">
      <c r="A21" s="22"/>
      <c r="B21" s="22"/>
      <c r="C21" s="22"/>
      <c r="D21" s="31" t="str">
        <f>"399348"</f>
        <v>399348</v>
      </c>
      <c r="E21" s="31" t="s">
        <v>57</v>
      </c>
      <c r="F21" s="31" t="s">
        <v>58</v>
      </c>
    </row>
    <row r="22" ht="16.5" spans="1:6">
      <c r="A22" s="22"/>
      <c r="B22" s="22"/>
      <c r="C22" s="22"/>
      <c r="D22" s="31" t="str">
        <f>"399328"</f>
        <v>399328</v>
      </c>
      <c r="E22" s="31" t="s">
        <v>59</v>
      </c>
      <c r="F22" s="31" t="s">
        <v>58</v>
      </c>
    </row>
    <row r="23" ht="16.5" spans="1:6">
      <c r="A23" s="22"/>
      <c r="B23" s="22"/>
      <c r="C23" s="22"/>
      <c r="D23" s="31" t="str">
        <f>"399324"</f>
        <v>399324</v>
      </c>
      <c r="E23" s="31" t="s">
        <v>60</v>
      </c>
      <c r="F23" s="31" t="s">
        <v>58</v>
      </c>
    </row>
    <row r="24" ht="16.5" spans="1:6">
      <c r="A24" s="22"/>
      <c r="B24" s="22"/>
      <c r="C24" s="22"/>
      <c r="D24" s="31" t="str">
        <f>"399322"</f>
        <v>399322</v>
      </c>
      <c r="E24" s="31" t="s">
        <v>61</v>
      </c>
      <c r="F24" s="31" t="s">
        <v>58</v>
      </c>
    </row>
    <row r="25" ht="16.5" spans="1:6">
      <c r="A25" s="22"/>
      <c r="B25" s="22"/>
      <c r="C25" s="22"/>
      <c r="D25" s="31" t="str">
        <f>"399320"</f>
        <v>399320</v>
      </c>
      <c r="E25" s="31" t="s">
        <v>62</v>
      </c>
      <c r="F25" s="31" t="s">
        <v>58</v>
      </c>
    </row>
    <row r="26" ht="16.5" spans="1:6">
      <c r="A26" s="22"/>
      <c r="B26" s="22"/>
      <c r="C26" s="22"/>
      <c r="D26" s="31" t="str">
        <f>"399295"</f>
        <v>399295</v>
      </c>
      <c r="E26" s="31" t="s">
        <v>63</v>
      </c>
      <c r="F26" s="31" t="s">
        <v>58</v>
      </c>
    </row>
    <row r="27" ht="16.5" spans="1:6">
      <c r="A27" s="22"/>
      <c r="B27" s="22"/>
      <c r="C27" s="22"/>
      <c r="D27" s="31" t="str">
        <f>"880677"</f>
        <v>880677</v>
      </c>
      <c r="E27" s="31" t="s">
        <v>64</v>
      </c>
      <c r="F27" s="31" t="s">
        <v>58</v>
      </c>
    </row>
    <row r="28" ht="16.5" spans="1:6">
      <c r="A28" s="22"/>
      <c r="B28" s="22"/>
      <c r="C28" s="22"/>
      <c r="D28" s="31" t="str">
        <f>"399974"</f>
        <v>399974</v>
      </c>
      <c r="E28" s="31" t="s">
        <v>65</v>
      </c>
      <c r="F28" s="31" t="s">
        <v>58</v>
      </c>
    </row>
    <row r="29" ht="16.5" spans="1:6">
      <c r="A29" s="22"/>
      <c r="B29" s="22"/>
      <c r="C29" s="22"/>
      <c r="D29" s="31" t="str">
        <f>"399750"</f>
        <v>399750</v>
      </c>
      <c r="E29" s="31" t="s">
        <v>66</v>
      </c>
      <c r="F29" s="31" t="s">
        <v>58</v>
      </c>
    </row>
    <row r="30" ht="16.5" spans="1:6">
      <c r="A30" s="22"/>
      <c r="B30" s="22"/>
      <c r="C30" s="22"/>
      <c r="D30" s="31" t="str">
        <f>"399391"</f>
        <v>399391</v>
      </c>
      <c r="E30" s="31" t="s">
        <v>67</v>
      </c>
      <c r="F30" s="31" t="s">
        <v>58</v>
      </c>
    </row>
    <row r="31" ht="16.5" spans="1:6">
      <c r="A31" s="22"/>
      <c r="B31" s="22"/>
      <c r="C31" s="22"/>
      <c r="D31" s="31" t="str">
        <f>"399375"</f>
        <v>399375</v>
      </c>
      <c r="E31" s="31" t="s">
        <v>68</v>
      </c>
      <c r="F31" s="31" t="s">
        <v>58</v>
      </c>
    </row>
    <row r="32" ht="16.5" spans="1:6">
      <c r="A32" s="22"/>
      <c r="B32" s="22"/>
      <c r="C32" s="22"/>
      <c r="D32" s="31" t="str">
        <f>"399374"</f>
        <v>399374</v>
      </c>
      <c r="E32" s="31" t="s">
        <v>69</v>
      </c>
      <c r="F32" s="31" t="s">
        <v>58</v>
      </c>
    </row>
    <row r="33" ht="16.5" spans="1:6">
      <c r="A33" s="22"/>
      <c r="B33" s="22"/>
      <c r="C33" s="22"/>
      <c r="D33" s="32"/>
      <c r="E33" s="32"/>
      <c r="F33" s="32"/>
    </row>
    <row r="34" ht="16.5" spans="1:6">
      <c r="A34" s="22"/>
      <c r="B34" s="22"/>
      <c r="C34" s="22"/>
      <c r="D34" s="32"/>
      <c r="E34" s="32"/>
      <c r="F34" s="32"/>
    </row>
    <row r="35" ht="16.5" spans="1:6">
      <c r="A35" s="22"/>
      <c r="B35" s="22"/>
      <c r="C35" s="22"/>
      <c r="D35" s="32"/>
      <c r="E35" s="32"/>
      <c r="F35" s="32"/>
    </row>
    <row r="36" ht="16.5" spans="1:6">
      <c r="A36" s="22"/>
      <c r="B36" s="22"/>
      <c r="C36" s="22"/>
      <c r="D36" s="32"/>
      <c r="E36" s="32"/>
      <c r="F36" s="32"/>
    </row>
    <row r="37" ht="16.5" spans="1:6">
      <c r="A37" s="22"/>
      <c r="B37" s="22"/>
      <c r="C37" s="22"/>
      <c r="D37" s="32"/>
      <c r="E37" s="32"/>
      <c r="F37" s="32"/>
    </row>
    <row r="38" ht="16.5" spans="1:6">
      <c r="A38" s="22"/>
      <c r="B38" s="22"/>
      <c r="C38" s="22"/>
      <c r="D38" s="32"/>
      <c r="E38" s="32"/>
      <c r="F38" s="32"/>
    </row>
    <row r="39" ht="16.5" spans="1:6">
      <c r="A39" s="22"/>
      <c r="B39" s="22"/>
      <c r="C39" s="22"/>
      <c r="D39" s="32"/>
      <c r="E39" s="32"/>
      <c r="F39" s="32"/>
    </row>
    <row r="40" ht="16.5" spans="1:6">
      <c r="A40" s="22"/>
      <c r="B40" s="22"/>
      <c r="C40" s="22"/>
      <c r="D40" s="32"/>
      <c r="E40" s="32"/>
      <c r="F40" s="32"/>
    </row>
    <row r="41" ht="16.5" spans="1:6">
      <c r="A41" s="22"/>
      <c r="B41" s="22"/>
      <c r="C41" s="22"/>
      <c r="D41" s="32"/>
      <c r="E41" s="32"/>
      <c r="F41" s="32"/>
    </row>
    <row r="42" ht="16.5" spans="1:6">
      <c r="A42" s="22"/>
      <c r="B42" s="22"/>
      <c r="C42" s="22"/>
      <c r="D42" s="32"/>
      <c r="E42" s="32"/>
      <c r="F42" s="32"/>
    </row>
    <row r="43" ht="16.5" spans="1:6">
      <c r="A43" s="22"/>
      <c r="B43" s="22"/>
      <c r="C43" s="22"/>
      <c r="D43" s="22"/>
      <c r="E43" s="22"/>
      <c r="F43" s="22"/>
    </row>
    <row r="44" ht="16.5" spans="1:6">
      <c r="A44" s="22"/>
      <c r="B44" s="22"/>
      <c r="C44" s="22"/>
      <c r="D44" s="22"/>
      <c r="E44" s="22"/>
      <c r="F44" s="22"/>
    </row>
    <row r="45" ht="16.5" spans="1:6">
      <c r="A45" s="22"/>
      <c r="B45" s="22"/>
      <c r="C45" s="22"/>
      <c r="D45" s="22"/>
      <c r="E45" s="22"/>
      <c r="F45" s="22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32"/>
      <c r="E48" s="32"/>
      <c r="F48" s="32"/>
    </row>
    <row r="49" ht="16.5" spans="1:6">
      <c r="A49" s="22"/>
      <c r="B49" s="22"/>
      <c r="C49" s="22"/>
      <c r="D49" s="32"/>
      <c r="E49" s="32"/>
      <c r="F49" s="32"/>
    </row>
    <row r="50" ht="16.5" spans="1:6">
      <c r="A50" s="22"/>
      <c r="B50" s="22"/>
      <c r="C50" s="22"/>
      <c r="D50" s="32"/>
      <c r="E50" s="32"/>
      <c r="F50" s="32"/>
    </row>
    <row r="51" ht="16.5" spans="1:6">
      <c r="A51" s="22"/>
      <c r="B51" s="22"/>
      <c r="C51" s="22"/>
      <c r="D51" s="32"/>
      <c r="E51" s="32"/>
      <c r="F51" s="32"/>
    </row>
    <row r="52" ht="16.5" spans="1:6">
      <c r="A52" s="22"/>
      <c r="B52" s="22"/>
      <c r="C52" s="22"/>
      <c r="D52" s="32"/>
      <c r="E52" s="32"/>
      <c r="F52" s="32"/>
    </row>
    <row r="53" ht="16.5" spans="1:6">
      <c r="A53" s="22"/>
      <c r="B53" s="22"/>
      <c r="C53" s="22"/>
      <c r="D53" s="32"/>
      <c r="E53" s="32"/>
      <c r="F53" s="32"/>
    </row>
    <row r="54" ht="16.5" spans="1:6">
      <c r="A54" s="22"/>
      <c r="B54" s="22"/>
      <c r="C54" s="22"/>
      <c r="D54" s="32"/>
      <c r="E54" s="32"/>
      <c r="F54" s="32"/>
    </row>
    <row r="55" ht="16.5" spans="1:6">
      <c r="A55" s="22"/>
      <c r="B55" s="22"/>
      <c r="C55" s="22"/>
      <c r="D55" s="32"/>
      <c r="E55" s="32"/>
      <c r="F55" s="32"/>
    </row>
    <row r="56" ht="16.5" spans="1:6">
      <c r="A56" s="22"/>
      <c r="B56" s="22"/>
      <c r="C56" s="22"/>
      <c r="D56" s="32"/>
      <c r="E56" s="32"/>
      <c r="F56" s="32"/>
    </row>
    <row r="57" ht="16.5" spans="1:6">
      <c r="A57" s="22"/>
      <c r="B57" s="22"/>
      <c r="C57" s="22"/>
      <c r="D57" s="32"/>
      <c r="E57" s="32"/>
      <c r="F57" s="32"/>
    </row>
    <row r="58" ht="16.5" spans="1:6">
      <c r="A58" s="22"/>
      <c r="B58" s="22"/>
      <c r="C58" s="22"/>
      <c r="D58" s="32"/>
      <c r="E58" s="32"/>
      <c r="F58" s="32"/>
    </row>
    <row r="59" ht="16.5" spans="1:6">
      <c r="A59" s="22"/>
      <c r="B59" s="22"/>
      <c r="C59" s="22"/>
      <c r="D59" s="32"/>
      <c r="E59" s="32"/>
      <c r="F59" s="32"/>
    </row>
    <row r="60" ht="16.5" spans="1:6">
      <c r="A60" s="22"/>
      <c r="B60" s="22"/>
      <c r="C60" s="22"/>
      <c r="D60" s="32"/>
      <c r="E60" s="32"/>
      <c r="F60" s="3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1" t="s">
        <v>71</v>
      </c>
      <c r="L1" s="1"/>
      <c r="M1" s="1"/>
      <c r="N1" s="1"/>
      <c r="O1" s="1"/>
      <c r="P1" s="1"/>
      <c r="Q1" s="1"/>
      <c r="R1" s="1"/>
    </row>
    <row r="2" ht="22.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4" t="s">
        <v>81</v>
      </c>
      <c r="K2" s="11" t="s">
        <v>82</v>
      </c>
      <c r="L2" s="11" t="s">
        <v>83</v>
      </c>
      <c r="M2" s="11" t="s">
        <v>84</v>
      </c>
      <c r="N2" s="11" t="s">
        <v>85</v>
      </c>
      <c r="O2" s="11" t="s">
        <v>86</v>
      </c>
      <c r="P2" s="11" t="s">
        <v>87</v>
      </c>
      <c r="Q2" s="11" t="s">
        <v>88</v>
      </c>
      <c r="R2" s="11" t="s">
        <v>89</v>
      </c>
    </row>
    <row r="3" ht="16.5" spans="1:23">
      <c r="A3" s="16">
        <v>9</v>
      </c>
      <c r="B3" s="16" t="s">
        <v>90</v>
      </c>
      <c r="C3" s="16">
        <v>4975.772</v>
      </c>
      <c r="D3" s="16">
        <v>5660.029</v>
      </c>
      <c r="E3" s="16">
        <v>1</v>
      </c>
      <c r="F3" s="17">
        <v>0</v>
      </c>
      <c r="G3" s="17">
        <v>0</v>
      </c>
      <c r="H3" s="17">
        <v>1</v>
      </c>
      <c r="I3" s="17">
        <v>0.251</v>
      </c>
      <c r="J3" s="17">
        <v>12.31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0.679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19</v>
      </c>
      <c r="B4" s="16" t="s">
        <v>91</v>
      </c>
      <c r="C4" s="16">
        <v>1046.328</v>
      </c>
      <c r="D4" s="16">
        <v>1152.572</v>
      </c>
      <c r="E4" s="16">
        <v>1</v>
      </c>
      <c r="F4" s="17">
        <v>0</v>
      </c>
      <c r="G4" s="17">
        <v>0</v>
      </c>
      <c r="H4" s="17">
        <v>1</v>
      </c>
      <c r="I4" s="17">
        <v>0.32</v>
      </c>
      <c r="J4" s="17">
        <v>9.509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0.72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21</v>
      </c>
      <c r="B5" s="16" t="s">
        <v>92</v>
      </c>
      <c r="C5" s="16">
        <v>925.771</v>
      </c>
      <c r="D5" s="16">
        <v>1021.293</v>
      </c>
      <c r="E5" s="16">
        <v>1</v>
      </c>
      <c r="F5" s="17">
        <v>0</v>
      </c>
      <c r="G5" s="17">
        <v>0</v>
      </c>
      <c r="H5" s="17">
        <v>1</v>
      </c>
      <c r="I5" s="17">
        <v>0.074</v>
      </c>
      <c r="J5" s="17">
        <v>9.42</v>
      </c>
      <c r="K5" s="20">
        <v>4</v>
      </c>
      <c r="L5" s="20">
        <v>2</v>
      </c>
      <c r="M5" s="20">
        <v>0</v>
      </c>
      <c r="N5" s="20">
        <v>0</v>
      </c>
      <c r="O5" s="20">
        <v>0</v>
      </c>
      <c r="P5" s="20">
        <v>-0.051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33</v>
      </c>
      <c r="B6" s="16" t="s">
        <v>93</v>
      </c>
      <c r="C6" s="16">
        <v>2143.384</v>
      </c>
      <c r="D6" s="16">
        <v>2433.6</v>
      </c>
      <c r="E6" s="16">
        <v>1</v>
      </c>
      <c r="F6" s="17">
        <v>0</v>
      </c>
      <c r="G6" s="17">
        <v>0</v>
      </c>
      <c r="H6" s="17">
        <v>1</v>
      </c>
      <c r="I6" s="17">
        <v>1.898</v>
      </c>
      <c r="J6" s="17">
        <v>13.597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1.881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56</v>
      </c>
      <c r="B7" s="16" t="s">
        <v>94</v>
      </c>
      <c r="C7" s="16">
        <v>1045.703</v>
      </c>
      <c r="D7" s="16">
        <v>1150.113</v>
      </c>
      <c r="E7" s="16">
        <v>1</v>
      </c>
      <c r="F7" s="17">
        <v>0</v>
      </c>
      <c r="G7" s="17">
        <v>0</v>
      </c>
      <c r="H7" s="17">
        <v>1</v>
      </c>
      <c r="I7" s="17">
        <v>0.653</v>
      </c>
      <c r="J7" s="17">
        <v>9.672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-0.317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65</v>
      </c>
      <c r="B8" s="16" t="s">
        <v>95</v>
      </c>
      <c r="C8" s="16">
        <v>2972.136</v>
      </c>
      <c r="D8" s="16">
        <v>3284.507</v>
      </c>
      <c r="E8" s="16">
        <v>1</v>
      </c>
      <c r="F8" s="17">
        <v>0</v>
      </c>
      <c r="G8" s="17">
        <v>0</v>
      </c>
      <c r="H8" s="17">
        <v>1</v>
      </c>
      <c r="I8" s="17">
        <v>0.197</v>
      </c>
      <c r="J8" s="17">
        <v>9.689</v>
      </c>
      <c r="K8" s="20">
        <v>4</v>
      </c>
      <c r="L8" s="20">
        <v>0</v>
      </c>
      <c r="M8" s="20">
        <v>0</v>
      </c>
      <c r="N8" s="20">
        <v>0</v>
      </c>
      <c r="O8" s="20">
        <v>0</v>
      </c>
      <c r="P8" s="20">
        <v>-8.022</v>
      </c>
      <c r="Q8" s="20">
        <v>0</v>
      </c>
      <c r="R8" s="20">
        <v>-1</v>
      </c>
      <c r="S8" s="21"/>
      <c r="T8" s="21"/>
      <c r="U8" s="21"/>
      <c r="V8" s="21"/>
      <c r="W8" s="21"/>
    </row>
    <row r="9" ht="16.5" spans="1:23">
      <c r="A9" s="16">
        <v>66</v>
      </c>
      <c r="B9" s="16" t="s">
        <v>96</v>
      </c>
      <c r="C9" s="16">
        <v>2362.349</v>
      </c>
      <c r="D9" s="16">
        <v>2654.824</v>
      </c>
      <c r="E9" s="16">
        <v>1</v>
      </c>
      <c r="F9" s="17">
        <v>0</v>
      </c>
      <c r="G9" s="17">
        <v>0</v>
      </c>
      <c r="H9" s="17">
        <v>1</v>
      </c>
      <c r="I9" s="17">
        <v>1.285</v>
      </c>
      <c r="J9" s="17">
        <v>12.16</v>
      </c>
      <c r="K9" s="20">
        <v>3</v>
      </c>
      <c r="L9" s="20">
        <v>0</v>
      </c>
      <c r="M9" s="20">
        <v>0</v>
      </c>
      <c r="N9" s="20">
        <v>-1</v>
      </c>
      <c r="O9" s="20">
        <v>0</v>
      </c>
      <c r="P9" s="20">
        <v>0.131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67</v>
      </c>
      <c r="B10" s="16" t="s">
        <v>97</v>
      </c>
      <c r="C10" s="16">
        <v>6184.933</v>
      </c>
      <c r="D10" s="16">
        <v>7115.777</v>
      </c>
      <c r="E10" s="16">
        <v>1</v>
      </c>
      <c r="F10" s="17">
        <v>0</v>
      </c>
      <c r="G10" s="17">
        <v>0</v>
      </c>
      <c r="H10" s="17">
        <v>1</v>
      </c>
      <c r="I10" s="17">
        <v>0.239</v>
      </c>
      <c r="J10" s="17">
        <v>13.289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-1.616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92</v>
      </c>
      <c r="B11" s="16" t="s">
        <v>98</v>
      </c>
      <c r="C11" s="16">
        <v>3117.746</v>
      </c>
      <c r="D11" s="16">
        <v>3498.281</v>
      </c>
      <c r="E11" s="16">
        <v>1</v>
      </c>
      <c r="F11" s="17">
        <v>0</v>
      </c>
      <c r="G11" s="17">
        <v>0</v>
      </c>
      <c r="H11" s="17">
        <v>1</v>
      </c>
      <c r="I11" s="17">
        <v>0.894</v>
      </c>
      <c r="J11" s="17">
        <v>11.675</v>
      </c>
      <c r="K11" s="20">
        <v>4</v>
      </c>
      <c r="L11" s="20">
        <v>0</v>
      </c>
      <c r="M11" s="20">
        <v>-1</v>
      </c>
      <c r="N11" s="20">
        <v>1</v>
      </c>
      <c r="O11" s="20">
        <v>0</v>
      </c>
      <c r="P11" s="20">
        <v>0.28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94</v>
      </c>
      <c r="B12" s="16" t="s">
        <v>99</v>
      </c>
      <c r="C12" s="16">
        <v>2778.913</v>
      </c>
      <c r="D12" s="16">
        <v>3161.939</v>
      </c>
      <c r="E12" s="16">
        <v>1</v>
      </c>
      <c r="F12" s="17">
        <v>0</v>
      </c>
      <c r="G12" s="17">
        <v>0</v>
      </c>
      <c r="H12" s="17">
        <v>1</v>
      </c>
      <c r="I12" s="17">
        <v>1.339</v>
      </c>
      <c r="J12" s="17">
        <v>13.29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5.637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102</v>
      </c>
      <c r="B13" s="16" t="s">
        <v>100</v>
      </c>
      <c r="C13" s="16">
        <v>5085.423</v>
      </c>
      <c r="D13" s="16">
        <v>5713.436</v>
      </c>
      <c r="E13" s="16">
        <v>1</v>
      </c>
      <c r="F13" s="17">
        <v>0</v>
      </c>
      <c r="G13" s="17">
        <v>0</v>
      </c>
      <c r="H13" s="17">
        <v>1</v>
      </c>
      <c r="I13" s="17">
        <v>0.636</v>
      </c>
      <c r="J13" s="17">
        <v>11.558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0.374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103</v>
      </c>
      <c r="B14" s="16" t="s">
        <v>101</v>
      </c>
      <c r="C14" s="16">
        <v>7459.955</v>
      </c>
      <c r="D14" s="16">
        <v>8106.744</v>
      </c>
      <c r="E14" s="16">
        <v>1</v>
      </c>
      <c r="F14" s="17">
        <v>0</v>
      </c>
      <c r="G14" s="17">
        <v>0</v>
      </c>
      <c r="H14" s="17">
        <v>1</v>
      </c>
      <c r="I14" s="17">
        <v>0.19</v>
      </c>
      <c r="J14" s="17">
        <v>8.153</v>
      </c>
      <c r="K14" s="20">
        <v>4</v>
      </c>
      <c r="L14" s="20">
        <v>0</v>
      </c>
      <c r="M14" s="20">
        <v>0</v>
      </c>
      <c r="N14" s="20">
        <v>0</v>
      </c>
      <c r="O14" s="20">
        <v>0</v>
      </c>
      <c r="P14" s="20">
        <v>-0.008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170</v>
      </c>
      <c r="B15" s="16" t="s">
        <v>102</v>
      </c>
      <c r="C15" s="16">
        <v>4860.548</v>
      </c>
      <c r="D15" s="16">
        <v>5529.513</v>
      </c>
      <c r="E15" s="16">
        <v>1</v>
      </c>
      <c r="F15" s="17">
        <v>0</v>
      </c>
      <c r="G15" s="17">
        <v>0</v>
      </c>
      <c r="H15" s="17">
        <v>1</v>
      </c>
      <c r="I15" s="17">
        <v>0.736</v>
      </c>
      <c r="J15" s="17">
        <v>12.745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-0.003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680</v>
      </c>
      <c r="B16" s="16" t="s">
        <v>103</v>
      </c>
      <c r="C16" s="16">
        <v>1039.841</v>
      </c>
      <c r="D16" s="16">
        <v>1263.792</v>
      </c>
      <c r="E16" s="16">
        <v>1</v>
      </c>
      <c r="F16" s="17">
        <v>0</v>
      </c>
      <c r="G16" s="17">
        <v>0</v>
      </c>
      <c r="H16" s="17">
        <v>1</v>
      </c>
      <c r="I16" s="17">
        <v>0.31</v>
      </c>
      <c r="J16" s="17">
        <v>17.976</v>
      </c>
      <c r="K16" s="20">
        <v>3</v>
      </c>
      <c r="L16" s="20">
        <v>0</v>
      </c>
      <c r="M16" s="20">
        <v>0</v>
      </c>
      <c r="N16" s="20">
        <v>-1</v>
      </c>
      <c r="O16" s="20">
        <v>0</v>
      </c>
      <c r="P16" s="20">
        <v>-2.713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6">
        <v>681</v>
      </c>
      <c r="B17" s="16" t="s">
        <v>104</v>
      </c>
      <c r="C17" s="16">
        <v>1008.881</v>
      </c>
      <c r="D17" s="16">
        <v>1224.958</v>
      </c>
      <c r="E17" s="16">
        <v>1</v>
      </c>
      <c r="F17" s="17">
        <v>0</v>
      </c>
      <c r="G17" s="17">
        <v>0</v>
      </c>
      <c r="H17" s="17">
        <v>1</v>
      </c>
      <c r="I17" s="17">
        <v>0.024</v>
      </c>
      <c r="J17" s="17">
        <v>17.66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0.966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6">
        <v>802</v>
      </c>
      <c r="B18" s="16" t="s">
        <v>105</v>
      </c>
      <c r="C18" s="16">
        <v>5678.412</v>
      </c>
      <c r="D18" s="16">
        <v>6400.013</v>
      </c>
      <c r="E18" s="16">
        <v>1</v>
      </c>
      <c r="F18" s="17">
        <v>0</v>
      </c>
      <c r="G18" s="17">
        <v>0</v>
      </c>
      <c r="H18" s="17">
        <v>1</v>
      </c>
      <c r="I18" s="17">
        <v>0.069</v>
      </c>
      <c r="J18" s="17">
        <v>11.336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0.576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805</v>
      </c>
      <c r="B19" s="16" t="s">
        <v>106</v>
      </c>
      <c r="C19" s="16">
        <v>4335.028</v>
      </c>
      <c r="D19" s="16">
        <v>4934.304</v>
      </c>
      <c r="E19" s="16">
        <v>1</v>
      </c>
      <c r="F19" s="17">
        <v>0</v>
      </c>
      <c r="G19" s="17">
        <v>0</v>
      </c>
      <c r="H19" s="17">
        <v>1</v>
      </c>
      <c r="I19" s="17">
        <v>0.93</v>
      </c>
      <c r="J19" s="17">
        <v>12.962</v>
      </c>
      <c r="K19" s="20">
        <v>3</v>
      </c>
      <c r="L19" s="20">
        <v>0</v>
      </c>
      <c r="M19" s="20">
        <v>0</v>
      </c>
      <c r="N19" s="20">
        <v>-1</v>
      </c>
      <c r="O19" s="20">
        <v>0</v>
      </c>
      <c r="P19" s="20">
        <v>-3.054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6">
        <v>806</v>
      </c>
      <c r="B20" s="16" t="s">
        <v>107</v>
      </c>
      <c r="C20" s="16">
        <v>7497.642</v>
      </c>
      <c r="D20" s="16">
        <v>8278.293</v>
      </c>
      <c r="E20" s="16">
        <v>1</v>
      </c>
      <c r="F20" s="17">
        <v>0</v>
      </c>
      <c r="G20" s="17">
        <v>0</v>
      </c>
      <c r="H20" s="17">
        <v>1</v>
      </c>
      <c r="I20" s="17">
        <v>0.279</v>
      </c>
      <c r="J20" s="17">
        <v>9.683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0.052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6">
        <v>859</v>
      </c>
      <c r="B21" s="16" t="s">
        <v>108</v>
      </c>
      <c r="C21" s="16">
        <v>1473.805</v>
      </c>
      <c r="D21" s="16">
        <v>1616.526</v>
      </c>
      <c r="E21" s="16">
        <v>1</v>
      </c>
      <c r="F21" s="17">
        <v>0</v>
      </c>
      <c r="G21" s="17">
        <v>0</v>
      </c>
      <c r="H21" s="17">
        <v>1</v>
      </c>
      <c r="I21" s="17">
        <v>0.309</v>
      </c>
      <c r="J21" s="17">
        <v>9.11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0.81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909</v>
      </c>
      <c r="B22" s="16" t="s">
        <v>109</v>
      </c>
      <c r="C22" s="16">
        <v>2301.907</v>
      </c>
      <c r="D22" s="16">
        <v>2633.9</v>
      </c>
      <c r="E22" s="16">
        <v>1</v>
      </c>
      <c r="F22" s="17">
        <v>0</v>
      </c>
      <c r="G22" s="17">
        <v>0</v>
      </c>
      <c r="H22" s="17">
        <v>1</v>
      </c>
      <c r="I22" s="17">
        <v>1.381</v>
      </c>
      <c r="J22" s="17">
        <v>13.811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0.088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6">
        <v>918</v>
      </c>
      <c r="B23" s="16" t="s">
        <v>110</v>
      </c>
      <c r="C23" s="16">
        <v>3590.902</v>
      </c>
      <c r="D23" s="16">
        <v>4081.805</v>
      </c>
      <c r="E23" s="16">
        <v>1</v>
      </c>
      <c r="F23" s="17">
        <v>0</v>
      </c>
      <c r="G23" s="17">
        <v>0</v>
      </c>
      <c r="H23" s="17">
        <v>1</v>
      </c>
      <c r="I23" s="17">
        <v>0.666</v>
      </c>
      <c r="J23" s="17">
        <v>12.612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-0.003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944</v>
      </c>
      <c r="B24" s="16" t="s">
        <v>111</v>
      </c>
      <c r="C24" s="16">
        <v>3096.815</v>
      </c>
      <c r="D24" s="16">
        <v>3511.737</v>
      </c>
      <c r="E24" s="16">
        <v>1</v>
      </c>
      <c r="F24" s="17">
        <v>0</v>
      </c>
      <c r="G24" s="17">
        <v>0</v>
      </c>
      <c r="H24" s="17">
        <v>1</v>
      </c>
      <c r="I24" s="17">
        <v>1.672</v>
      </c>
      <c r="J24" s="17">
        <v>13.29</v>
      </c>
      <c r="K24" s="20">
        <v>3</v>
      </c>
      <c r="L24" s="20">
        <v>0</v>
      </c>
      <c r="M24" s="20">
        <v>0</v>
      </c>
      <c r="N24" s="20">
        <v>-1</v>
      </c>
      <c r="O24" s="20">
        <v>0</v>
      </c>
      <c r="P24" s="20">
        <v>-0.056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6">
        <v>949</v>
      </c>
      <c r="B25" s="16" t="s">
        <v>112</v>
      </c>
      <c r="C25" s="16">
        <v>4628.956</v>
      </c>
      <c r="D25" s="16">
        <v>5153.369</v>
      </c>
      <c r="E25" s="16">
        <v>1</v>
      </c>
      <c r="F25" s="17">
        <v>0</v>
      </c>
      <c r="G25" s="17">
        <v>0</v>
      </c>
      <c r="H25" s="17">
        <v>1</v>
      </c>
      <c r="I25" s="17">
        <v>0.414</v>
      </c>
      <c r="J25" s="17">
        <v>10.548</v>
      </c>
      <c r="K25" s="20">
        <v>3</v>
      </c>
      <c r="L25" s="20">
        <v>0</v>
      </c>
      <c r="M25" s="20">
        <v>0</v>
      </c>
      <c r="N25" s="20">
        <v>-1</v>
      </c>
      <c r="O25" s="20">
        <v>0</v>
      </c>
      <c r="P25" s="20">
        <v>7.674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961</v>
      </c>
      <c r="B26" s="16" t="s">
        <v>113</v>
      </c>
      <c r="C26" s="16">
        <v>2962.298</v>
      </c>
      <c r="D26" s="16">
        <v>3364.383</v>
      </c>
      <c r="E26" s="16">
        <v>1</v>
      </c>
      <c r="F26" s="17">
        <v>0</v>
      </c>
      <c r="G26" s="17">
        <v>0</v>
      </c>
      <c r="H26" s="17">
        <v>1</v>
      </c>
      <c r="I26" s="17">
        <v>1.426</v>
      </c>
      <c r="J26" s="17">
        <v>13.207</v>
      </c>
      <c r="K26" s="20">
        <v>1</v>
      </c>
      <c r="L26" s="20">
        <v>2</v>
      </c>
      <c r="M26" s="20">
        <v>1</v>
      </c>
      <c r="N26" s="20">
        <v>-1</v>
      </c>
      <c r="O26" s="20">
        <v>0</v>
      </c>
      <c r="P26" s="20">
        <v>0.414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970</v>
      </c>
      <c r="B27" s="16" t="s">
        <v>114</v>
      </c>
      <c r="C27" s="16">
        <v>1524.225</v>
      </c>
      <c r="D27" s="16">
        <v>1674.982</v>
      </c>
      <c r="E27" s="16">
        <v>1</v>
      </c>
      <c r="F27" s="17">
        <v>0</v>
      </c>
      <c r="G27" s="17">
        <v>0</v>
      </c>
      <c r="H27" s="17">
        <v>1</v>
      </c>
      <c r="I27" s="17">
        <v>0.483</v>
      </c>
      <c r="J27" s="17">
        <v>9.44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5.22</v>
      </c>
      <c r="Q27" s="20">
        <v>0</v>
      </c>
      <c r="R27" s="20">
        <v>1</v>
      </c>
      <c r="S27" s="21"/>
      <c r="T27" s="21"/>
      <c r="U27" s="21"/>
      <c r="V27" s="21"/>
      <c r="W27" s="21"/>
    </row>
    <row r="28" ht="16.5" spans="1:23">
      <c r="A28" s="16">
        <v>987</v>
      </c>
      <c r="B28" s="16" t="s">
        <v>115</v>
      </c>
      <c r="C28" s="16">
        <v>2962.279</v>
      </c>
      <c r="D28" s="16">
        <v>3398.529</v>
      </c>
      <c r="E28" s="16">
        <v>1</v>
      </c>
      <c r="F28" s="17">
        <v>0</v>
      </c>
      <c r="G28" s="17">
        <v>0</v>
      </c>
      <c r="H28" s="17">
        <v>1</v>
      </c>
      <c r="I28" s="17">
        <v>1.755</v>
      </c>
      <c r="J28" s="17">
        <v>14.366</v>
      </c>
      <c r="K28" s="20">
        <v>3</v>
      </c>
      <c r="L28" s="20">
        <v>0</v>
      </c>
      <c r="M28" s="20">
        <v>0</v>
      </c>
      <c r="N28" s="20">
        <v>-1</v>
      </c>
      <c r="O28" s="20">
        <v>0</v>
      </c>
      <c r="P28" s="20">
        <v>-2.249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6">
        <v>399005</v>
      </c>
      <c r="B29" s="16" t="s">
        <v>116</v>
      </c>
      <c r="C29" s="16">
        <v>5806.501</v>
      </c>
      <c r="D29" s="16">
        <v>6773.218</v>
      </c>
      <c r="E29" s="16">
        <v>1</v>
      </c>
      <c r="F29" s="17">
        <v>0</v>
      </c>
      <c r="G29" s="17">
        <v>0</v>
      </c>
      <c r="H29" s="17">
        <v>1</v>
      </c>
      <c r="I29" s="17">
        <v>0.223</v>
      </c>
      <c r="J29" s="17">
        <v>14.464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2.984</v>
      </c>
      <c r="Q29" s="20">
        <v>0</v>
      </c>
      <c r="R29" s="20">
        <v>1</v>
      </c>
      <c r="S29" s="21"/>
      <c r="T29" s="21"/>
      <c r="U29" s="21"/>
      <c r="V29" s="21"/>
      <c r="W29" s="21"/>
    </row>
    <row r="30" ht="16.5" spans="1:23">
      <c r="A30" s="16">
        <v>399017</v>
      </c>
      <c r="B30" s="16" t="s">
        <v>117</v>
      </c>
      <c r="C30" s="16">
        <v>3182.921</v>
      </c>
      <c r="D30" s="16">
        <v>3969.842</v>
      </c>
      <c r="E30" s="16">
        <v>1</v>
      </c>
      <c r="F30" s="17">
        <v>0</v>
      </c>
      <c r="G30" s="17">
        <v>0</v>
      </c>
      <c r="H30" s="17">
        <v>1</v>
      </c>
      <c r="I30" s="17">
        <v>0.113</v>
      </c>
      <c r="J30" s="17">
        <v>19.913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-1.096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6">
        <v>399237</v>
      </c>
      <c r="B31" s="16" t="s">
        <v>118</v>
      </c>
      <c r="C31" s="16">
        <v>1037.776</v>
      </c>
      <c r="D31" s="16">
        <v>1176.236</v>
      </c>
      <c r="E31" s="16">
        <v>1</v>
      </c>
      <c r="F31" s="17">
        <v>0</v>
      </c>
      <c r="G31" s="17">
        <v>0</v>
      </c>
      <c r="H31" s="17">
        <v>1</v>
      </c>
      <c r="I31" s="17">
        <v>0.634</v>
      </c>
      <c r="J31" s="17">
        <v>12.331</v>
      </c>
      <c r="K31" s="20">
        <v>2</v>
      </c>
      <c r="L31" s="20">
        <v>0</v>
      </c>
      <c r="M31" s="20">
        <v>0</v>
      </c>
      <c r="N31" s="20">
        <v>-1</v>
      </c>
      <c r="O31" s="20">
        <v>0</v>
      </c>
      <c r="P31" s="20">
        <v>0.267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6">
        <v>399276</v>
      </c>
      <c r="B32" s="16" t="s">
        <v>119</v>
      </c>
      <c r="C32" s="16">
        <v>4138.151</v>
      </c>
      <c r="D32" s="16">
        <v>5181.198</v>
      </c>
      <c r="E32" s="16">
        <v>1</v>
      </c>
      <c r="F32" s="17">
        <v>0</v>
      </c>
      <c r="G32" s="17">
        <v>0</v>
      </c>
      <c r="H32" s="17">
        <v>1</v>
      </c>
      <c r="I32" s="17">
        <v>0.041</v>
      </c>
      <c r="J32" s="17">
        <v>20.164</v>
      </c>
      <c r="K32" s="20">
        <v>3</v>
      </c>
      <c r="L32" s="20">
        <v>0</v>
      </c>
      <c r="M32" s="20">
        <v>0</v>
      </c>
      <c r="N32" s="20">
        <v>0</v>
      </c>
      <c r="O32" s="20">
        <v>0</v>
      </c>
      <c r="P32" s="20">
        <v>6.659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6">
        <v>399294</v>
      </c>
      <c r="B33" s="16" t="s">
        <v>120</v>
      </c>
      <c r="C33" s="16">
        <v>2433.974</v>
      </c>
      <c r="D33" s="16">
        <v>2833.019</v>
      </c>
      <c r="E33" s="16">
        <v>1</v>
      </c>
      <c r="F33" s="17">
        <v>0</v>
      </c>
      <c r="G33" s="17">
        <v>0</v>
      </c>
      <c r="H33" s="17">
        <v>1</v>
      </c>
      <c r="I33" s="17">
        <v>0.029</v>
      </c>
      <c r="J33" s="17">
        <v>14.111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0.809</v>
      </c>
      <c r="Q33" s="20">
        <v>0</v>
      </c>
      <c r="R33" s="20">
        <v>1</v>
      </c>
      <c r="S33" s="21"/>
      <c r="T33" s="21"/>
      <c r="U33" s="21"/>
      <c r="V33" s="21"/>
      <c r="W33" s="21"/>
    </row>
    <row r="34" ht="16.5" spans="1:23">
      <c r="A34" s="16">
        <v>399310</v>
      </c>
      <c r="B34" s="16" t="s">
        <v>121</v>
      </c>
      <c r="C34" s="16">
        <v>5847.971</v>
      </c>
      <c r="D34" s="16">
        <v>6606.529</v>
      </c>
      <c r="E34" s="16">
        <v>1</v>
      </c>
      <c r="F34" s="17">
        <v>0</v>
      </c>
      <c r="G34" s="17">
        <v>0</v>
      </c>
      <c r="H34" s="17">
        <v>1</v>
      </c>
      <c r="I34" s="17">
        <v>0.157</v>
      </c>
      <c r="J34" s="17">
        <v>11.621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-1.63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6">
        <v>399319</v>
      </c>
      <c r="B35" s="16" t="s">
        <v>122</v>
      </c>
      <c r="C35" s="16">
        <v>2141.525</v>
      </c>
      <c r="D35" s="16">
        <v>2411.714</v>
      </c>
      <c r="E35" s="16">
        <v>1</v>
      </c>
      <c r="F35" s="17">
        <v>0</v>
      </c>
      <c r="G35" s="17">
        <v>0</v>
      </c>
      <c r="H35" s="17">
        <v>1</v>
      </c>
      <c r="I35" s="17">
        <v>1.088</v>
      </c>
      <c r="J35" s="17">
        <v>12.17</v>
      </c>
      <c r="K35" s="20">
        <v>3</v>
      </c>
      <c r="L35" s="20">
        <v>1</v>
      </c>
      <c r="M35" s="20">
        <v>0</v>
      </c>
      <c r="N35" s="20">
        <v>0</v>
      </c>
      <c r="O35" s="20">
        <v>0</v>
      </c>
      <c r="P35" s="20">
        <v>14.328</v>
      </c>
      <c r="Q35" s="20">
        <v>0</v>
      </c>
      <c r="R35" s="20">
        <v>1</v>
      </c>
      <c r="S35" s="21"/>
      <c r="T35" s="21"/>
      <c r="U35" s="21"/>
      <c r="V35" s="21"/>
      <c r="W35" s="21"/>
    </row>
    <row r="36" ht="16.5" spans="1:23">
      <c r="A36" s="16">
        <v>399321</v>
      </c>
      <c r="B36" s="16" t="s">
        <v>123</v>
      </c>
      <c r="C36" s="16">
        <v>6907.712</v>
      </c>
      <c r="D36" s="16">
        <v>7679.196</v>
      </c>
      <c r="E36" s="16">
        <v>1</v>
      </c>
      <c r="F36" s="17">
        <v>0</v>
      </c>
      <c r="G36" s="17">
        <v>0</v>
      </c>
      <c r="H36" s="17">
        <v>1</v>
      </c>
      <c r="I36" s="17">
        <v>0.052</v>
      </c>
      <c r="J36" s="17">
        <v>10.093</v>
      </c>
      <c r="K36" s="20">
        <v>4</v>
      </c>
      <c r="L36" s="20">
        <v>1</v>
      </c>
      <c r="M36" s="20">
        <v>-1</v>
      </c>
      <c r="N36" s="20">
        <v>1</v>
      </c>
      <c r="O36" s="20">
        <v>0</v>
      </c>
      <c r="P36" s="20">
        <v>10.743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6">
        <v>399330</v>
      </c>
      <c r="B37" s="16" t="s">
        <v>124</v>
      </c>
      <c r="C37" s="16">
        <v>4122.314</v>
      </c>
      <c r="D37" s="16">
        <v>4748.288</v>
      </c>
      <c r="E37" s="16">
        <v>1</v>
      </c>
      <c r="F37" s="17">
        <v>0</v>
      </c>
      <c r="G37" s="17">
        <v>0</v>
      </c>
      <c r="H37" s="17">
        <v>1</v>
      </c>
      <c r="I37" s="17">
        <v>0.382</v>
      </c>
      <c r="J37" s="17">
        <v>13.515</v>
      </c>
      <c r="K37" s="20">
        <v>3</v>
      </c>
      <c r="L37" s="20">
        <v>0</v>
      </c>
      <c r="M37" s="20">
        <v>0</v>
      </c>
      <c r="N37" s="20">
        <v>-1</v>
      </c>
      <c r="O37" s="20">
        <v>0</v>
      </c>
      <c r="P37" s="20">
        <v>-2.894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6">
        <v>399352</v>
      </c>
      <c r="B38" s="16" t="s">
        <v>125</v>
      </c>
      <c r="C38" s="16">
        <v>7916.012</v>
      </c>
      <c r="D38" s="16">
        <v>9501.285</v>
      </c>
      <c r="E38" s="16">
        <v>1</v>
      </c>
      <c r="F38" s="17">
        <v>0</v>
      </c>
      <c r="G38" s="17">
        <v>0</v>
      </c>
      <c r="H38" s="17">
        <v>1</v>
      </c>
      <c r="I38" s="17">
        <v>0.114</v>
      </c>
      <c r="J38" s="17">
        <v>16.78</v>
      </c>
      <c r="K38" s="20">
        <v>4</v>
      </c>
      <c r="L38" s="20">
        <v>2</v>
      </c>
      <c r="M38" s="20">
        <v>0</v>
      </c>
      <c r="N38" s="20">
        <v>1</v>
      </c>
      <c r="O38" s="20">
        <v>0</v>
      </c>
      <c r="P38" s="20">
        <v>1.482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6">
        <v>399378</v>
      </c>
      <c r="B39" s="16" t="s">
        <v>126</v>
      </c>
      <c r="C39" s="16">
        <v>2211.145</v>
      </c>
      <c r="D39" s="16">
        <v>2487.535</v>
      </c>
      <c r="E39" s="16">
        <v>1</v>
      </c>
      <c r="F39" s="17">
        <v>0</v>
      </c>
      <c r="G39" s="17">
        <v>0</v>
      </c>
      <c r="H39" s="17">
        <v>1</v>
      </c>
      <c r="I39" s="17">
        <v>0.48</v>
      </c>
      <c r="J39" s="17">
        <v>11.538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-1.397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6">
        <v>399382</v>
      </c>
      <c r="B40" s="16" t="s">
        <v>127</v>
      </c>
      <c r="C40" s="16">
        <v>2262.399</v>
      </c>
      <c r="D40" s="16">
        <v>2585.407</v>
      </c>
      <c r="E40" s="16">
        <v>1</v>
      </c>
      <c r="F40" s="17">
        <v>0</v>
      </c>
      <c r="G40" s="17">
        <v>0</v>
      </c>
      <c r="H40" s="17">
        <v>1</v>
      </c>
      <c r="I40" s="17">
        <v>1.449</v>
      </c>
      <c r="J40" s="17">
        <v>13.762</v>
      </c>
      <c r="K40" s="20">
        <v>1</v>
      </c>
      <c r="L40" s="20">
        <v>0</v>
      </c>
      <c r="M40" s="20">
        <v>0</v>
      </c>
      <c r="N40" s="20">
        <v>-1</v>
      </c>
      <c r="O40" s="20">
        <v>0</v>
      </c>
      <c r="P40" s="20">
        <v>-0.658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6">
        <v>399399</v>
      </c>
      <c r="B41" s="16" t="s">
        <v>128</v>
      </c>
      <c r="C41" s="16">
        <v>6462.144</v>
      </c>
      <c r="D41" s="16">
        <v>7225.397</v>
      </c>
      <c r="E41" s="16">
        <v>1</v>
      </c>
      <c r="F41" s="17">
        <v>0</v>
      </c>
      <c r="G41" s="17">
        <v>0</v>
      </c>
      <c r="H41" s="17">
        <v>1</v>
      </c>
      <c r="I41" s="17">
        <v>0.502</v>
      </c>
      <c r="J41" s="17">
        <v>11.013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-0.047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6">
        <v>399401</v>
      </c>
      <c r="B42" s="16" t="s">
        <v>129</v>
      </c>
      <c r="C42" s="16">
        <v>3429.201</v>
      </c>
      <c r="D42" s="16">
        <v>3980.335</v>
      </c>
      <c r="E42" s="16">
        <v>1</v>
      </c>
      <c r="F42" s="17">
        <v>0</v>
      </c>
      <c r="G42" s="17">
        <v>0</v>
      </c>
      <c r="H42" s="17">
        <v>1</v>
      </c>
      <c r="I42" s="17">
        <v>0.108</v>
      </c>
      <c r="J42" s="17">
        <v>13.94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1.286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6">
        <v>399402</v>
      </c>
      <c r="B43" s="16" t="s">
        <v>130</v>
      </c>
      <c r="C43" s="16">
        <v>2693.876</v>
      </c>
      <c r="D43" s="16">
        <v>3112.038</v>
      </c>
      <c r="E43" s="16">
        <v>1</v>
      </c>
      <c r="F43" s="17">
        <v>0</v>
      </c>
      <c r="G43" s="17">
        <v>0</v>
      </c>
      <c r="H43" s="17">
        <v>1</v>
      </c>
      <c r="I43" s="17">
        <v>0.48</v>
      </c>
      <c r="J43" s="17">
        <v>13.853</v>
      </c>
      <c r="K43" s="20">
        <v>4</v>
      </c>
      <c r="L43" s="20">
        <v>0</v>
      </c>
      <c r="M43" s="20">
        <v>0</v>
      </c>
      <c r="N43" s="20">
        <v>0</v>
      </c>
      <c r="O43" s="20">
        <v>0</v>
      </c>
      <c r="P43" s="20">
        <v>2.494</v>
      </c>
      <c r="Q43" s="20">
        <v>0</v>
      </c>
      <c r="R43" s="20">
        <v>1</v>
      </c>
      <c r="S43" s="21"/>
      <c r="T43" s="21"/>
      <c r="U43" s="21"/>
      <c r="V43" s="21"/>
      <c r="W43" s="21"/>
    </row>
    <row r="44" ht="16.5" spans="1:23">
      <c r="A44" s="16">
        <v>399440</v>
      </c>
      <c r="B44" s="16" t="s">
        <v>131</v>
      </c>
      <c r="C44" s="16">
        <v>1104.469</v>
      </c>
      <c r="D44" s="16">
        <v>1273.275</v>
      </c>
      <c r="E44" s="16">
        <v>1</v>
      </c>
      <c r="F44" s="17">
        <v>0</v>
      </c>
      <c r="G44" s="17">
        <v>0</v>
      </c>
      <c r="H44" s="17">
        <v>1</v>
      </c>
      <c r="I44" s="17">
        <v>0.991</v>
      </c>
      <c r="J44" s="17">
        <v>14.117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-0.647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6">
        <v>399614</v>
      </c>
      <c r="B45" s="16" t="s">
        <v>132</v>
      </c>
      <c r="C45" s="16">
        <v>2265.169</v>
      </c>
      <c r="D45" s="16">
        <v>2631.994</v>
      </c>
      <c r="E45" s="16">
        <v>1</v>
      </c>
      <c r="F45" s="17">
        <v>0</v>
      </c>
      <c r="G45" s="17">
        <v>0</v>
      </c>
      <c r="H45" s="17">
        <v>1</v>
      </c>
      <c r="I45" s="17">
        <v>0.896</v>
      </c>
      <c r="J45" s="17">
        <v>14.709</v>
      </c>
      <c r="K45" s="20">
        <v>4</v>
      </c>
      <c r="L45" s="20">
        <v>0</v>
      </c>
      <c r="M45" s="20">
        <v>0</v>
      </c>
      <c r="N45" s="20">
        <v>0</v>
      </c>
      <c r="O45" s="20">
        <v>0</v>
      </c>
      <c r="P45" s="20">
        <v>1.205</v>
      </c>
      <c r="Q45" s="20">
        <v>0</v>
      </c>
      <c r="R45" s="20">
        <v>1</v>
      </c>
      <c r="S45" s="21"/>
      <c r="T45" s="21"/>
      <c r="U45" s="21"/>
      <c r="V45" s="21"/>
      <c r="W45" s="21"/>
    </row>
    <row r="46" ht="16.5" spans="1:23">
      <c r="A46" s="16">
        <v>399623</v>
      </c>
      <c r="B46" s="16" t="s">
        <v>133</v>
      </c>
      <c r="C46" s="16">
        <v>6318.775</v>
      </c>
      <c r="D46" s="16">
        <v>7510.815</v>
      </c>
      <c r="E46" s="16">
        <v>1</v>
      </c>
      <c r="F46" s="17">
        <v>0</v>
      </c>
      <c r="G46" s="17">
        <v>0</v>
      </c>
      <c r="H46" s="17">
        <v>1</v>
      </c>
      <c r="I46" s="17">
        <v>0.141</v>
      </c>
      <c r="J46" s="17">
        <v>15.989</v>
      </c>
      <c r="K46" s="20">
        <v>4</v>
      </c>
      <c r="L46" s="20">
        <v>0</v>
      </c>
      <c r="M46" s="20">
        <v>0</v>
      </c>
      <c r="N46" s="20">
        <v>0</v>
      </c>
      <c r="O46" s="20">
        <v>0</v>
      </c>
      <c r="P46" s="20">
        <v>1.074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6">
        <v>399629</v>
      </c>
      <c r="B47" s="16" t="s">
        <v>134</v>
      </c>
      <c r="C47" s="16">
        <v>2257.478</v>
      </c>
      <c r="D47" s="16">
        <v>2669.64</v>
      </c>
      <c r="E47" s="16">
        <v>1</v>
      </c>
      <c r="F47" s="17">
        <v>0</v>
      </c>
      <c r="G47" s="17">
        <v>0</v>
      </c>
      <c r="H47" s="17">
        <v>1</v>
      </c>
      <c r="I47" s="17">
        <v>0.258</v>
      </c>
      <c r="J47" s="17">
        <v>15.657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-0.177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6">
        <v>399632</v>
      </c>
      <c r="B48" s="16" t="s">
        <v>135</v>
      </c>
      <c r="C48" s="16">
        <v>3821.039</v>
      </c>
      <c r="D48" s="16">
        <v>4333.849</v>
      </c>
      <c r="E48" s="16">
        <v>1</v>
      </c>
      <c r="F48" s="17">
        <v>0</v>
      </c>
      <c r="G48" s="17">
        <v>0</v>
      </c>
      <c r="H48" s="17">
        <v>1</v>
      </c>
      <c r="I48" s="17">
        <v>0.416</v>
      </c>
      <c r="J48" s="17">
        <v>12.199</v>
      </c>
      <c r="K48" s="20">
        <v>4</v>
      </c>
      <c r="L48" s="20">
        <v>1</v>
      </c>
      <c r="M48" s="20">
        <v>-1</v>
      </c>
      <c r="N48" s="20">
        <v>1</v>
      </c>
      <c r="O48" s="20">
        <v>0</v>
      </c>
      <c r="P48" s="20">
        <v>0.487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6">
        <v>399657</v>
      </c>
      <c r="B49" s="16" t="s">
        <v>136</v>
      </c>
      <c r="C49" s="16">
        <v>5176.012</v>
      </c>
      <c r="D49" s="16">
        <v>5935.426</v>
      </c>
      <c r="E49" s="16">
        <v>1</v>
      </c>
      <c r="F49" s="17">
        <v>0</v>
      </c>
      <c r="G49" s="17">
        <v>0</v>
      </c>
      <c r="H49" s="17">
        <v>1</v>
      </c>
      <c r="I49" s="17">
        <v>0.297</v>
      </c>
      <c r="J49" s="17">
        <v>13.053</v>
      </c>
      <c r="K49" s="20">
        <v>4</v>
      </c>
      <c r="L49" s="20">
        <v>0</v>
      </c>
      <c r="M49" s="20">
        <v>0</v>
      </c>
      <c r="N49" s="20">
        <v>0</v>
      </c>
      <c r="O49" s="20">
        <v>0</v>
      </c>
      <c r="P49" s="20">
        <v>1.407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6">
        <v>399659</v>
      </c>
      <c r="B50" s="16" t="s">
        <v>137</v>
      </c>
      <c r="C50" s="16">
        <v>3296.924</v>
      </c>
      <c r="D50" s="16">
        <v>3887.055</v>
      </c>
      <c r="E50" s="16">
        <v>1</v>
      </c>
      <c r="F50" s="17">
        <v>0</v>
      </c>
      <c r="G50" s="17">
        <v>0</v>
      </c>
      <c r="H50" s="17">
        <v>1</v>
      </c>
      <c r="I50" s="17">
        <v>0.353</v>
      </c>
      <c r="J50" s="17">
        <v>15.481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4.085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6">
        <v>399681</v>
      </c>
      <c r="B51" s="16" t="s">
        <v>138</v>
      </c>
      <c r="C51" s="16">
        <v>784.111</v>
      </c>
      <c r="D51" s="16">
        <v>907.972</v>
      </c>
      <c r="E51" s="16">
        <v>1</v>
      </c>
      <c r="F51" s="17">
        <v>0</v>
      </c>
      <c r="G51" s="17">
        <v>0</v>
      </c>
      <c r="H51" s="17">
        <v>1</v>
      </c>
      <c r="I51" s="17">
        <v>0.675</v>
      </c>
      <c r="J51" s="17">
        <v>14.224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-0.502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6">
        <v>399689</v>
      </c>
      <c r="B52" s="16" t="s">
        <v>139</v>
      </c>
      <c r="C52" s="16">
        <v>756.388</v>
      </c>
      <c r="D52" s="16">
        <v>835.496</v>
      </c>
      <c r="E52" s="16">
        <v>1</v>
      </c>
      <c r="F52" s="17">
        <v>0</v>
      </c>
      <c r="G52" s="17">
        <v>0</v>
      </c>
      <c r="H52" s="17">
        <v>1</v>
      </c>
      <c r="I52" s="17">
        <v>0.126</v>
      </c>
      <c r="J52" s="17">
        <v>9.582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-2.84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6">
        <v>399814</v>
      </c>
      <c r="B53" s="16" t="s">
        <v>140</v>
      </c>
      <c r="C53" s="16">
        <v>976.612</v>
      </c>
      <c r="D53" s="16">
        <v>1070.741</v>
      </c>
      <c r="E53" s="16">
        <v>1</v>
      </c>
      <c r="F53" s="17">
        <v>0</v>
      </c>
      <c r="G53" s="17">
        <v>0</v>
      </c>
      <c r="H53" s="17">
        <v>1</v>
      </c>
      <c r="I53" s="17">
        <v>0.001</v>
      </c>
      <c r="J53" s="17">
        <v>8.792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-0.033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6">
        <v>399972</v>
      </c>
      <c r="B54" s="16" t="s">
        <v>141</v>
      </c>
      <c r="C54" s="16">
        <v>3982.892</v>
      </c>
      <c r="D54" s="16">
        <v>4588.236</v>
      </c>
      <c r="E54" s="16">
        <v>1</v>
      </c>
      <c r="F54" s="17">
        <v>0</v>
      </c>
      <c r="G54" s="17">
        <v>0</v>
      </c>
      <c r="H54" s="17">
        <v>1</v>
      </c>
      <c r="I54" s="17">
        <v>0.444</v>
      </c>
      <c r="J54" s="17">
        <v>13.579</v>
      </c>
      <c r="K54" s="20">
        <v>3</v>
      </c>
      <c r="L54" s="20">
        <v>0</v>
      </c>
      <c r="M54" s="20">
        <v>0</v>
      </c>
      <c r="N54" s="20">
        <v>0</v>
      </c>
      <c r="O54" s="20">
        <v>0</v>
      </c>
      <c r="P54" s="20">
        <v>1.909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6">
        <v>399974</v>
      </c>
      <c r="B55" s="16" t="s">
        <v>65</v>
      </c>
      <c r="C55" s="16">
        <v>1552.401</v>
      </c>
      <c r="D55" s="16">
        <v>1721.366</v>
      </c>
      <c r="E55" s="16">
        <v>1</v>
      </c>
      <c r="F55" s="17">
        <v>0</v>
      </c>
      <c r="G55" s="17">
        <v>0</v>
      </c>
      <c r="H55" s="17">
        <v>1</v>
      </c>
      <c r="I55" s="17">
        <v>0.281</v>
      </c>
      <c r="J55" s="17">
        <v>10.069</v>
      </c>
      <c r="K55" s="20">
        <v>3</v>
      </c>
      <c r="L55" s="20">
        <v>0</v>
      </c>
      <c r="M55" s="20">
        <v>0</v>
      </c>
      <c r="N55" s="20">
        <v>-1</v>
      </c>
      <c r="O55" s="20">
        <v>0</v>
      </c>
      <c r="P55" s="20">
        <v>0.775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8">
        <v>1</v>
      </c>
      <c r="B56" s="19" t="s">
        <v>142</v>
      </c>
      <c r="C56" s="19">
        <v>3096.315</v>
      </c>
      <c r="D56" s="19">
        <v>3457.18</v>
      </c>
      <c r="E56" s="19">
        <v>0</v>
      </c>
      <c r="F56" s="19">
        <v>0</v>
      </c>
      <c r="G56" s="19">
        <v>0</v>
      </c>
      <c r="H56" s="19">
        <v>1</v>
      </c>
      <c r="I56" s="17">
        <v>2.187</v>
      </c>
      <c r="J56" s="17">
        <v>12.397</v>
      </c>
      <c r="K56" s="20">
        <v>4</v>
      </c>
      <c r="L56" s="20">
        <v>0</v>
      </c>
      <c r="M56" s="20">
        <v>0</v>
      </c>
      <c r="N56" s="20">
        <v>0</v>
      </c>
      <c r="O56" s="20">
        <v>0</v>
      </c>
      <c r="P56" s="20">
        <v>3.489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2</v>
      </c>
      <c r="B57" s="19" t="s">
        <v>143</v>
      </c>
      <c r="C57" s="19">
        <v>3245.164</v>
      </c>
      <c r="D57" s="19">
        <v>3623.396</v>
      </c>
      <c r="E57" s="19">
        <v>0</v>
      </c>
      <c r="F57" s="19">
        <v>0</v>
      </c>
      <c r="G57" s="19">
        <v>0</v>
      </c>
      <c r="H57" s="19">
        <v>1</v>
      </c>
      <c r="I57" s="17">
        <v>2.199</v>
      </c>
      <c r="J57" s="17">
        <v>12.408</v>
      </c>
      <c r="K57" s="20">
        <v>3</v>
      </c>
      <c r="L57" s="20">
        <v>0</v>
      </c>
      <c r="M57" s="20">
        <v>0</v>
      </c>
      <c r="N57" s="20">
        <v>-1</v>
      </c>
      <c r="O57" s="20">
        <v>0</v>
      </c>
      <c r="P57" s="20">
        <v>-2.061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4</v>
      </c>
      <c r="B58" s="19" t="s">
        <v>144</v>
      </c>
      <c r="C58" s="19">
        <v>2648.109</v>
      </c>
      <c r="D58" s="19">
        <v>2987.219</v>
      </c>
      <c r="E58" s="19">
        <v>0</v>
      </c>
      <c r="F58" s="19">
        <v>0</v>
      </c>
      <c r="G58" s="19">
        <v>0</v>
      </c>
      <c r="H58" s="19">
        <v>1</v>
      </c>
      <c r="I58" s="17">
        <v>0.997</v>
      </c>
      <c r="J58" s="17">
        <v>12.236</v>
      </c>
      <c r="K58" s="20">
        <v>4</v>
      </c>
      <c r="L58" s="20">
        <v>0</v>
      </c>
      <c r="M58" s="20">
        <v>0</v>
      </c>
      <c r="N58" s="20">
        <v>1</v>
      </c>
      <c r="O58" s="20">
        <v>0</v>
      </c>
      <c r="P58" s="20">
        <v>2.771</v>
      </c>
      <c r="Q58" s="20">
        <v>0</v>
      </c>
      <c r="R58" s="20">
        <v>1</v>
      </c>
      <c r="S58" s="21"/>
      <c r="T58" s="21"/>
      <c r="U58" s="21"/>
      <c r="V58" s="21"/>
      <c r="W58" s="21"/>
    </row>
    <row r="59" ht="16.5" spans="1:23">
      <c r="A59" s="19">
        <v>5</v>
      </c>
      <c r="B59" s="19" t="s">
        <v>145</v>
      </c>
      <c r="C59" s="19">
        <v>2439.282</v>
      </c>
      <c r="D59" s="19">
        <v>2771.347</v>
      </c>
      <c r="E59" s="19">
        <v>0</v>
      </c>
      <c r="F59" s="19">
        <v>0</v>
      </c>
      <c r="G59" s="19">
        <v>0</v>
      </c>
      <c r="H59" s="19">
        <v>1</v>
      </c>
      <c r="I59" s="17">
        <v>3.428</v>
      </c>
      <c r="J59" s="17">
        <v>14.999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-1.104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8</v>
      </c>
      <c r="B60" s="19" t="s">
        <v>146</v>
      </c>
      <c r="C60" s="19">
        <v>2999.567</v>
      </c>
      <c r="D60" s="19">
        <v>3390.079</v>
      </c>
      <c r="E60" s="19">
        <v>0</v>
      </c>
      <c r="F60" s="19">
        <v>0</v>
      </c>
      <c r="G60" s="19">
        <v>0</v>
      </c>
      <c r="H60" s="19">
        <v>1</v>
      </c>
      <c r="I60" s="17">
        <v>2.852</v>
      </c>
      <c r="J60" s="17">
        <v>14.043</v>
      </c>
      <c r="K60" s="20">
        <v>4</v>
      </c>
      <c r="L60" s="20">
        <v>2</v>
      </c>
      <c r="M60" s="20">
        <v>-1</v>
      </c>
      <c r="N60" s="20">
        <v>1</v>
      </c>
      <c r="O60" s="20">
        <v>0</v>
      </c>
      <c r="P60" s="20">
        <v>-0.002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10</v>
      </c>
      <c r="B61" s="19" t="s">
        <v>147</v>
      </c>
      <c r="C61" s="19">
        <v>7919.048</v>
      </c>
      <c r="D61" s="19">
        <v>8804.763</v>
      </c>
      <c r="E61" s="19">
        <v>0</v>
      </c>
      <c r="F61" s="19">
        <v>0</v>
      </c>
      <c r="G61" s="19">
        <v>0</v>
      </c>
      <c r="H61" s="19">
        <v>1</v>
      </c>
      <c r="I61" s="17">
        <v>1.215</v>
      </c>
      <c r="J61" s="17">
        <v>11.152</v>
      </c>
      <c r="K61" s="20">
        <v>4</v>
      </c>
      <c r="L61" s="20">
        <v>0</v>
      </c>
      <c r="M61" s="20">
        <v>0</v>
      </c>
      <c r="N61" s="20">
        <v>0</v>
      </c>
      <c r="O61" s="20">
        <v>0</v>
      </c>
      <c r="P61" s="20">
        <v>0.492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12</v>
      </c>
      <c r="B62" s="19" t="s">
        <v>148</v>
      </c>
      <c r="C62" s="19">
        <v>222.853</v>
      </c>
      <c r="D62" s="19">
        <v>225.275</v>
      </c>
      <c r="E62" s="19">
        <v>0</v>
      </c>
      <c r="F62" s="19">
        <v>0</v>
      </c>
      <c r="G62" s="19">
        <v>0</v>
      </c>
      <c r="H62" s="19">
        <v>1</v>
      </c>
      <c r="I62" s="17">
        <v>0.326</v>
      </c>
      <c r="J62" s="17">
        <v>1.398</v>
      </c>
      <c r="K62" s="20">
        <v>3</v>
      </c>
      <c r="L62" s="20">
        <v>0</v>
      </c>
      <c r="M62" s="20">
        <v>0</v>
      </c>
      <c r="N62" s="20">
        <v>-1</v>
      </c>
      <c r="O62" s="20">
        <v>0</v>
      </c>
      <c r="P62" s="20">
        <v>0.049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13</v>
      </c>
      <c r="B63" s="19" t="s">
        <v>149</v>
      </c>
      <c r="C63" s="19">
        <v>296.106</v>
      </c>
      <c r="D63" s="19">
        <v>298.426</v>
      </c>
      <c r="E63" s="19">
        <v>0</v>
      </c>
      <c r="F63" s="19">
        <v>0</v>
      </c>
      <c r="G63" s="19">
        <v>0</v>
      </c>
      <c r="H63" s="19">
        <v>1</v>
      </c>
      <c r="I63" s="17">
        <v>0.436</v>
      </c>
      <c r="J63" s="17">
        <v>1.21</v>
      </c>
      <c r="K63" s="20">
        <v>4</v>
      </c>
      <c r="L63" s="20">
        <v>0</v>
      </c>
      <c r="M63" s="20">
        <v>-1</v>
      </c>
      <c r="N63" s="20">
        <v>1</v>
      </c>
      <c r="O63" s="20">
        <v>0</v>
      </c>
      <c r="P63" s="20">
        <v>2.505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17</v>
      </c>
      <c r="B64" s="19" t="s">
        <v>150</v>
      </c>
      <c r="C64" s="19">
        <v>2616.498</v>
      </c>
      <c r="D64" s="19">
        <v>2921.563</v>
      </c>
      <c r="E64" s="19">
        <v>0</v>
      </c>
      <c r="F64" s="19">
        <v>0</v>
      </c>
      <c r="G64" s="19">
        <v>0</v>
      </c>
      <c r="H64" s="19">
        <v>1</v>
      </c>
      <c r="I64" s="17">
        <v>2.194</v>
      </c>
      <c r="J64" s="17">
        <v>12.406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1.082</v>
      </c>
      <c r="Q64" s="20">
        <v>0</v>
      </c>
      <c r="R64" s="20">
        <v>1</v>
      </c>
      <c r="S64" s="21"/>
      <c r="T64" s="21"/>
      <c r="U64" s="21"/>
      <c r="V64" s="21"/>
      <c r="W64" s="21"/>
    </row>
    <row r="65" ht="16.5" spans="1:23">
      <c r="A65" s="19">
        <v>18</v>
      </c>
      <c r="B65" s="19" t="s">
        <v>151</v>
      </c>
      <c r="C65" s="19">
        <v>5038.838</v>
      </c>
      <c r="D65" s="19">
        <v>5823.864</v>
      </c>
      <c r="E65" s="19">
        <v>0</v>
      </c>
      <c r="F65" s="19">
        <v>0</v>
      </c>
      <c r="G65" s="19">
        <v>0</v>
      </c>
      <c r="H65" s="19">
        <v>1</v>
      </c>
      <c r="I65" s="17">
        <v>2.774</v>
      </c>
      <c r="J65" s="17">
        <v>15.879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3.351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20</v>
      </c>
      <c r="B66" s="19" t="s">
        <v>152</v>
      </c>
      <c r="C66" s="19">
        <v>1097.162</v>
      </c>
      <c r="D66" s="19">
        <v>1332.824</v>
      </c>
      <c r="E66" s="19">
        <v>0</v>
      </c>
      <c r="F66" s="19">
        <v>0</v>
      </c>
      <c r="G66" s="19">
        <v>0</v>
      </c>
      <c r="H66" s="19">
        <v>1</v>
      </c>
      <c r="I66" s="17">
        <v>2.193</v>
      </c>
      <c r="J66" s="17">
        <v>19.487</v>
      </c>
      <c r="K66" s="20">
        <v>4</v>
      </c>
      <c r="L66" s="20">
        <v>0</v>
      </c>
      <c r="M66" s="20">
        <v>-1</v>
      </c>
      <c r="N66" s="20">
        <v>1</v>
      </c>
      <c r="O66" s="20">
        <v>0</v>
      </c>
      <c r="P66" s="20">
        <v>5.322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22</v>
      </c>
      <c r="B67" s="19" t="s">
        <v>153</v>
      </c>
      <c r="C67" s="19">
        <v>248.379</v>
      </c>
      <c r="D67" s="19">
        <v>250.152</v>
      </c>
      <c r="E67" s="19">
        <v>0</v>
      </c>
      <c r="F67" s="19">
        <v>0</v>
      </c>
      <c r="G67" s="19">
        <v>0</v>
      </c>
      <c r="H67" s="19">
        <v>1</v>
      </c>
      <c r="I67" s="17">
        <v>0.431</v>
      </c>
      <c r="J67" s="17">
        <v>1.137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4.886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26</v>
      </c>
      <c r="B68" s="19" t="s">
        <v>154</v>
      </c>
      <c r="C68" s="19">
        <v>3382.957</v>
      </c>
      <c r="D68" s="19">
        <v>3834.948</v>
      </c>
      <c r="E68" s="19">
        <v>0</v>
      </c>
      <c r="F68" s="19">
        <v>0</v>
      </c>
      <c r="G68" s="19">
        <v>0</v>
      </c>
      <c r="H68" s="19">
        <v>1</v>
      </c>
      <c r="I68" s="17">
        <v>1.775</v>
      </c>
      <c r="J68" s="17">
        <v>13.352</v>
      </c>
      <c r="K68" s="20">
        <v>4</v>
      </c>
      <c r="L68" s="20">
        <v>2</v>
      </c>
      <c r="M68" s="20">
        <v>-1</v>
      </c>
      <c r="N68" s="20">
        <v>1</v>
      </c>
      <c r="O68" s="20">
        <v>0</v>
      </c>
      <c r="P68" s="20">
        <v>2.92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29</v>
      </c>
      <c r="B69" s="19" t="s">
        <v>155</v>
      </c>
      <c r="C69" s="19">
        <v>3863.456</v>
      </c>
      <c r="D69" s="19">
        <v>4382.49</v>
      </c>
      <c r="E69" s="19">
        <v>0</v>
      </c>
      <c r="F69" s="19">
        <v>0</v>
      </c>
      <c r="G69" s="19">
        <v>0</v>
      </c>
      <c r="H69" s="19">
        <v>1</v>
      </c>
      <c r="I69" s="17">
        <v>2.047</v>
      </c>
      <c r="J69" s="17">
        <v>13.648</v>
      </c>
      <c r="K69" s="20">
        <v>3</v>
      </c>
      <c r="L69" s="20">
        <v>0</v>
      </c>
      <c r="M69" s="20">
        <v>0</v>
      </c>
      <c r="N69" s="20">
        <v>-1</v>
      </c>
      <c r="O69" s="20">
        <v>0</v>
      </c>
      <c r="P69" s="20">
        <v>-0.546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31</v>
      </c>
      <c r="B70" s="19" t="s">
        <v>156</v>
      </c>
      <c r="C70" s="19">
        <v>2791.564</v>
      </c>
      <c r="D70" s="19">
        <v>3143.193</v>
      </c>
      <c r="E70" s="19">
        <v>0</v>
      </c>
      <c r="F70" s="19">
        <v>0</v>
      </c>
      <c r="G70" s="19">
        <v>0</v>
      </c>
      <c r="H70" s="19">
        <v>1</v>
      </c>
      <c r="I70" s="17">
        <v>1.914</v>
      </c>
      <c r="J70" s="17">
        <v>12.887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5.757</v>
      </c>
      <c r="Q70" s="20">
        <v>0</v>
      </c>
      <c r="R70" s="20">
        <v>1</v>
      </c>
      <c r="S70" s="21"/>
      <c r="T70" s="21"/>
      <c r="U70" s="21"/>
      <c r="V70" s="21"/>
      <c r="W70" s="21"/>
    </row>
    <row r="71" ht="16.5" spans="1:23">
      <c r="A71" s="19">
        <v>37</v>
      </c>
      <c r="B71" s="19" t="s">
        <v>157</v>
      </c>
      <c r="C71" s="19">
        <v>5477.787</v>
      </c>
      <c r="D71" s="19">
        <v>6259.221</v>
      </c>
      <c r="E71" s="19">
        <v>0</v>
      </c>
      <c r="F71" s="19">
        <v>0</v>
      </c>
      <c r="G71" s="19">
        <v>0</v>
      </c>
      <c r="H71" s="19">
        <v>1</v>
      </c>
      <c r="I71" s="17">
        <v>5.253</v>
      </c>
      <c r="J71" s="17">
        <v>17.081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1.059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38</v>
      </c>
      <c r="B72" s="19" t="s">
        <v>158</v>
      </c>
      <c r="C72" s="19">
        <v>5017.474</v>
      </c>
      <c r="D72" s="19">
        <v>5804.528</v>
      </c>
      <c r="E72" s="19">
        <v>0</v>
      </c>
      <c r="F72" s="19">
        <v>0</v>
      </c>
      <c r="G72" s="19">
        <v>0</v>
      </c>
      <c r="H72" s="19">
        <v>1</v>
      </c>
      <c r="I72" s="17">
        <v>2.764</v>
      </c>
      <c r="J72" s="17">
        <v>15.948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-1.998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42</v>
      </c>
      <c r="B73" s="19" t="s">
        <v>159</v>
      </c>
      <c r="C73" s="19">
        <v>1606.521</v>
      </c>
      <c r="D73" s="19">
        <v>1776.98</v>
      </c>
      <c r="E73" s="19">
        <v>0</v>
      </c>
      <c r="F73" s="19">
        <v>0</v>
      </c>
      <c r="G73" s="19">
        <v>0</v>
      </c>
      <c r="H73" s="19">
        <v>1</v>
      </c>
      <c r="I73" s="17">
        <v>0.665</v>
      </c>
      <c r="J73" s="17">
        <v>10.194</v>
      </c>
      <c r="K73" s="20">
        <v>4</v>
      </c>
      <c r="L73" s="20">
        <v>1</v>
      </c>
      <c r="M73" s="20">
        <v>0</v>
      </c>
      <c r="N73" s="20">
        <v>1</v>
      </c>
      <c r="O73" s="20">
        <v>0</v>
      </c>
      <c r="P73" s="20">
        <v>5.248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43</v>
      </c>
      <c r="B74" s="19" t="s">
        <v>160</v>
      </c>
      <c r="C74" s="19">
        <v>1992.372</v>
      </c>
      <c r="D74" s="19">
        <v>2209.395</v>
      </c>
      <c r="E74" s="19">
        <v>0</v>
      </c>
      <c r="F74" s="19">
        <v>0</v>
      </c>
      <c r="G74" s="19">
        <v>0</v>
      </c>
      <c r="H74" s="19">
        <v>1</v>
      </c>
      <c r="I74" s="17">
        <v>1.244</v>
      </c>
      <c r="J74" s="17">
        <v>10.945</v>
      </c>
      <c r="K74" s="20">
        <v>4</v>
      </c>
      <c r="L74" s="20">
        <v>1</v>
      </c>
      <c r="M74" s="20">
        <v>-1</v>
      </c>
      <c r="N74" s="20">
        <v>1</v>
      </c>
      <c r="O74" s="20">
        <v>0</v>
      </c>
      <c r="P74" s="20">
        <v>14.618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44</v>
      </c>
      <c r="B75" s="19" t="s">
        <v>161</v>
      </c>
      <c r="C75" s="19">
        <v>3594.95</v>
      </c>
      <c r="D75" s="19">
        <v>4044.398</v>
      </c>
      <c r="E75" s="19">
        <v>0</v>
      </c>
      <c r="F75" s="19">
        <v>0</v>
      </c>
      <c r="G75" s="19">
        <v>0</v>
      </c>
      <c r="H75" s="19">
        <v>1</v>
      </c>
      <c r="I75" s="17">
        <v>3.004</v>
      </c>
      <c r="J75" s="17">
        <v>13.783</v>
      </c>
      <c r="K75" s="20">
        <v>3</v>
      </c>
      <c r="L75" s="20">
        <v>0</v>
      </c>
      <c r="M75" s="20">
        <v>0</v>
      </c>
      <c r="N75" s="20">
        <v>-1</v>
      </c>
      <c r="O75" s="20">
        <v>0</v>
      </c>
      <c r="P75" s="20">
        <v>-1.082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46</v>
      </c>
      <c r="B76" s="19" t="s">
        <v>162</v>
      </c>
      <c r="C76" s="19">
        <v>3928.866</v>
      </c>
      <c r="D76" s="19">
        <v>4417.703</v>
      </c>
      <c r="E76" s="19">
        <v>0</v>
      </c>
      <c r="F76" s="19">
        <v>0</v>
      </c>
      <c r="G76" s="19">
        <v>0</v>
      </c>
      <c r="H76" s="19">
        <v>1</v>
      </c>
      <c r="I76" s="17">
        <v>1.896</v>
      </c>
      <c r="J76" s="17">
        <v>12.752</v>
      </c>
      <c r="K76" s="20">
        <v>4</v>
      </c>
      <c r="L76" s="20">
        <v>2</v>
      </c>
      <c r="M76" s="20">
        <v>0</v>
      </c>
      <c r="N76" s="20">
        <v>1</v>
      </c>
      <c r="O76" s="20">
        <v>0</v>
      </c>
      <c r="P76" s="20">
        <v>-0.731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47</v>
      </c>
      <c r="B77" s="19" t="s">
        <v>163</v>
      </c>
      <c r="C77" s="19">
        <v>3125.004</v>
      </c>
      <c r="D77" s="19">
        <v>3479.454</v>
      </c>
      <c r="E77" s="19">
        <v>0</v>
      </c>
      <c r="F77" s="19">
        <v>0</v>
      </c>
      <c r="G77" s="19">
        <v>0</v>
      </c>
      <c r="H77" s="19">
        <v>1</v>
      </c>
      <c r="I77" s="17">
        <v>1.152</v>
      </c>
      <c r="J77" s="17">
        <v>11.222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-0.873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51</v>
      </c>
      <c r="B78" s="19" t="s">
        <v>164</v>
      </c>
      <c r="C78" s="19">
        <v>7447.069</v>
      </c>
      <c r="D78" s="19">
        <v>8285.39</v>
      </c>
      <c r="E78" s="19">
        <v>0</v>
      </c>
      <c r="F78" s="19">
        <v>0</v>
      </c>
      <c r="G78" s="19">
        <v>0</v>
      </c>
      <c r="H78" s="19">
        <v>1</v>
      </c>
      <c r="I78" s="17">
        <v>1.207</v>
      </c>
      <c r="J78" s="17">
        <v>11.203</v>
      </c>
      <c r="K78" s="20">
        <v>1</v>
      </c>
      <c r="L78" s="20">
        <v>0</v>
      </c>
      <c r="M78" s="20">
        <v>0</v>
      </c>
      <c r="N78" s="20">
        <v>-1</v>
      </c>
      <c r="O78" s="20">
        <v>0</v>
      </c>
      <c r="P78" s="20">
        <v>-0.953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52</v>
      </c>
      <c r="B79" s="19" t="s">
        <v>165</v>
      </c>
      <c r="C79" s="19">
        <v>2587.619</v>
      </c>
      <c r="D79" s="19">
        <v>2890.508</v>
      </c>
      <c r="E79" s="19">
        <v>0</v>
      </c>
      <c r="F79" s="19">
        <v>0</v>
      </c>
      <c r="G79" s="19">
        <v>0</v>
      </c>
      <c r="H79" s="19">
        <v>1</v>
      </c>
      <c r="I79" s="17">
        <v>0.678</v>
      </c>
      <c r="J79" s="17">
        <v>11.086</v>
      </c>
      <c r="K79" s="20">
        <v>4</v>
      </c>
      <c r="L79" s="20">
        <v>0</v>
      </c>
      <c r="M79" s="20">
        <v>0</v>
      </c>
      <c r="N79" s="20">
        <v>0</v>
      </c>
      <c r="O79" s="20">
        <v>0</v>
      </c>
      <c r="P79" s="20">
        <v>0.415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53</v>
      </c>
      <c r="B80" s="19" t="s">
        <v>166</v>
      </c>
      <c r="C80" s="19">
        <v>10647.999</v>
      </c>
      <c r="D80" s="19">
        <v>11922.037</v>
      </c>
      <c r="E80" s="19">
        <v>0</v>
      </c>
      <c r="F80" s="19">
        <v>0</v>
      </c>
      <c r="G80" s="19">
        <v>0</v>
      </c>
      <c r="H80" s="19">
        <v>1</v>
      </c>
      <c r="I80" s="17">
        <v>2</v>
      </c>
      <c r="J80" s="17">
        <v>12.473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2.505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54</v>
      </c>
      <c r="B81" s="19" t="s">
        <v>167</v>
      </c>
      <c r="C81" s="19">
        <v>1261.96</v>
      </c>
      <c r="D81" s="19">
        <v>1425.081</v>
      </c>
      <c r="E81" s="19">
        <v>0</v>
      </c>
      <c r="F81" s="19">
        <v>0</v>
      </c>
      <c r="G81" s="19">
        <v>0</v>
      </c>
      <c r="H81" s="19">
        <v>1</v>
      </c>
      <c r="I81" s="17">
        <v>2.366</v>
      </c>
      <c r="J81" s="17">
        <v>13.541</v>
      </c>
      <c r="K81" s="20">
        <v>3</v>
      </c>
      <c r="L81" s="20">
        <v>0</v>
      </c>
      <c r="M81" s="20">
        <v>0</v>
      </c>
      <c r="N81" s="20">
        <v>0</v>
      </c>
      <c r="O81" s="20">
        <v>0</v>
      </c>
      <c r="P81" s="20">
        <v>7.427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55</v>
      </c>
      <c r="B82" s="19" t="s">
        <v>168</v>
      </c>
      <c r="C82" s="19">
        <v>1276.753</v>
      </c>
      <c r="D82" s="19">
        <v>1432.328</v>
      </c>
      <c r="E82" s="19">
        <v>0</v>
      </c>
      <c r="F82" s="19">
        <v>0</v>
      </c>
      <c r="G82" s="19">
        <v>0</v>
      </c>
      <c r="H82" s="19">
        <v>1</v>
      </c>
      <c r="I82" s="17">
        <v>2.109</v>
      </c>
      <c r="J82" s="17">
        <v>12.741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6.412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58</v>
      </c>
      <c r="B83" s="19" t="s">
        <v>169</v>
      </c>
      <c r="C83" s="19">
        <v>4013.237</v>
      </c>
      <c r="D83" s="19">
        <v>4512.243</v>
      </c>
      <c r="E83" s="19">
        <v>0</v>
      </c>
      <c r="F83" s="19">
        <v>0</v>
      </c>
      <c r="G83" s="19">
        <v>0</v>
      </c>
      <c r="H83" s="19">
        <v>1</v>
      </c>
      <c r="I83" s="17">
        <v>1.831</v>
      </c>
      <c r="J83" s="17">
        <v>12.687</v>
      </c>
      <c r="K83" s="20">
        <v>3</v>
      </c>
      <c r="L83" s="20">
        <v>0</v>
      </c>
      <c r="M83" s="20">
        <v>0</v>
      </c>
      <c r="N83" s="20">
        <v>0</v>
      </c>
      <c r="O83" s="20">
        <v>0</v>
      </c>
      <c r="P83" s="20">
        <v>5.801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60</v>
      </c>
      <c r="B84" s="19" t="s">
        <v>170</v>
      </c>
      <c r="C84" s="19">
        <v>3687.156</v>
      </c>
      <c r="D84" s="19">
        <v>4126.91</v>
      </c>
      <c r="E84" s="19">
        <v>0</v>
      </c>
      <c r="F84" s="19">
        <v>0</v>
      </c>
      <c r="G84" s="19">
        <v>0</v>
      </c>
      <c r="H84" s="19">
        <v>1</v>
      </c>
      <c r="I84" s="17">
        <v>2.117</v>
      </c>
      <c r="J84" s="17">
        <v>12.547</v>
      </c>
      <c r="K84" s="20">
        <v>4</v>
      </c>
      <c r="L84" s="20">
        <v>0</v>
      </c>
      <c r="M84" s="20">
        <v>-1</v>
      </c>
      <c r="N84" s="20">
        <v>1</v>
      </c>
      <c r="O84" s="20">
        <v>0</v>
      </c>
      <c r="P84" s="20">
        <v>1.493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61</v>
      </c>
      <c r="B85" s="19" t="s">
        <v>171</v>
      </c>
      <c r="C85" s="19">
        <v>176.149</v>
      </c>
      <c r="D85" s="19">
        <v>178.228</v>
      </c>
      <c r="E85" s="19">
        <v>0</v>
      </c>
      <c r="F85" s="19">
        <v>0</v>
      </c>
      <c r="G85" s="19">
        <v>0</v>
      </c>
      <c r="H85" s="19">
        <v>1</v>
      </c>
      <c r="I85" s="17">
        <v>0.347</v>
      </c>
      <c r="J85" s="17">
        <v>1.509</v>
      </c>
      <c r="K85" s="20">
        <v>4</v>
      </c>
      <c r="L85" s="20">
        <v>2</v>
      </c>
      <c r="M85" s="20">
        <v>0</v>
      </c>
      <c r="N85" s="20">
        <v>1</v>
      </c>
      <c r="O85" s="20">
        <v>0</v>
      </c>
      <c r="P85" s="20">
        <v>2.708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62</v>
      </c>
      <c r="B86" s="19" t="s">
        <v>172</v>
      </c>
      <c r="C86" s="19">
        <v>1707.757</v>
      </c>
      <c r="D86" s="19">
        <v>1944.678</v>
      </c>
      <c r="E86" s="19">
        <v>0</v>
      </c>
      <c r="F86" s="19">
        <v>0</v>
      </c>
      <c r="G86" s="19">
        <v>0</v>
      </c>
      <c r="H86" s="19">
        <v>1</v>
      </c>
      <c r="I86" s="17">
        <v>1.884</v>
      </c>
      <c r="J86" s="17">
        <v>13.838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-1.392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63</v>
      </c>
      <c r="B87" s="19" t="s">
        <v>173</v>
      </c>
      <c r="C87" s="19">
        <v>3192.309</v>
      </c>
      <c r="D87" s="19">
        <v>3649.372</v>
      </c>
      <c r="E87" s="19">
        <v>0</v>
      </c>
      <c r="F87" s="19">
        <v>0</v>
      </c>
      <c r="G87" s="19">
        <v>0</v>
      </c>
      <c r="H87" s="19">
        <v>1</v>
      </c>
      <c r="I87" s="17">
        <v>2.378</v>
      </c>
      <c r="J87" s="17">
        <v>14.604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-2.378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68</v>
      </c>
      <c r="B88" s="19" t="s">
        <v>174</v>
      </c>
      <c r="C88" s="19">
        <v>2538.217</v>
      </c>
      <c r="D88" s="19">
        <v>2871.553</v>
      </c>
      <c r="E88" s="19">
        <v>0</v>
      </c>
      <c r="F88" s="19">
        <v>0</v>
      </c>
      <c r="G88" s="19">
        <v>0</v>
      </c>
      <c r="H88" s="19">
        <v>1</v>
      </c>
      <c r="I88" s="17">
        <v>1.621</v>
      </c>
      <c r="J88" s="17">
        <v>13.041</v>
      </c>
      <c r="K88" s="20">
        <v>4</v>
      </c>
      <c r="L88" s="20">
        <v>0</v>
      </c>
      <c r="M88" s="20">
        <v>-1</v>
      </c>
      <c r="N88" s="20">
        <v>1</v>
      </c>
      <c r="O88" s="20">
        <v>0</v>
      </c>
      <c r="P88" s="20">
        <v>0.596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71</v>
      </c>
      <c r="B89" s="19" t="s">
        <v>175</v>
      </c>
      <c r="C89" s="19">
        <v>2865.693</v>
      </c>
      <c r="D89" s="19">
        <v>3261.481</v>
      </c>
      <c r="E89" s="19">
        <v>0</v>
      </c>
      <c r="F89" s="19">
        <v>0</v>
      </c>
      <c r="G89" s="19">
        <v>0</v>
      </c>
      <c r="H89" s="19">
        <v>1</v>
      </c>
      <c r="I89" s="17">
        <v>2.917</v>
      </c>
      <c r="J89" s="17">
        <v>14.698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-2.157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75</v>
      </c>
      <c r="B90" s="19" t="s">
        <v>176</v>
      </c>
      <c r="C90" s="19">
        <v>6362.783</v>
      </c>
      <c r="D90" s="19">
        <v>7231.602</v>
      </c>
      <c r="E90" s="19">
        <v>0</v>
      </c>
      <c r="F90" s="19">
        <v>0</v>
      </c>
      <c r="G90" s="19">
        <v>0</v>
      </c>
      <c r="H90" s="19">
        <v>1</v>
      </c>
      <c r="I90" s="17">
        <v>4.373</v>
      </c>
      <c r="J90" s="17">
        <v>15.862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-0.003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76</v>
      </c>
      <c r="B91" s="19" t="s">
        <v>177</v>
      </c>
      <c r="C91" s="19">
        <v>4872.173</v>
      </c>
      <c r="D91" s="19">
        <v>5663.735</v>
      </c>
      <c r="E91" s="19">
        <v>0</v>
      </c>
      <c r="F91" s="19">
        <v>0</v>
      </c>
      <c r="G91" s="19">
        <v>0</v>
      </c>
      <c r="H91" s="19">
        <v>1</v>
      </c>
      <c r="I91" s="17">
        <v>3.535</v>
      </c>
      <c r="J91" s="17">
        <v>17.017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4.92</v>
      </c>
      <c r="Q91" s="20">
        <v>0</v>
      </c>
      <c r="R91" s="20">
        <v>1</v>
      </c>
      <c r="S91" s="21"/>
      <c r="T91" s="21"/>
      <c r="U91" s="21"/>
      <c r="V91" s="21"/>
      <c r="W91" s="21"/>
    </row>
    <row r="92" ht="16.5" spans="1:23">
      <c r="A92" s="19">
        <v>90</v>
      </c>
      <c r="B92" s="19" t="s">
        <v>178</v>
      </c>
      <c r="C92" s="19">
        <v>1116.494</v>
      </c>
      <c r="D92" s="19">
        <v>1256.018</v>
      </c>
      <c r="E92" s="19">
        <v>0</v>
      </c>
      <c r="F92" s="19">
        <v>0</v>
      </c>
      <c r="G92" s="19">
        <v>0</v>
      </c>
      <c r="H92" s="19">
        <v>1</v>
      </c>
      <c r="I92" s="17">
        <v>1.803</v>
      </c>
      <c r="J92" s="17">
        <v>12.711</v>
      </c>
      <c r="K92" s="20">
        <v>4</v>
      </c>
      <c r="L92" s="20">
        <v>1</v>
      </c>
      <c r="M92" s="20">
        <v>-1</v>
      </c>
      <c r="N92" s="20">
        <v>1</v>
      </c>
      <c r="O92" s="20">
        <v>0</v>
      </c>
      <c r="P92" s="20">
        <v>11.545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91</v>
      </c>
      <c r="B93" s="19" t="s">
        <v>179</v>
      </c>
      <c r="C93" s="19">
        <v>9937.175</v>
      </c>
      <c r="D93" s="19">
        <v>12228.621</v>
      </c>
      <c r="E93" s="19">
        <v>0</v>
      </c>
      <c r="F93" s="19">
        <v>0</v>
      </c>
      <c r="G93" s="19">
        <v>0</v>
      </c>
      <c r="H93" s="19">
        <v>1</v>
      </c>
      <c r="I93" s="17">
        <v>3.357</v>
      </c>
      <c r="J93" s="17">
        <v>21.467</v>
      </c>
      <c r="K93" s="20">
        <v>3</v>
      </c>
      <c r="L93" s="20">
        <v>0</v>
      </c>
      <c r="M93" s="20">
        <v>0</v>
      </c>
      <c r="N93" s="20">
        <v>0</v>
      </c>
      <c r="O93" s="20">
        <v>0</v>
      </c>
      <c r="P93" s="20">
        <v>-0.299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98</v>
      </c>
      <c r="B94" s="19" t="s">
        <v>180</v>
      </c>
      <c r="C94" s="19">
        <v>4669.268</v>
      </c>
      <c r="D94" s="19">
        <v>5213.703</v>
      </c>
      <c r="E94" s="19">
        <v>0</v>
      </c>
      <c r="F94" s="19">
        <v>0</v>
      </c>
      <c r="G94" s="19">
        <v>0</v>
      </c>
      <c r="H94" s="19">
        <v>1</v>
      </c>
      <c r="I94" s="17">
        <v>1.877</v>
      </c>
      <c r="J94" s="17">
        <v>12.123</v>
      </c>
      <c r="K94" s="20">
        <v>4</v>
      </c>
      <c r="L94" s="20">
        <v>0</v>
      </c>
      <c r="M94" s="20">
        <v>-1</v>
      </c>
      <c r="N94" s="20">
        <v>1</v>
      </c>
      <c r="O94" s="20">
        <v>0</v>
      </c>
      <c r="P94" s="20">
        <v>4.688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99</v>
      </c>
      <c r="B95" s="19" t="s">
        <v>181</v>
      </c>
      <c r="C95" s="19">
        <v>7082.558</v>
      </c>
      <c r="D95" s="19">
        <v>8012.887</v>
      </c>
      <c r="E95" s="19">
        <v>0</v>
      </c>
      <c r="F95" s="19">
        <v>0</v>
      </c>
      <c r="G95" s="19">
        <v>0</v>
      </c>
      <c r="H95" s="19">
        <v>1</v>
      </c>
      <c r="I95" s="17">
        <v>0.757</v>
      </c>
      <c r="J95" s="17">
        <v>12.28</v>
      </c>
      <c r="K95" s="20">
        <v>4</v>
      </c>
      <c r="L95" s="20">
        <v>1</v>
      </c>
      <c r="M95" s="20">
        <v>-1</v>
      </c>
      <c r="N95" s="20">
        <v>1</v>
      </c>
      <c r="O95" s="20">
        <v>0</v>
      </c>
      <c r="P95" s="20">
        <v>0.281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100</v>
      </c>
      <c r="B96" s="19" t="s">
        <v>182</v>
      </c>
      <c r="C96" s="19">
        <v>5208.069</v>
      </c>
      <c r="D96" s="19">
        <v>5799.126</v>
      </c>
      <c r="E96" s="19">
        <v>0</v>
      </c>
      <c r="F96" s="19">
        <v>0</v>
      </c>
      <c r="G96" s="19">
        <v>0</v>
      </c>
      <c r="H96" s="19">
        <v>1</v>
      </c>
      <c r="I96" s="17">
        <v>1.977</v>
      </c>
      <c r="J96" s="17">
        <v>11.968</v>
      </c>
      <c r="K96" s="20">
        <v>4</v>
      </c>
      <c r="L96" s="20">
        <v>2</v>
      </c>
      <c r="M96" s="20">
        <v>0</v>
      </c>
      <c r="N96" s="20">
        <v>1</v>
      </c>
      <c r="O96" s="20">
        <v>0</v>
      </c>
      <c r="P96" s="20">
        <v>-7.676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101</v>
      </c>
      <c r="B97" s="19" t="s">
        <v>183</v>
      </c>
      <c r="C97" s="19">
        <v>246.378</v>
      </c>
      <c r="D97" s="19">
        <v>248.085</v>
      </c>
      <c r="E97" s="19">
        <v>0</v>
      </c>
      <c r="F97" s="19">
        <v>0</v>
      </c>
      <c r="G97" s="19">
        <v>0</v>
      </c>
      <c r="H97" s="19">
        <v>1</v>
      </c>
      <c r="I97" s="17">
        <v>0.395</v>
      </c>
      <c r="J97" s="17">
        <v>1.081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3.204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105</v>
      </c>
      <c r="B98" s="19" t="s">
        <v>184</v>
      </c>
      <c r="C98" s="19">
        <v>3527.023</v>
      </c>
      <c r="D98" s="19">
        <v>4042.426</v>
      </c>
      <c r="E98" s="19">
        <v>0</v>
      </c>
      <c r="F98" s="19">
        <v>0</v>
      </c>
      <c r="G98" s="19">
        <v>0</v>
      </c>
      <c r="H98" s="19">
        <v>1</v>
      </c>
      <c r="I98" s="17">
        <v>2.583</v>
      </c>
      <c r="J98" s="17">
        <v>15.004</v>
      </c>
      <c r="K98" s="20">
        <v>4</v>
      </c>
      <c r="L98" s="20">
        <v>2</v>
      </c>
      <c r="M98" s="20">
        <v>-1</v>
      </c>
      <c r="N98" s="20">
        <v>1</v>
      </c>
      <c r="O98" s="20">
        <v>0</v>
      </c>
      <c r="P98" s="20">
        <v>15.169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109</v>
      </c>
      <c r="B99" s="19" t="s">
        <v>185</v>
      </c>
      <c r="C99" s="19">
        <v>9289.828</v>
      </c>
      <c r="D99" s="19">
        <v>10348.046</v>
      </c>
      <c r="E99" s="19">
        <v>0</v>
      </c>
      <c r="F99" s="19">
        <v>0</v>
      </c>
      <c r="G99" s="19">
        <v>0</v>
      </c>
      <c r="H99" s="19">
        <v>1</v>
      </c>
      <c r="I99" s="17">
        <v>3.098</v>
      </c>
      <c r="J99" s="17">
        <v>13.008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-5.039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110</v>
      </c>
      <c r="B100" s="19" t="s">
        <v>186</v>
      </c>
      <c r="C100" s="19">
        <v>3459.916</v>
      </c>
      <c r="D100" s="19">
        <v>4019.137</v>
      </c>
      <c r="E100" s="19">
        <v>0</v>
      </c>
      <c r="F100" s="19">
        <v>0</v>
      </c>
      <c r="G100" s="19">
        <v>0</v>
      </c>
      <c r="H100" s="19">
        <v>1</v>
      </c>
      <c r="I100" s="17">
        <v>5.201</v>
      </c>
      <c r="J100" s="17">
        <v>18.392</v>
      </c>
      <c r="K100" s="20">
        <v>4</v>
      </c>
      <c r="L100" s="20">
        <v>2</v>
      </c>
      <c r="M100" s="20">
        <v>0</v>
      </c>
      <c r="N100" s="20">
        <v>1</v>
      </c>
      <c r="O100" s="20">
        <v>0</v>
      </c>
      <c r="P100" s="20">
        <v>-1.374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115</v>
      </c>
      <c r="B101" s="19" t="s">
        <v>187</v>
      </c>
      <c r="C101" s="19">
        <v>6548.925</v>
      </c>
      <c r="D101" s="19">
        <v>7523.938</v>
      </c>
      <c r="E101" s="19">
        <v>0</v>
      </c>
      <c r="F101" s="19">
        <v>0</v>
      </c>
      <c r="G101" s="19">
        <v>0</v>
      </c>
      <c r="H101" s="19">
        <v>1</v>
      </c>
      <c r="I101" s="17">
        <v>0.394</v>
      </c>
      <c r="J101" s="17">
        <v>13.302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-1.712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116</v>
      </c>
      <c r="B102" s="19" t="s">
        <v>188</v>
      </c>
      <c r="C102" s="19">
        <v>196.173</v>
      </c>
      <c r="D102" s="19">
        <v>197.471</v>
      </c>
      <c r="E102" s="19">
        <v>0</v>
      </c>
      <c r="F102" s="19">
        <v>0</v>
      </c>
      <c r="G102" s="19">
        <v>0</v>
      </c>
      <c r="H102" s="19">
        <v>1</v>
      </c>
      <c r="I102" s="17">
        <v>0.379</v>
      </c>
      <c r="J102" s="17">
        <v>1.034</v>
      </c>
      <c r="K102" s="20">
        <v>3</v>
      </c>
      <c r="L102" s="20">
        <v>0</v>
      </c>
      <c r="M102" s="20">
        <v>0</v>
      </c>
      <c r="N102" s="20">
        <v>-1</v>
      </c>
      <c r="O102" s="20">
        <v>0</v>
      </c>
      <c r="P102" s="20">
        <v>-1.948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118</v>
      </c>
      <c r="B103" s="19" t="s">
        <v>189</v>
      </c>
      <c r="C103" s="19">
        <v>8274.458</v>
      </c>
      <c r="D103" s="19">
        <v>9034.909</v>
      </c>
      <c r="E103" s="19">
        <v>0</v>
      </c>
      <c r="F103" s="19">
        <v>0</v>
      </c>
      <c r="G103" s="19">
        <v>0</v>
      </c>
      <c r="H103" s="19">
        <v>1</v>
      </c>
      <c r="I103" s="17">
        <v>0.975</v>
      </c>
      <c r="J103" s="17">
        <v>9.31</v>
      </c>
      <c r="K103" s="20">
        <v>4</v>
      </c>
      <c r="L103" s="20">
        <v>1</v>
      </c>
      <c r="M103" s="20">
        <v>0</v>
      </c>
      <c r="N103" s="20">
        <v>0</v>
      </c>
      <c r="O103" s="20">
        <v>0</v>
      </c>
      <c r="P103" s="20">
        <v>-1.875</v>
      </c>
      <c r="Q103" s="20">
        <v>0</v>
      </c>
      <c r="R103" s="20">
        <v>-1</v>
      </c>
      <c r="S103" s="21"/>
      <c r="T103" s="21"/>
      <c r="U103" s="21"/>
      <c r="V103" s="21"/>
      <c r="W103" s="21"/>
    </row>
    <row r="104" ht="16.5" spans="1:23">
      <c r="A104" s="19">
        <v>120</v>
      </c>
      <c r="B104" s="19" t="s">
        <v>190</v>
      </c>
      <c r="C104" s="19">
        <v>7555.619</v>
      </c>
      <c r="D104" s="19">
        <v>8412.566</v>
      </c>
      <c r="E104" s="19">
        <v>0</v>
      </c>
      <c r="F104" s="19">
        <v>0</v>
      </c>
      <c r="G104" s="19">
        <v>0</v>
      </c>
      <c r="H104" s="19">
        <v>1</v>
      </c>
      <c r="I104" s="17">
        <v>1.449</v>
      </c>
      <c r="J104" s="17">
        <v>11.488</v>
      </c>
      <c r="K104" s="20">
        <v>4</v>
      </c>
      <c r="L104" s="20">
        <v>0</v>
      </c>
      <c r="M104" s="20">
        <v>-1</v>
      </c>
      <c r="N104" s="20">
        <v>1</v>
      </c>
      <c r="O104" s="20">
        <v>0</v>
      </c>
      <c r="P104" s="20">
        <v>-0.372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121</v>
      </c>
      <c r="B105" s="19" t="s">
        <v>191</v>
      </c>
      <c r="C105" s="19">
        <v>7479.36</v>
      </c>
      <c r="D105" s="19">
        <v>8381.423</v>
      </c>
      <c r="E105" s="19">
        <v>0</v>
      </c>
      <c r="F105" s="19">
        <v>0</v>
      </c>
      <c r="G105" s="19">
        <v>0</v>
      </c>
      <c r="H105" s="19">
        <v>1</v>
      </c>
      <c r="I105" s="17">
        <v>2.503</v>
      </c>
      <c r="J105" s="17">
        <v>12.996</v>
      </c>
      <c r="K105" s="20">
        <v>4</v>
      </c>
      <c r="L105" s="20">
        <v>2</v>
      </c>
      <c r="M105" s="20">
        <v>-1</v>
      </c>
      <c r="N105" s="20">
        <v>1</v>
      </c>
      <c r="O105" s="20">
        <v>0</v>
      </c>
      <c r="P105" s="20">
        <v>-0.001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123</v>
      </c>
      <c r="B106" s="19" t="s">
        <v>192</v>
      </c>
      <c r="C106" s="19">
        <v>5090.975</v>
      </c>
      <c r="D106" s="19">
        <v>5837.031</v>
      </c>
      <c r="E106" s="19">
        <v>0</v>
      </c>
      <c r="F106" s="19">
        <v>0</v>
      </c>
      <c r="G106" s="19">
        <v>0</v>
      </c>
      <c r="H106" s="19">
        <v>1</v>
      </c>
      <c r="I106" s="17">
        <v>0.655</v>
      </c>
      <c r="J106" s="17">
        <v>13.353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-0.521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125</v>
      </c>
      <c r="B107" s="19" t="s">
        <v>193</v>
      </c>
      <c r="C107" s="19">
        <v>10523.379</v>
      </c>
      <c r="D107" s="19">
        <v>11602.163</v>
      </c>
      <c r="E107" s="19">
        <v>0</v>
      </c>
      <c r="F107" s="19">
        <v>0</v>
      </c>
      <c r="G107" s="19">
        <v>0</v>
      </c>
      <c r="H107" s="19">
        <v>1</v>
      </c>
      <c r="I107" s="17">
        <v>0.845</v>
      </c>
      <c r="J107" s="17">
        <v>10.064</v>
      </c>
      <c r="K107" s="20">
        <v>4</v>
      </c>
      <c r="L107" s="20">
        <v>0</v>
      </c>
      <c r="M107" s="20">
        <v>0</v>
      </c>
      <c r="N107" s="20">
        <v>0</v>
      </c>
      <c r="O107" s="20">
        <v>0</v>
      </c>
      <c r="P107" s="20">
        <v>-5.812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128</v>
      </c>
      <c r="B108" s="19" t="s">
        <v>194</v>
      </c>
      <c r="C108" s="19">
        <v>7245.99</v>
      </c>
      <c r="D108" s="19">
        <v>8043.671</v>
      </c>
      <c r="E108" s="19">
        <v>0</v>
      </c>
      <c r="F108" s="19">
        <v>0</v>
      </c>
      <c r="G108" s="19">
        <v>0</v>
      </c>
      <c r="H108" s="19">
        <v>1</v>
      </c>
      <c r="I108" s="17">
        <v>0.746</v>
      </c>
      <c r="J108" s="17">
        <v>10.589</v>
      </c>
      <c r="K108" s="20">
        <v>4</v>
      </c>
      <c r="L108" s="20">
        <v>1</v>
      </c>
      <c r="M108" s="20">
        <v>-1</v>
      </c>
      <c r="N108" s="20">
        <v>1</v>
      </c>
      <c r="O108" s="20">
        <v>0</v>
      </c>
      <c r="P108" s="20">
        <v>1.137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129</v>
      </c>
      <c r="B109" s="19" t="s">
        <v>195</v>
      </c>
      <c r="C109" s="19">
        <v>13513.374</v>
      </c>
      <c r="D109" s="19">
        <v>14897.513</v>
      </c>
      <c r="E109" s="19">
        <v>0</v>
      </c>
      <c r="F109" s="19">
        <v>0</v>
      </c>
      <c r="G109" s="19">
        <v>0</v>
      </c>
      <c r="H109" s="19">
        <v>1</v>
      </c>
      <c r="I109" s="17">
        <v>1.168</v>
      </c>
      <c r="J109" s="17">
        <v>10.351</v>
      </c>
      <c r="K109" s="20">
        <v>4</v>
      </c>
      <c r="L109" s="20">
        <v>0</v>
      </c>
      <c r="M109" s="20">
        <v>0</v>
      </c>
      <c r="N109" s="20">
        <v>0</v>
      </c>
      <c r="O109" s="20">
        <v>0</v>
      </c>
      <c r="P109" s="20">
        <v>-1.892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130</v>
      </c>
      <c r="B110" s="19" t="s">
        <v>196</v>
      </c>
      <c r="C110" s="19">
        <v>11368.513</v>
      </c>
      <c r="D110" s="19">
        <v>12374.258</v>
      </c>
      <c r="E110" s="19">
        <v>0</v>
      </c>
      <c r="F110" s="19">
        <v>0</v>
      </c>
      <c r="G110" s="19">
        <v>0</v>
      </c>
      <c r="H110" s="19">
        <v>1</v>
      </c>
      <c r="I110" s="17">
        <v>1.43</v>
      </c>
      <c r="J110" s="17">
        <v>9.441</v>
      </c>
      <c r="K110" s="20">
        <v>4</v>
      </c>
      <c r="L110" s="20">
        <v>1</v>
      </c>
      <c r="M110" s="20">
        <v>-1</v>
      </c>
      <c r="N110" s="20">
        <v>1</v>
      </c>
      <c r="O110" s="20">
        <v>0</v>
      </c>
      <c r="P110" s="20">
        <v>12.394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131</v>
      </c>
      <c r="B111" s="19" t="s">
        <v>197</v>
      </c>
      <c r="C111" s="19">
        <v>2392.284</v>
      </c>
      <c r="D111" s="19">
        <v>3007.652</v>
      </c>
      <c r="E111" s="19">
        <v>0</v>
      </c>
      <c r="F111" s="19">
        <v>0</v>
      </c>
      <c r="G111" s="19">
        <v>0</v>
      </c>
      <c r="H111" s="19">
        <v>1</v>
      </c>
      <c r="I111" s="17">
        <v>4.295</v>
      </c>
      <c r="J111" s="17">
        <v>23.876</v>
      </c>
      <c r="K111" s="20">
        <v>4</v>
      </c>
      <c r="L111" s="20">
        <v>2</v>
      </c>
      <c r="M111" s="20">
        <v>-1</v>
      </c>
      <c r="N111" s="20">
        <v>1</v>
      </c>
      <c r="O111" s="20">
        <v>0</v>
      </c>
      <c r="P111" s="20">
        <v>1.027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133</v>
      </c>
      <c r="B112" s="19" t="s">
        <v>198</v>
      </c>
      <c r="C112" s="19">
        <v>4222.419</v>
      </c>
      <c r="D112" s="19">
        <v>5313.925</v>
      </c>
      <c r="E112" s="19">
        <v>0</v>
      </c>
      <c r="F112" s="19">
        <v>0</v>
      </c>
      <c r="G112" s="19">
        <v>0</v>
      </c>
      <c r="H112" s="19">
        <v>1</v>
      </c>
      <c r="I112" s="17">
        <v>4.394</v>
      </c>
      <c r="J112" s="17">
        <v>24.032</v>
      </c>
      <c r="K112" s="20">
        <v>4</v>
      </c>
      <c r="L112" s="20">
        <v>0</v>
      </c>
      <c r="M112" s="20">
        <v>0</v>
      </c>
      <c r="N112" s="20">
        <v>0</v>
      </c>
      <c r="O112" s="20">
        <v>0</v>
      </c>
      <c r="P112" s="20">
        <v>4.127</v>
      </c>
      <c r="Q112" s="20">
        <v>0</v>
      </c>
      <c r="R112" s="20">
        <v>1</v>
      </c>
      <c r="S112" s="21"/>
      <c r="T112" s="21"/>
      <c r="U112" s="21"/>
      <c r="V112" s="21"/>
      <c r="W112" s="21"/>
    </row>
    <row r="113" ht="16.5" spans="1:23">
      <c r="A113" s="19">
        <v>134</v>
      </c>
      <c r="B113" s="19" t="s">
        <v>199</v>
      </c>
      <c r="C113" s="19">
        <v>943.817</v>
      </c>
      <c r="D113" s="19">
        <v>1096.392</v>
      </c>
      <c r="E113" s="19">
        <v>0</v>
      </c>
      <c r="F113" s="19">
        <v>0</v>
      </c>
      <c r="G113" s="19">
        <v>0</v>
      </c>
      <c r="H113" s="19">
        <v>1</v>
      </c>
      <c r="I113" s="17">
        <v>2.673</v>
      </c>
      <c r="J113" s="17">
        <v>16.217</v>
      </c>
      <c r="K113" s="20">
        <v>3</v>
      </c>
      <c r="L113" s="20">
        <v>0</v>
      </c>
      <c r="M113" s="20">
        <v>0</v>
      </c>
      <c r="N113" s="20">
        <v>-1</v>
      </c>
      <c r="O113" s="20">
        <v>0</v>
      </c>
      <c r="P113" s="20">
        <v>4.383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135</v>
      </c>
      <c r="B114" s="19" t="s">
        <v>200</v>
      </c>
      <c r="C114" s="19">
        <v>4609.639</v>
      </c>
      <c r="D114" s="19">
        <v>5377.452</v>
      </c>
      <c r="E114" s="19">
        <v>0</v>
      </c>
      <c r="F114" s="19">
        <v>0</v>
      </c>
      <c r="G114" s="19">
        <v>0</v>
      </c>
      <c r="H114" s="19">
        <v>1</v>
      </c>
      <c r="I114" s="17">
        <v>2.159</v>
      </c>
      <c r="J114" s="17">
        <v>16.129</v>
      </c>
      <c r="K114" s="20">
        <v>4</v>
      </c>
      <c r="L114" s="20">
        <v>2</v>
      </c>
      <c r="M114" s="20">
        <v>-1</v>
      </c>
      <c r="N114" s="20">
        <v>1</v>
      </c>
      <c r="O114" s="20">
        <v>0</v>
      </c>
      <c r="P114" s="20">
        <v>1.328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138</v>
      </c>
      <c r="B115" s="19" t="s">
        <v>201</v>
      </c>
      <c r="C115" s="19">
        <v>6794.152</v>
      </c>
      <c r="D115" s="19">
        <v>7401.761</v>
      </c>
      <c r="E115" s="19">
        <v>0</v>
      </c>
      <c r="F115" s="19">
        <v>0</v>
      </c>
      <c r="G115" s="19">
        <v>0</v>
      </c>
      <c r="H115" s="19">
        <v>1</v>
      </c>
      <c r="I115" s="17">
        <v>1.322</v>
      </c>
      <c r="J115" s="17">
        <v>9.423</v>
      </c>
      <c r="K115" s="20">
        <v>4</v>
      </c>
      <c r="L115" s="20">
        <v>0</v>
      </c>
      <c r="M115" s="20">
        <v>0</v>
      </c>
      <c r="N115" s="20">
        <v>0</v>
      </c>
      <c r="O115" s="20">
        <v>0</v>
      </c>
      <c r="P115" s="20">
        <v>-5.59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139</v>
      </c>
      <c r="B116" s="19" t="s">
        <v>202</v>
      </c>
      <c r="C116" s="19">
        <v>363.712</v>
      </c>
      <c r="D116" s="19">
        <v>388.269</v>
      </c>
      <c r="E116" s="19">
        <v>0</v>
      </c>
      <c r="F116" s="19">
        <v>0</v>
      </c>
      <c r="G116" s="19">
        <v>0</v>
      </c>
      <c r="H116" s="19">
        <v>1</v>
      </c>
      <c r="I116" s="17">
        <v>2.68</v>
      </c>
      <c r="J116" s="17">
        <v>8.836</v>
      </c>
      <c r="K116" s="20">
        <v>3</v>
      </c>
      <c r="L116" s="20">
        <v>0</v>
      </c>
      <c r="M116" s="20">
        <v>0</v>
      </c>
      <c r="N116" s="20">
        <v>-1</v>
      </c>
      <c r="O116" s="20">
        <v>0</v>
      </c>
      <c r="P116" s="20">
        <v>4.795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142</v>
      </c>
      <c r="B117" s="19" t="s">
        <v>203</v>
      </c>
      <c r="C117" s="19">
        <v>7888.756</v>
      </c>
      <c r="D117" s="19">
        <v>8677.987</v>
      </c>
      <c r="E117" s="19">
        <v>0</v>
      </c>
      <c r="F117" s="19">
        <v>0</v>
      </c>
      <c r="G117" s="19">
        <v>0</v>
      </c>
      <c r="H117" s="19">
        <v>1</v>
      </c>
      <c r="I117" s="17">
        <v>0.878</v>
      </c>
      <c r="J117" s="17">
        <v>9.893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-3.333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145</v>
      </c>
      <c r="B118" s="19" t="s">
        <v>204</v>
      </c>
      <c r="C118" s="19">
        <v>4866.009</v>
      </c>
      <c r="D118" s="19">
        <v>5538.533</v>
      </c>
      <c r="E118" s="19">
        <v>0</v>
      </c>
      <c r="F118" s="19">
        <v>0</v>
      </c>
      <c r="G118" s="19">
        <v>0</v>
      </c>
      <c r="H118" s="19">
        <v>1</v>
      </c>
      <c r="I118" s="17">
        <v>2.403</v>
      </c>
      <c r="J118" s="17">
        <v>14.254</v>
      </c>
      <c r="K118" s="20">
        <v>4</v>
      </c>
      <c r="L118" s="20">
        <v>0</v>
      </c>
      <c r="M118" s="20">
        <v>-1</v>
      </c>
      <c r="N118" s="20">
        <v>1</v>
      </c>
      <c r="O118" s="20">
        <v>0</v>
      </c>
      <c r="P118" s="20">
        <v>10.377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148</v>
      </c>
      <c r="B119" s="19" t="s">
        <v>205</v>
      </c>
      <c r="C119" s="19">
        <v>8093.291</v>
      </c>
      <c r="D119" s="19">
        <v>8922.529</v>
      </c>
      <c r="E119" s="19">
        <v>0</v>
      </c>
      <c r="F119" s="19">
        <v>0</v>
      </c>
      <c r="G119" s="19">
        <v>0</v>
      </c>
      <c r="H119" s="19">
        <v>1</v>
      </c>
      <c r="I119" s="17">
        <v>0.824</v>
      </c>
      <c r="J119" s="17">
        <v>10.041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-2.665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149</v>
      </c>
      <c r="B120" s="19" t="s">
        <v>206</v>
      </c>
      <c r="C120" s="19">
        <v>3635.647</v>
      </c>
      <c r="D120" s="19">
        <v>4080.686</v>
      </c>
      <c r="E120" s="19">
        <v>0</v>
      </c>
      <c r="F120" s="19">
        <v>0</v>
      </c>
      <c r="G120" s="19">
        <v>0</v>
      </c>
      <c r="H120" s="19">
        <v>1</v>
      </c>
      <c r="I120" s="17">
        <v>0.765</v>
      </c>
      <c r="J120" s="17">
        <v>11.587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2.641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152</v>
      </c>
      <c r="B121" s="19" t="s">
        <v>207</v>
      </c>
      <c r="C121" s="19">
        <v>2538.842</v>
      </c>
      <c r="D121" s="19">
        <v>2803.705</v>
      </c>
      <c r="E121" s="19">
        <v>0</v>
      </c>
      <c r="F121" s="19">
        <v>0</v>
      </c>
      <c r="G121" s="19">
        <v>0</v>
      </c>
      <c r="H121" s="19">
        <v>1</v>
      </c>
      <c r="I121" s="17">
        <v>1.758</v>
      </c>
      <c r="J121" s="17">
        <v>11.039</v>
      </c>
      <c r="K121" s="20">
        <v>3</v>
      </c>
      <c r="L121" s="20">
        <v>0</v>
      </c>
      <c r="M121" s="20">
        <v>0</v>
      </c>
      <c r="N121" s="20">
        <v>-1</v>
      </c>
      <c r="O121" s="20">
        <v>0</v>
      </c>
      <c r="P121" s="20">
        <v>-0.785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155</v>
      </c>
      <c r="B122" s="19" t="s">
        <v>208</v>
      </c>
      <c r="C122" s="19">
        <v>2653.161</v>
      </c>
      <c r="D122" s="19">
        <v>2952.599</v>
      </c>
      <c r="E122" s="19">
        <v>0</v>
      </c>
      <c r="F122" s="19">
        <v>0</v>
      </c>
      <c r="G122" s="19">
        <v>0</v>
      </c>
      <c r="H122" s="19">
        <v>1</v>
      </c>
      <c r="I122" s="17">
        <v>1.048</v>
      </c>
      <c r="J122" s="17">
        <v>11.083</v>
      </c>
      <c r="K122" s="20">
        <v>4</v>
      </c>
      <c r="L122" s="20">
        <v>0</v>
      </c>
      <c r="M122" s="20">
        <v>0</v>
      </c>
      <c r="N122" s="20">
        <v>0</v>
      </c>
      <c r="O122" s="20">
        <v>0</v>
      </c>
      <c r="P122" s="20">
        <v>4.127</v>
      </c>
      <c r="Q122" s="20">
        <v>0</v>
      </c>
      <c r="R122" s="20">
        <v>1</v>
      </c>
      <c r="S122" s="21"/>
      <c r="T122" s="21"/>
      <c r="U122" s="21"/>
      <c r="V122" s="21"/>
      <c r="W122" s="21"/>
    </row>
    <row r="123" ht="16.5" spans="1:23">
      <c r="A123" s="19">
        <v>159</v>
      </c>
      <c r="B123" s="19" t="s">
        <v>209</v>
      </c>
      <c r="C123" s="19">
        <v>2857.833</v>
      </c>
      <c r="D123" s="19">
        <v>3199.281</v>
      </c>
      <c r="E123" s="19">
        <v>0</v>
      </c>
      <c r="F123" s="19">
        <v>0</v>
      </c>
      <c r="G123" s="19">
        <v>0</v>
      </c>
      <c r="H123" s="19">
        <v>1</v>
      </c>
      <c r="I123" s="17">
        <v>1.512</v>
      </c>
      <c r="J123" s="17">
        <v>12.023</v>
      </c>
      <c r="K123" s="20">
        <v>3</v>
      </c>
      <c r="L123" s="20">
        <v>0</v>
      </c>
      <c r="M123" s="20">
        <v>1</v>
      </c>
      <c r="N123" s="20">
        <v>-1</v>
      </c>
      <c r="O123" s="20">
        <v>0</v>
      </c>
      <c r="P123" s="20">
        <v>2.491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162</v>
      </c>
      <c r="B124" s="19" t="s">
        <v>210</v>
      </c>
      <c r="C124" s="19">
        <v>2752.633</v>
      </c>
      <c r="D124" s="19">
        <v>3325.394</v>
      </c>
      <c r="E124" s="19">
        <v>0</v>
      </c>
      <c r="F124" s="19">
        <v>0</v>
      </c>
      <c r="G124" s="19">
        <v>0</v>
      </c>
      <c r="H124" s="19">
        <v>1</v>
      </c>
      <c r="I124" s="17">
        <v>1.006</v>
      </c>
      <c r="J124" s="17">
        <v>18.056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-0.145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171</v>
      </c>
      <c r="B125" s="19" t="s">
        <v>211</v>
      </c>
      <c r="C125" s="19">
        <v>1052.901</v>
      </c>
      <c r="D125" s="19">
        <v>1262.36</v>
      </c>
      <c r="E125" s="19">
        <v>0</v>
      </c>
      <c r="F125" s="19">
        <v>0</v>
      </c>
      <c r="G125" s="19">
        <v>0</v>
      </c>
      <c r="H125" s="19">
        <v>1</v>
      </c>
      <c r="I125" s="17">
        <v>4.079</v>
      </c>
      <c r="J125" s="17">
        <v>19.995</v>
      </c>
      <c r="K125" s="20">
        <v>4</v>
      </c>
      <c r="L125" s="20">
        <v>0</v>
      </c>
      <c r="M125" s="20">
        <v>0</v>
      </c>
      <c r="N125" s="20">
        <v>0</v>
      </c>
      <c r="O125" s="20">
        <v>0</v>
      </c>
      <c r="P125" s="20">
        <v>1.366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300</v>
      </c>
      <c r="B126" s="19" t="s">
        <v>212</v>
      </c>
      <c r="C126" s="19">
        <v>3575.977</v>
      </c>
      <c r="D126" s="19">
        <v>4011.374</v>
      </c>
      <c r="E126" s="19">
        <v>0</v>
      </c>
      <c r="F126" s="19">
        <v>0</v>
      </c>
      <c r="G126" s="19">
        <v>0</v>
      </c>
      <c r="H126" s="19">
        <v>1</v>
      </c>
      <c r="I126" s="17">
        <v>1.162</v>
      </c>
      <c r="J126" s="17">
        <v>11.89</v>
      </c>
      <c r="K126" s="20">
        <v>4</v>
      </c>
      <c r="L126" s="20">
        <v>0</v>
      </c>
      <c r="M126" s="20">
        <v>0</v>
      </c>
      <c r="N126" s="20">
        <v>1</v>
      </c>
      <c r="O126" s="20">
        <v>0</v>
      </c>
      <c r="P126" s="20">
        <v>0.1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510</v>
      </c>
      <c r="B127" s="19" t="s">
        <v>213</v>
      </c>
      <c r="C127" s="19">
        <v>4188.741</v>
      </c>
      <c r="D127" s="19">
        <v>4735.642</v>
      </c>
      <c r="E127" s="19">
        <v>0</v>
      </c>
      <c r="F127" s="19">
        <v>0</v>
      </c>
      <c r="G127" s="19">
        <v>0</v>
      </c>
      <c r="H127" s="19">
        <v>1</v>
      </c>
      <c r="I127" s="17">
        <v>0.788</v>
      </c>
      <c r="J127" s="17">
        <v>12.245</v>
      </c>
      <c r="K127" s="20">
        <v>4</v>
      </c>
      <c r="L127" s="20">
        <v>1</v>
      </c>
      <c r="M127" s="20">
        <v>-1</v>
      </c>
      <c r="N127" s="20">
        <v>1</v>
      </c>
      <c r="O127" s="20">
        <v>0</v>
      </c>
      <c r="P127" s="20">
        <v>0.206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683</v>
      </c>
      <c r="B128" s="19" t="s">
        <v>214</v>
      </c>
      <c r="C128" s="19">
        <v>896.898</v>
      </c>
      <c r="D128" s="19">
        <v>1077.781</v>
      </c>
      <c r="E128" s="19">
        <v>0</v>
      </c>
      <c r="F128" s="19">
        <v>0</v>
      </c>
      <c r="G128" s="19">
        <v>0</v>
      </c>
      <c r="H128" s="19">
        <v>1</v>
      </c>
      <c r="I128" s="17">
        <v>9.287</v>
      </c>
      <c r="J128" s="17">
        <v>24.511</v>
      </c>
      <c r="K128" s="20">
        <v>4</v>
      </c>
      <c r="L128" s="20">
        <v>0</v>
      </c>
      <c r="M128" s="20">
        <v>0</v>
      </c>
      <c r="N128" s="20">
        <v>0</v>
      </c>
      <c r="O128" s="20">
        <v>0</v>
      </c>
      <c r="P128" s="20">
        <v>-0.011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689</v>
      </c>
      <c r="B129" s="19" t="s">
        <v>215</v>
      </c>
      <c r="C129" s="19">
        <v>734.103</v>
      </c>
      <c r="D129" s="19">
        <v>896.754</v>
      </c>
      <c r="E129" s="19">
        <v>0</v>
      </c>
      <c r="F129" s="19">
        <v>0</v>
      </c>
      <c r="G129" s="19">
        <v>0</v>
      </c>
      <c r="H129" s="19">
        <v>1</v>
      </c>
      <c r="I129" s="17">
        <v>0.261</v>
      </c>
      <c r="J129" s="17">
        <v>18.352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10.058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690</v>
      </c>
      <c r="B130" s="19" t="s">
        <v>216</v>
      </c>
      <c r="C130" s="19">
        <v>988.676</v>
      </c>
      <c r="D130" s="19">
        <v>1192.283</v>
      </c>
      <c r="E130" s="19">
        <v>0</v>
      </c>
      <c r="F130" s="19">
        <v>0</v>
      </c>
      <c r="G130" s="19">
        <v>0</v>
      </c>
      <c r="H130" s="19">
        <v>1</v>
      </c>
      <c r="I130" s="17">
        <v>0.701</v>
      </c>
      <c r="J130" s="17">
        <v>17.658</v>
      </c>
      <c r="K130" s="20">
        <v>4</v>
      </c>
      <c r="L130" s="20">
        <v>2</v>
      </c>
      <c r="M130" s="20">
        <v>-1</v>
      </c>
      <c r="N130" s="20">
        <v>1</v>
      </c>
      <c r="O130" s="20">
        <v>0</v>
      </c>
      <c r="P130" s="20">
        <v>5.452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698</v>
      </c>
      <c r="B131" s="19" t="s">
        <v>217</v>
      </c>
      <c r="C131" s="19">
        <v>895.491</v>
      </c>
      <c r="D131" s="19">
        <v>1100.084</v>
      </c>
      <c r="E131" s="19">
        <v>0</v>
      </c>
      <c r="F131" s="19">
        <v>0</v>
      </c>
      <c r="G131" s="19">
        <v>0</v>
      </c>
      <c r="H131" s="19">
        <v>1</v>
      </c>
      <c r="I131" s="17">
        <v>0.324</v>
      </c>
      <c r="J131" s="17">
        <v>18.861</v>
      </c>
      <c r="K131" s="20">
        <v>4</v>
      </c>
      <c r="L131" s="20">
        <v>2</v>
      </c>
      <c r="M131" s="20">
        <v>-1</v>
      </c>
      <c r="N131" s="20">
        <v>1</v>
      </c>
      <c r="O131" s="20">
        <v>0</v>
      </c>
      <c r="P131" s="20">
        <v>11.068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699</v>
      </c>
      <c r="B132" s="19" t="s">
        <v>218</v>
      </c>
      <c r="C132" s="19">
        <v>763.579</v>
      </c>
      <c r="D132" s="19">
        <v>990.412</v>
      </c>
      <c r="E132" s="19">
        <v>0</v>
      </c>
      <c r="F132" s="19">
        <v>0</v>
      </c>
      <c r="G132" s="19">
        <v>0</v>
      </c>
      <c r="H132" s="19">
        <v>1</v>
      </c>
      <c r="I132" s="17">
        <v>5.464</v>
      </c>
      <c r="J132" s="17">
        <v>27.116</v>
      </c>
      <c r="K132" s="20">
        <v>4</v>
      </c>
      <c r="L132" s="20">
        <v>0</v>
      </c>
      <c r="M132" s="20">
        <v>-1</v>
      </c>
      <c r="N132" s="20">
        <v>1</v>
      </c>
      <c r="O132" s="20">
        <v>0</v>
      </c>
      <c r="P132" s="20">
        <v>7.544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808</v>
      </c>
      <c r="B133" s="19" t="s">
        <v>219</v>
      </c>
      <c r="C133" s="19">
        <v>7443.968</v>
      </c>
      <c r="D133" s="19">
        <v>8475.34</v>
      </c>
      <c r="E133" s="19">
        <v>0</v>
      </c>
      <c r="F133" s="19">
        <v>0</v>
      </c>
      <c r="G133" s="19">
        <v>0</v>
      </c>
      <c r="H133" s="19">
        <v>1</v>
      </c>
      <c r="I133" s="17">
        <v>3.117</v>
      </c>
      <c r="J133" s="17">
        <v>14.907</v>
      </c>
      <c r="K133" s="20">
        <v>3</v>
      </c>
      <c r="L133" s="20">
        <v>0</v>
      </c>
      <c r="M133" s="20">
        <v>0</v>
      </c>
      <c r="N133" s="20">
        <v>-1</v>
      </c>
      <c r="O133" s="20">
        <v>0</v>
      </c>
      <c r="P133" s="20">
        <v>-1.442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811</v>
      </c>
      <c r="B134" s="19" t="s">
        <v>220</v>
      </c>
      <c r="C134" s="19">
        <v>5667.604</v>
      </c>
      <c r="D134" s="19">
        <v>6776.797</v>
      </c>
      <c r="E134" s="19">
        <v>0</v>
      </c>
      <c r="F134" s="19">
        <v>0</v>
      </c>
      <c r="G134" s="19">
        <v>0</v>
      </c>
      <c r="H134" s="19">
        <v>1</v>
      </c>
      <c r="I134" s="17">
        <v>2.523</v>
      </c>
      <c r="J134" s="17">
        <v>18.478</v>
      </c>
      <c r="K134" s="20">
        <v>4</v>
      </c>
      <c r="L134" s="20">
        <v>0</v>
      </c>
      <c r="M134" s="20">
        <v>0</v>
      </c>
      <c r="N134" s="20">
        <v>0</v>
      </c>
      <c r="O134" s="20">
        <v>0</v>
      </c>
      <c r="P134" s="20">
        <v>-16.062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814</v>
      </c>
      <c r="B135" s="19" t="s">
        <v>221</v>
      </c>
      <c r="C135" s="19">
        <v>7225.96</v>
      </c>
      <c r="D135" s="19">
        <v>8280.796</v>
      </c>
      <c r="E135" s="19">
        <v>0</v>
      </c>
      <c r="F135" s="19">
        <v>0</v>
      </c>
      <c r="G135" s="19">
        <v>0</v>
      </c>
      <c r="H135" s="19">
        <v>1</v>
      </c>
      <c r="I135" s="17">
        <v>3.696</v>
      </c>
      <c r="J135" s="17">
        <v>15.963</v>
      </c>
      <c r="K135" s="20">
        <v>3</v>
      </c>
      <c r="L135" s="20">
        <v>0</v>
      </c>
      <c r="M135" s="20">
        <v>0</v>
      </c>
      <c r="N135" s="20">
        <v>-1</v>
      </c>
      <c r="O135" s="20">
        <v>0</v>
      </c>
      <c r="P135" s="20">
        <v>-1.14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819</v>
      </c>
      <c r="B136" s="19" t="s">
        <v>222</v>
      </c>
      <c r="C136" s="19">
        <v>4627.863</v>
      </c>
      <c r="D136" s="19">
        <v>5532.689</v>
      </c>
      <c r="E136" s="19">
        <v>0</v>
      </c>
      <c r="F136" s="19">
        <v>0</v>
      </c>
      <c r="G136" s="19">
        <v>0</v>
      </c>
      <c r="H136" s="19">
        <v>1</v>
      </c>
      <c r="I136" s="17">
        <v>3.453</v>
      </c>
      <c r="J136" s="17">
        <v>19.242</v>
      </c>
      <c r="K136" s="20">
        <v>4</v>
      </c>
      <c r="L136" s="20">
        <v>0</v>
      </c>
      <c r="M136" s="20">
        <v>0</v>
      </c>
      <c r="N136" s="20">
        <v>0</v>
      </c>
      <c r="O136" s="20">
        <v>0</v>
      </c>
      <c r="P136" s="20">
        <v>-2.161</v>
      </c>
      <c r="Q136" s="20">
        <v>0</v>
      </c>
      <c r="R136" s="20">
        <v>-1</v>
      </c>
      <c r="S136" s="21"/>
      <c r="T136" s="21"/>
      <c r="U136" s="21"/>
      <c r="V136" s="21"/>
      <c r="W136" s="21"/>
    </row>
    <row r="137" ht="16.5" spans="1:23">
      <c r="A137" s="19">
        <v>821</v>
      </c>
      <c r="B137" s="19" t="s">
        <v>223</v>
      </c>
      <c r="C137" s="19">
        <v>6012.134</v>
      </c>
      <c r="D137" s="19">
        <v>6661.964</v>
      </c>
      <c r="E137" s="19">
        <v>0</v>
      </c>
      <c r="F137" s="19">
        <v>0</v>
      </c>
      <c r="G137" s="19">
        <v>0</v>
      </c>
      <c r="H137" s="19">
        <v>1</v>
      </c>
      <c r="I137" s="17">
        <v>1.405</v>
      </c>
      <c r="J137" s="17">
        <v>11.022</v>
      </c>
      <c r="K137" s="20">
        <v>4</v>
      </c>
      <c r="L137" s="20">
        <v>1</v>
      </c>
      <c r="M137" s="20">
        <v>0</v>
      </c>
      <c r="N137" s="20">
        <v>0</v>
      </c>
      <c r="O137" s="20">
        <v>0</v>
      </c>
      <c r="P137" s="20">
        <v>-3.244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823</v>
      </c>
      <c r="B138" s="19" t="s">
        <v>224</v>
      </c>
      <c r="C138" s="19">
        <v>5345.824</v>
      </c>
      <c r="D138" s="19">
        <v>6346.215</v>
      </c>
      <c r="E138" s="19">
        <v>0</v>
      </c>
      <c r="F138" s="19">
        <v>0</v>
      </c>
      <c r="G138" s="19">
        <v>0</v>
      </c>
      <c r="H138" s="19">
        <v>1</v>
      </c>
      <c r="I138" s="17">
        <v>3.833</v>
      </c>
      <c r="J138" s="17">
        <v>18.992</v>
      </c>
      <c r="K138" s="20">
        <v>4</v>
      </c>
      <c r="L138" s="20">
        <v>0</v>
      </c>
      <c r="M138" s="20">
        <v>0</v>
      </c>
      <c r="N138" s="20">
        <v>0</v>
      </c>
      <c r="O138" s="20">
        <v>0</v>
      </c>
      <c r="P138" s="20">
        <v>1.279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825</v>
      </c>
      <c r="B139" s="19" t="s">
        <v>225</v>
      </c>
      <c r="C139" s="19">
        <v>2972.424</v>
      </c>
      <c r="D139" s="19">
        <v>3274.541</v>
      </c>
      <c r="E139" s="19">
        <v>0</v>
      </c>
      <c r="F139" s="19">
        <v>0</v>
      </c>
      <c r="G139" s="19">
        <v>0</v>
      </c>
      <c r="H139" s="19">
        <v>1</v>
      </c>
      <c r="I139" s="17">
        <v>2.038</v>
      </c>
      <c r="J139" s="17">
        <v>11.076</v>
      </c>
      <c r="K139" s="20">
        <v>4</v>
      </c>
      <c r="L139" s="20">
        <v>1</v>
      </c>
      <c r="M139" s="20">
        <v>0</v>
      </c>
      <c r="N139" s="20">
        <v>0</v>
      </c>
      <c r="O139" s="20">
        <v>0</v>
      </c>
      <c r="P139" s="20">
        <v>-2.324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828</v>
      </c>
      <c r="B140" s="19" t="s">
        <v>226</v>
      </c>
      <c r="C140" s="19">
        <v>2082.046</v>
      </c>
      <c r="D140" s="19">
        <v>2434.833</v>
      </c>
      <c r="E140" s="19">
        <v>0</v>
      </c>
      <c r="F140" s="19">
        <v>0</v>
      </c>
      <c r="G140" s="19">
        <v>0</v>
      </c>
      <c r="H140" s="19">
        <v>1</v>
      </c>
      <c r="I140" s="17">
        <v>1.777</v>
      </c>
      <c r="J140" s="17">
        <v>16.009</v>
      </c>
      <c r="K140" s="20">
        <v>4</v>
      </c>
      <c r="L140" s="20">
        <v>0</v>
      </c>
      <c r="M140" s="20">
        <v>0</v>
      </c>
      <c r="N140" s="20">
        <v>0</v>
      </c>
      <c r="O140" s="20">
        <v>0</v>
      </c>
      <c r="P140" s="20">
        <v>1.066</v>
      </c>
      <c r="Q140" s="20">
        <v>0</v>
      </c>
      <c r="R140" s="20">
        <v>1</v>
      </c>
      <c r="S140" s="21"/>
      <c r="T140" s="21"/>
      <c r="U140" s="21"/>
      <c r="V140" s="21"/>
      <c r="W140" s="21"/>
    </row>
    <row r="141" ht="16.5" spans="1:23">
      <c r="A141" s="19">
        <v>832</v>
      </c>
      <c r="B141" s="19" t="s">
        <v>227</v>
      </c>
      <c r="C141" s="19">
        <v>411.87</v>
      </c>
      <c r="D141" s="19">
        <v>441.807</v>
      </c>
      <c r="E141" s="19">
        <v>0</v>
      </c>
      <c r="F141" s="19">
        <v>0</v>
      </c>
      <c r="G141" s="19">
        <v>0</v>
      </c>
      <c r="H141" s="19">
        <v>1</v>
      </c>
      <c r="I141" s="17">
        <v>2.655</v>
      </c>
      <c r="J141" s="17">
        <v>9.251</v>
      </c>
      <c r="K141" s="20">
        <v>3</v>
      </c>
      <c r="L141" s="20">
        <v>0</v>
      </c>
      <c r="M141" s="20">
        <v>0</v>
      </c>
      <c r="N141" s="20">
        <v>0</v>
      </c>
      <c r="O141" s="20">
        <v>0</v>
      </c>
      <c r="P141" s="20">
        <v>1.113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841</v>
      </c>
      <c r="B142" s="19" t="s">
        <v>228</v>
      </c>
      <c r="C142" s="19">
        <v>7113.006</v>
      </c>
      <c r="D142" s="19">
        <v>8226.489</v>
      </c>
      <c r="E142" s="19">
        <v>0</v>
      </c>
      <c r="F142" s="19">
        <v>0</v>
      </c>
      <c r="G142" s="19">
        <v>0</v>
      </c>
      <c r="H142" s="19">
        <v>1</v>
      </c>
      <c r="I142" s="17">
        <v>4.523</v>
      </c>
      <c r="J142" s="17">
        <v>17.446</v>
      </c>
      <c r="K142" s="20">
        <v>4</v>
      </c>
      <c r="L142" s="20">
        <v>2</v>
      </c>
      <c r="M142" s="20">
        <v>-1</v>
      </c>
      <c r="N142" s="20">
        <v>1</v>
      </c>
      <c r="O142" s="20">
        <v>0</v>
      </c>
      <c r="P142" s="20">
        <v>1.238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846</v>
      </c>
      <c r="B143" s="19" t="s">
        <v>229</v>
      </c>
      <c r="C143" s="19">
        <v>1129.896</v>
      </c>
      <c r="D143" s="19">
        <v>1273.257</v>
      </c>
      <c r="E143" s="19">
        <v>0</v>
      </c>
      <c r="F143" s="19">
        <v>0</v>
      </c>
      <c r="G143" s="19">
        <v>0</v>
      </c>
      <c r="H143" s="19">
        <v>1</v>
      </c>
      <c r="I143" s="17">
        <v>0.776</v>
      </c>
      <c r="J143" s="17">
        <v>11.948</v>
      </c>
      <c r="K143" s="20">
        <v>4</v>
      </c>
      <c r="L143" s="20">
        <v>0</v>
      </c>
      <c r="M143" s="20">
        <v>-1</v>
      </c>
      <c r="N143" s="20">
        <v>1</v>
      </c>
      <c r="O143" s="20">
        <v>0</v>
      </c>
      <c r="P143" s="20">
        <v>-2.611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847</v>
      </c>
      <c r="B144" s="19" t="s">
        <v>230</v>
      </c>
      <c r="C144" s="19">
        <v>2619.108</v>
      </c>
      <c r="D144" s="19">
        <v>3037.721</v>
      </c>
      <c r="E144" s="19">
        <v>0</v>
      </c>
      <c r="F144" s="19">
        <v>0</v>
      </c>
      <c r="G144" s="19">
        <v>0</v>
      </c>
      <c r="H144" s="19">
        <v>1</v>
      </c>
      <c r="I144" s="17">
        <v>1.664</v>
      </c>
      <c r="J144" s="17">
        <v>15.215</v>
      </c>
      <c r="K144" s="20">
        <v>4</v>
      </c>
      <c r="L144" s="20">
        <v>0</v>
      </c>
      <c r="M144" s="20">
        <v>0</v>
      </c>
      <c r="N144" s="20">
        <v>0</v>
      </c>
      <c r="O144" s="20">
        <v>0</v>
      </c>
      <c r="P144" s="20">
        <v>1.051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849</v>
      </c>
      <c r="B145" s="19" t="s">
        <v>231</v>
      </c>
      <c r="C145" s="19">
        <v>8541.664</v>
      </c>
      <c r="D145" s="19">
        <v>10131.255</v>
      </c>
      <c r="E145" s="19">
        <v>0</v>
      </c>
      <c r="F145" s="19">
        <v>0</v>
      </c>
      <c r="G145" s="19">
        <v>0</v>
      </c>
      <c r="H145" s="19">
        <v>1</v>
      </c>
      <c r="I145" s="17">
        <v>1.503</v>
      </c>
      <c r="J145" s="17">
        <v>16.957</v>
      </c>
      <c r="K145" s="20">
        <v>4</v>
      </c>
      <c r="L145" s="20">
        <v>1</v>
      </c>
      <c r="M145" s="20">
        <v>-1</v>
      </c>
      <c r="N145" s="20">
        <v>1</v>
      </c>
      <c r="O145" s="20">
        <v>0</v>
      </c>
      <c r="P145" s="20">
        <v>-0.407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851</v>
      </c>
      <c r="B146" s="19" t="s">
        <v>232</v>
      </c>
      <c r="C146" s="19">
        <v>13468.694</v>
      </c>
      <c r="D146" s="19">
        <v>16227.481</v>
      </c>
      <c r="E146" s="19">
        <v>0</v>
      </c>
      <c r="F146" s="19">
        <v>0</v>
      </c>
      <c r="G146" s="19">
        <v>0</v>
      </c>
      <c r="H146" s="19">
        <v>1</v>
      </c>
      <c r="I146" s="17">
        <v>5.184</v>
      </c>
      <c r="J146" s="17">
        <v>21.303</v>
      </c>
      <c r="K146" s="20">
        <v>4</v>
      </c>
      <c r="L146" s="20">
        <v>0</v>
      </c>
      <c r="M146" s="20">
        <v>0</v>
      </c>
      <c r="N146" s="20">
        <v>0</v>
      </c>
      <c r="O146" s="20">
        <v>0</v>
      </c>
      <c r="P146" s="20">
        <v>1.486</v>
      </c>
      <c r="Q146" s="20">
        <v>0</v>
      </c>
      <c r="R146" s="20">
        <v>1</v>
      </c>
      <c r="S146" s="21"/>
      <c r="T146" s="21"/>
      <c r="U146" s="21"/>
      <c r="V146" s="21"/>
      <c r="W146" s="21"/>
    </row>
    <row r="147" ht="16.5" spans="1:23">
      <c r="A147" s="19">
        <v>852</v>
      </c>
      <c r="B147" s="19" t="s">
        <v>233</v>
      </c>
      <c r="C147" s="19">
        <v>5370.775</v>
      </c>
      <c r="D147" s="19">
        <v>6524.019</v>
      </c>
      <c r="E147" s="19">
        <v>0</v>
      </c>
      <c r="F147" s="19">
        <v>0</v>
      </c>
      <c r="G147" s="19">
        <v>0</v>
      </c>
      <c r="H147" s="19">
        <v>1</v>
      </c>
      <c r="I147" s="17">
        <v>0.428</v>
      </c>
      <c r="J147" s="17">
        <v>18.029</v>
      </c>
      <c r="K147" s="20">
        <v>3</v>
      </c>
      <c r="L147" s="20">
        <v>0</v>
      </c>
      <c r="M147" s="20">
        <v>0</v>
      </c>
      <c r="N147" s="20">
        <v>1</v>
      </c>
      <c r="O147" s="20">
        <v>0</v>
      </c>
      <c r="P147" s="20">
        <v>1.973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853</v>
      </c>
      <c r="B148" s="19" t="s">
        <v>234</v>
      </c>
      <c r="C148" s="19">
        <v>1218.067</v>
      </c>
      <c r="D148" s="19">
        <v>1364.57</v>
      </c>
      <c r="E148" s="19">
        <v>0</v>
      </c>
      <c r="F148" s="19">
        <v>0</v>
      </c>
      <c r="G148" s="19">
        <v>0</v>
      </c>
      <c r="H148" s="19">
        <v>1</v>
      </c>
      <c r="I148" s="17">
        <v>0.525</v>
      </c>
      <c r="J148" s="17">
        <v>11.204</v>
      </c>
      <c r="K148" s="20">
        <v>2</v>
      </c>
      <c r="L148" s="20">
        <v>2</v>
      </c>
      <c r="M148" s="20">
        <v>-1</v>
      </c>
      <c r="N148" s="20">
        <v>1</v>
      </c>
      <c r="O148" s="20">
        <v>0</v>
      </c>
      <c r="P148" s="20">
        <v>1.42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854</v>
      </c>
      <c r="B149" s="19" t="s">
        <v>235</v>
      </c>
      <c r="C149" s="19">
        <v>3627.498</v>
      </c>
      <c r="D149" s="19">
        <v>4145.344</v>
      </c>
      <c r="E149" s="19">
        <v>0</v>
      </c>
      <c r="F149" s="19">
        <v>0</v>
      </c>
      <c r="G149" s="19">
        <v>0</v>
      </c>
      <c r="H149" s="19">
        <v>1</v>
      </c>
      <c r="I149" s="17">
        <v>2.747</v>
      </c>
      <c r="J149" s="17">
        <v>14.896</v>
      </c>
      <c r="K149" s="20">
        <v>2</v>
      </c>
      <c r="L149" s="20">
        <v>2</v>
      </c>
      <c r="M149" s="20">
        <v>-1</v>
      </c>
      <c r="N149" s="20">
        <v>1</v>
      </c>
      <c r="O149" s="20">
        <v>0</v>
      </c>
      <c r="P149" s="20">
        <v>1.372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855</v>
      </c>
      <c r="B150" s="19" t="s">
        <v>236</v>
      </c>
      <c r="C150" s="19">
        <v>1265.009</v>
      </c>
      <c r="D150" s="19">
        <v>1413.195</v>
      </c>
      <c r="E150" s="19">
        <v>0</v>
      </c>
      <c r="F150" s="19">
        <v>0</v>
      </c>
      <c r="G150" s="19">
        <v>0</v>
      </c>
      <c r="H150" s="19">
        <v>1</v>
      </c>
      <c r="I150" s="17">
        <v>0.855</v>
      </c>
      <c r="J150" s="17">
        <v>11.251</v>
      </c>
      <c r="K150" s="20">
        <v>4</v>
      </c>
      <c r="L150" s="20">
        <v>2</v>
      </c>
      <c r="M150" s="20">
        <v>0</v>
      </c>
      <c r="N150" s="20">
        <v>1</v>
      </c>
      <c r="O150" s="20">
        <v>0</v>
      </c>
      <c r="P150" s="20">
        <v>0.218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857</v>
      </c>
      <c r="B151" s="19" t="s">
        <v>237</v>
      </c>
      <c r="C151" s="19">
        <v>9130.148</v>
      </c>
      <c r="D151" s="19">
        <v>10406.4</v>
      </c>
      <c r="E151" s="19">
        <v>0</v>
      </c>
      <c r="F151" s="19">
        <v>0</v>
      </c>
      <c r="G151" s="19">
        <v>0</v>
      </c>
      <c r="H151" s="19">
        <v>1</v>
      </c>
      <c r="I151" s="17">
        <v>3.135</v>
      </c>
      <c r="J151" s="17">
        <v>15.015</v>
      </c>
      <c r="K151" s="20">
        <v>4</v>
      </c>
      <c r="L151" s="20">
        <v>2</v>
      </c>
      <c r="M151" s="20">
        <v>-1</v>
      </c>
      <c r="N151" s="20">
        <v>1</v>
      </c>
      <c r="O151" s="20">
        <v>0</v>
      </c>
      <c r="P151" s="20">
        <v>4.702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863</v>
      </c>
      <c r="B152" s="19" t="s">
        <v>238</v>
      </c>
      <c r="C152" s="19">
        <v>2092.416</v>
      </c>
      <c r="D152" s="19">
        <v>2599.162</v>
      </c>
      <c r="E152" s="19">
        <v>0</v>
      </c>
      <c r="F152" s="19">
        <v>0</v>
      </c>
      <c r="G152" s="19">
        <v>0</v>
      </c>
      <c r="H152" s="19">
        <v>1</v>
      </c>
      <c r="I152" s="17">
        <v>6.96</v>
      </c>
      <c r="J152" s="17">
        <v>25.1</v>
      </c>
      <c r="K152" s="20">
        <v>4</v>
      </c>
      <c r="L152" s="20">
        <v>2</v>
      </c>
      <c r="M152" s="20">
        <v>0</v>
      </c>
      <c r="N152" s="20">
        <v>0</v>
      </c>
      <c r="O152" s="20">
        <v>0</v>
      </c>
      <c r="P152" s="20">
        <v>-0.037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865</v>
      </c>
      <c r="B153" s="19" t="s">
        <v>239</v>
      </c>
      <c r="C153" s="19">
        <v>1232.468</v>
      </c>
      <c r="D153" s="19">
        <v>1375.095</v>
      </c>
      <c r="E153" s="19">
        <v>0</v>
      </c>
      <c r="F153" s="19">
        <v>0</v>
      </c>
      <c r="G153" s="19">
        <v>0</v>
      </c>
      <c r="H153" s="19">
        <v>1</v>
      </c>
      <c r="I153" s="17">
        <v>2.066</v>
      </c>
      <c r="J153" s="17">
        <v>12.224</v>
      </c>
      <c r="K153" s="20">
        <v>4</v>
      </c>
      <c r="L153" s="20">
        <v>2</v>
      </c>
      <c r="M153" s="20">
        <v>0</v>
      </c>
      <c r="N153" s="20">
        <v>1</v>
      </c>
      <c r="O153" s="20">
        <v>0</v>
      </c>
      <c r="P153" s="20">
        <v>0.013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867</v>
      </c>
      <c r="B154" s="19" t="s">
        <v>240</v>
      </c>
      <c r="C154" s="19">
        <v>1903.214</v>
      </c>
      <c r="D154" s="19">
        <v>2415.527</v>
      </c>
      <c r="E154" s="19">
        <v>0</v>
      </c>
      <c r="F154" s="19">
        <v>0</v>
      </c>
      <c r="G154" s="19">
        <v>0</v>
      </c>
      <c r="H154" s="19">
        <v>1</v>
      </c>
      <c r="I154" s="17">
        <v>8.076</v>
      </c>
      <c r="J154" s="17">
        <v>27.572</v>
      </c>
      <c r="K154" s="20">
        <v>4</v>
      </c>
      <c r="L154" s="20">
        <v>2</v>
      </c>
      <c r="M154" s="20">
        <v>0</v>
      </c>
      <c r="N154" s="20">
        <v>1</v>
      </c>
      <c r="O154" s="20">
        <v>0</v>
      </c>
      <c r="P154" s="20">
        <v>0.362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869</v>
      </c>
      <c r="B155" s="19" t="s">
        <v>241</v>
      </c>
      <c r="C155" s="19">
        <v>3212.228</v>
      </c>
      <c r="D155" s="19">
        <v>3989.814</v>
      </c>
      <c r="E155" s="19">
        <v>0</v>
      </c>
      <c r="F155" s="19">
        <v>0</v>
      </c>
      <c r="G155" s="19">
        <v>0</v>
      </c>
      <c r="H155" s="19">
        <v>1</v>
      </c>
      <c r="I155" s="17">
        <v>5.038</v>
      </c>
      <c r="J155" s="17">
        <v>23.545</v>
      </c>
      <c r="K155" s="20">
        <v>4</v>
      </c>
      <c r="L155" s="20">
        <v>2</v>
      </c>
      <c r="M155" s="20">
        <v>0</v>
      </c>
      <c r="N155" s="20">
        <v>1</v>
      </c>
      <c r="O155" s="20">
        <v>0</v>
      </c>
      <c r="P155" s="20">
        <v>0.41</v>
      </c>
      <c r="Q155" s="20">
        <v>0</v>
      </c>
      <c r="R155" s="20">
        <v>1</v>
      </c>
      <c r="S155" s="21"/>
      <c r="T155" s="21"/>
      <c r="U155" s="21"/>
      <c r="V155" s="21"/>
      <c r="W155" s="21"/>
    </row>
    <row r="156" ht="16.5" spans="1:23">
      <c r="A156" s="19">
        <v>888</v>
      </c>
      <c r="B156" s="19" t="s">
        <v>242</v>
      </c>
      <c r="C156" s="19">
        <v>3461.583</v>
      </c>
      <c r="D156" s="19">
        <v>3879.872</v>
      </c>
      <c r="E156" s="19">
        <v>0</v>
      </c>
      <c r="F156" s="19">
        <v>0</v>
      </c>
      <c r="G156" s="19">
        <v>0</v>
      </c>
      <c r="H156" s="19">
        <v>1</v>
      </c>
      <c r="I156" s="17">
        <v>3.321</v>
      </c>
      <c r="J156" s="17">
        <v>13.744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1.942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891</v>
      </c>
      <c r="B157" s="19" t="s">
        <v>243</v>
      </c>
      <c r="C157" s="19">
        <v>1232.762</v>
      </c>
      <c r="D157" s="19">
        <v>1495.254</v>
      </c>
      <c r="E157" s="19">
        <v>0</v>
      </c>
      <c r="F157" s="19">
        <v>0</v>
      </c>
      <c r="G157" s="19">
        <v>0</v>
      </c>
      <c r="H157" s="19">
        <v>1</v>
      </c>
      <c r="I157" s="17">
        <v>1.168</v>
      </c>
      <c r="J157" s="17">
        <v>18.518</v>
      </c>
      <c r="K157" s="20">
        <v>4</v>
      </c>
      <c r="L157" s="20">
        <v>2</v>
      </c>
      <c r="M157" s="20">
        <v>0</v>
      </c>
      <c r="N157" s="20">
        <v>1</v>
      </c>
      <c r="O157" s="20">
        <v>0</v>
      </c>
      <c r="P157" s="20">
        <v>-0.145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901</v>
      </c>
      <c r="B158" s="19" t="s">
        <v>244</v>
      </c>
      <c r="C158" s="19">
        <v>5351.148</v>
      </c>
      <c r="D158" s="19">
        <v>5909.182</v>
      </c>
      <c r="E158" s="19">
        <v>0</v>
      </c>
      <c r="F158" s="19">
        <v>0</v>
      </c>
      <c r="G158" s="19">
        <v>0</v>
      </c>
      <c r="H158" s="19">
        <v>1</v>
      </c>
      <c r="I158" s="17">
        <v>1.556</v>
      </c>
      <c r="J158" s="17">
        <v>10.853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-0.228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902</v>
      </c>
      <c r="B159" s="19" t="s">
        <v>245</v>
      </c>
      <c r="C159" s="19">
        <v>4607.911</v>
      </c>
      <c r="D159" s="19">
        <v>5346.459</v>
      </c>
      <c r="E159" s="19">
        <v>0</v>
      </c>
      <c r="F159" s="19">
        <v>0</v>
      </c>
      <c r="G159" s="19">
        <v>0</v>
      </c>
      <c r="H159" s="19">
        <v>1</v>
      </c>
      <c r="I159" s="17">
        <v>1.536</v>
      </c>
      <c r="J159" s="17">
        <v>15.137</v>
      </c>
      <c r="K159" s="20">
        <v>4</v>
      </c>
      <c r="L159" s="20">
        <v>2</v>
      </c>
      <c r="M159" s="20">
        <v>0</v>
      </c>
      <c r="N159" s="20">
        <v>1</v>
      </c>
      <c r="O159" s="20">
        <v>0</v>
      </c>
      <c r="P159" s="20">
        <v>0.816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904</v>
      </c>
      <c r="B160" s="19" t="s">
        <v>246</v>
      </c>
      <c r="C160" s="19">
        <v>4115.459</v>
      </c>
      <c r="D160" s="19">
        <v>4656.353</v>
      </c>
      <c r="E160" s="19">
        <v>0</v>
      </c>
      <c r="F160" s="19">
        <v>0</v>
      </c>
      <c r="G160" s="19">
        <v>0</v>
      </c>
      <c r="H160" s="19">
        <v>1</v>
      </c>
      <c r="I160" s="17">
        <v>1.3</v>
      </c>
      <c r="J160" s="17">
        <v>12.765</v>
      </c>
      <c r="K160" s="20">
        <v>4</v>
      </c>
      <c r="L160" s="20">
        <v>2</v>
      </c>
      <c r="M160" s="20">
        <v>0</v>
      </c>
      <c r="N160" s="20">
        <v>1</v>
      </c>
      <c r="O160" s="20">
        <v>0</v>
      </c>
      <c r="P160" s="20">
        <v>0.5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905</v>
      </c>
      <c r="B161" s="19" t="s">
        <v>247</v>
      </c>
      <c r="C161" s="19">
        <v>5237.305</v>
      </c>
      <c r="D161" s="19">
        <v>6073.696</v>
      </c>
      <c r="E161" s="19">
        <v>0</v>
      </c>
      <c r="F161" s="19">
        <v>0</v>
      </c>
      <c r="G161" s="19">
        <v>0</v>
      </c>
      <c r="H161" s="19">
        <v>1</v>
      </c>
      <c r="I161" s="17">
        <v>0.425</v>
      </c>
      <c r="J161" s="17">
        <v>14.137</v>
      </c>
      <c r="K161" s="20">
        <v>4</v>
      </c>
      <c r="L161" s="20">
        <v>2</v>
      </c>
      <c r="M161" s="20">
        <v>0</v>
      </c>
      <c r="N161" s="20">
        <v>1</v>
      </c>
      <c r="O161" s="20">
        <v>0</v>
      </c>
      <c r="P161" s="20">
        <v>0.008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906</v>
      </c>
      <c r="B162" s="19" t="s">
        <v>248</v>
      </c>
      <c r="C162" s="19">
        <v>3858.3</v>
      </c>
      <c r="D162" s="19">
        <v>4347.418</v>
      </c>
      <c r="E162" s="19">
        <v>0</v>
      </c>
      <c r="F162" s="19">
        <v>0</v>
      </c>
      <c r="G162" s="19">
        <v>0</v>
      </c>
      <c r="H162" s="19">
        <v>1</v>
      </c>
      <c r="I162" s="17">
        <v>1.097</v>
      </c>
      <c r="J162" s="17">
        <v>12.224</v>
      </c>
      <c r="K162" s="20">
        <v>4</v>
      </c>
      <c r="L162" s="20">
        <v>2</v>
      </c>
      <c r="M162" s="20">
        <v>-1</v>
      </c>
      <c r="N162" s="20">
        <v>1</v>
      </c>
      <c r="O162" s="20">
        <v>0</v>
      </c>
      <c r="P162" s="20">
        <v>1.084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907</v>
      </c>
      <c r="B163" s="19" t="s">
        <v>249</v>
      </c>
      <c r="C163" s="19">
        <v>4637.124</v>
      </c>
      <c r="D163" s="19">
        <v>5295.14</v>
      </c>
      <c r="E163" s="19">
        <v>0</v>
      </c>
      <c r="F163" s="19">
        <v>0</v>
      </c>
      <c r="G163" s="19">
        <v>0</v>
      </c>
      <c r="H163" s="19">
        <v>1</v>
      </c>
      <c r="I163" s="17">
        <v>0.935</v>
      </c>
      <c r="J163" s="17">
        <v>13.245</v>
      </c>
      <c r="K163" s="20">
        <v>3</v>
      </c>
      <c r="L163" s="20">
        <v>2</v>
      </c>
      <c r="M163" s="20">
        <v>-1</v>
      </c>
      <c r="N163" s="20">
        <v>1</v>
      </c>
      <c r="O163" s="20">
        <v>0</v>
      </c>
      <c r="P163" s="20">
        <v>2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913</v>
      </c>
      <c r="B164" s="19" t="s">
        <v>250</v>
      </c>
      <c r="C164" s="19">
        <v>7365.742</v>
      </c>
      <c r="D164" s="19">
        <v>8326.011</v>
      </c>
      <c r="E164" s="19">
        <v>0</v>
      </c>
      <c r="F164" s="19">
        <v>0</v>
      </c>
      <c r="G164" s="19">
        <v>0</v>
      </c>
      <c r="H164" s="19">
        <v>1</v>
      </c>
      <c r="I164" s="17">
        <v>2.334</v>
      </c>
      <c r="J164" s="17">
        <v>13.598</v>
      </c>
      <c r="K164" s="20">
        <v>4</v>
      </c>
      <c r="L164" s="20">
        <v>0</v>
      </c>
      <c r="M164" s="20">
        <v>0</v>
      </c>
      <c r="N164" s="20">
        <v>1</v>
      </c>
      <c r="O164" s="20">
        <v>0</v>
      </c>
      <c r="P164" s="20">
        <v>-0.079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914</v>
      </c>
      <c r="B165" s="19" t="s">
        <v>251</v>
      </c>
      <c r="C165" s="19">
        <v>5717.384</v>
      </c>
      <c r="D165" s="19">
        <v>6604.791</v>
      </c>
      <c r="E165" s="19">
        <v>0</v>
      </c>
      <c r="F165" s="19">
        <v>0</v>
      </c>
      <c r="G165" s="19">
        <v>0</v>
      </c>
      <c r="H165" s="19">
        <v>1</v>
      </c>
      <c r="I165" s="17">
        <v>2.699</v>
      </c>
      <c r="J165" s="17">
        <v>15.772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6.053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916</v>
      </c>
      <c r="B166" s="19" t="s">
        <v>252</v>
      </c>
      <c r="C166" s="19">
        <v>2560.857</v>
      </c>
      <c r="D166" s="19">
        <v>3177.157</v>
      </c>
      <c r="E166" s="19">
        <v>0</v>
      </c>
      <c r="F166" s="19">
        <v>0</v>
      </c>
      <c r="G166" s="19">
        <v>0</v>
      </c>
      <c r="H166" s="19">
        <v>1</v>
      </c>
      <c r="I166" s="17">
        <v>9.556</v>
      </c>
      <c r="J166" s="17">
        <v>27.1</v>
      </c>
      <c r="K166" s="20">
        <v>4</v>
      </c>
      <c r="L166" s="20">
        <v>0</v>
      </c>
      <c r="M166" s="20">
        <v>0</v>
      </c>
      <c r="N166" s="20">
        <v>1</v>
      </c>
      <c r="O166" s="20">
        <v>0</v>
      </c>
      <c r="P166" s="20">
        <v>7.616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919</v>
      </c>
      <c r="B167" s="19" t="s">
        <v>253</v>
      </c>
      <c r="C167" s="19">
        <v>4572.341</v>
      </c>
      <c r="D167" s="19">
        <v>5130.563</v>
      </c>
      <c r="E167" s="19">
        <v>0</v>
      </c>
      <c r="F167" s="19">
        <v>0</v>
      </c>
      <c r="G167" s="19">
        <v>0</v>
      </c>
      <c r="H167" s="19">
        <v>1</v>
      </c>
      <c r="I167" s="17">
        <v>1.629</v>
      </c>
      <c r="J167" s="17">
        <v>12.332</v>
      </c>
      <c r="K167" s="20">
        <v>4</v>
      </c>
      <c r="L167" s="20">
        <v>0</v>
      </c>
      <c r="M167" s="20">
        <v>-1</v>
      </c>
      <c r="N167" s="20">
        <v>1</v>
      </c>
      <c r="O167" s="20">
        <v>0</v>
      </c>
      <c r="P167" s="20">
        <v>23.302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923</v>
      </c>
      <c r="B168" s="19" t="s">
        <v>254</v>
      </c>
      <c r="C168" s="19">
        <v>248.983</v>
      </c>
      <c r="D168" s="19">
        <v>250.81</v>
      </c>
      <c r="E168" s="19">
        <v>0</v>
      </c>
      <c r="F168" s="19">
        <v>0</v>
      </c>
      <c r="G168" s="19">
        <v>0</v>
      </c>
      <c r="H168" s="19">
        <v>1</v>
      </c>
      <c r="I168" s="17">
        <v>0.445</v>
      </c>
      <c r="J168" s="17">
        <v>1.17</v>
      </c>
      <c r="K168" s="20">
        <v>4</v>
      </c>
      <c r="L168" s="20">
        <v>2</v>
      </c>
      <c r="M168" s="20">
        <v>-1</v>
      </c>
      <c r="N168" s="20">
        <v>1</v>
      </c>
      <c r="O168" s="20">
        <v>0</v>
      </c>
      <c r="P168" s="20">
        <v>16.384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925</v>
      </c>
      <c r="B169" s="19" t="s">
        <v>255</v>
      </c>
      <c r="C169" s="19">
        <v>4148.532</v>
      </c>
      <c r="D169" s="19">
        <v>4658.156</v>
      </c>
      <c r="E169" s="19">
        <v>0</v>
      </c>
      <c r="F169" s="19">
        <v>0</v>
      </c>
      <c r="G169" s="19">
        <v>0</v>
      </c>
      <c r="H169" s="19">
        <v>1</v>
      </c>
      <c r="I169" s="17">
        <v>1.52</v>
      </c>
      <c r="J169" s="17">
        <v>12.294</v>
      </c>
      <c r="K169" s="20">
        <v>3</v>
      </c>
      <c r="L169" s="20">
        <v>0</v>
      </c>
      <c r="M169" s="20">
        <v>0</v>
      </c>
      <c r="N169" s="20">
        <v>0</v>
      </c>
      <c r="O169" s="20">
        <v>0</v>
      </c>
      <c r="P169" s="20">
        <v>18.243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926</v>
      </c>
      <c r="B170" s="19" t="s">
        <v>256</v>
      </c>
      <c r="C170" s="19">
        <v>1963.349</v>
      </c>
      <c r="D170" s="19">
        <v>2176.922</v>
      </c>
      <c r="E170" s="19">
        <v>0</v>
      </c>
      <c r="F170" s="19">
        <v>0</v>
      </c>
      <c r="G170" s="19">
        <v>0</v>
      </c>
      <c r="H170" s="19">
        <v>1</v>
      </c>
      <c r="I170" s="17">
        <v>1.592</v>
      </c>
      <c r="J170" s="17">
        <v>11.246</v>
      </c>
      <c r="K170" s="20">
        <v>4</v>
      </c>
      <c r="L170" s="20">
        <v>2</v>
      </c>
      <c r="M170" s="20">
        <v>-1</v>
      </c>
      <c r="N170" s="20">
        <v>1</v>
      </c>
      <c r="O170" s="20">
        <v>0</v>
      </c>
      <c r="P170" s="20">
        <v>-3.954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927</v>
      </c>
      <c r="B171" s="19" t="s">
        <v>257</v>
      </c>
      <c r="C171" s="19">
        <v>1756.295</v>
      </c>
      <c r="D171" s="19">
        <v>1932.92</v>
      </c>
      <c r="E171" s="19">
        <v>0</v>
      </c>
      <c r="F171" s="19">
        <v>0</v>
      </c>
      <c r="G171" s="19">
        <v>0</v>
      </c>
      <c r="H171" s="19">
        <v>1</v>
      </c>
      <c r="I171" s="17">
        <v>0.699</v>
      </c>
      <c r="J171" s="17">
        <v>9.773</v>
      </c>
      <c r="K171" s="20">
        <v>4</v>
      </c>
      <c r="L171" s="20">
        <v>0</v>
      </c>
      <c r="M171" s="20">
        <v>0</v>
      </c>
      <c r="N171" s="20">
        <v>0</v>
      </c>
      <c r="O171" s="20">
        <v>0</v>
      </c>
      <c r="P171" s="20">
        <v>6.395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929</v>
      </c>
      <c r="B172" s="19" t="s">
        <v>258</v>
      </c>
      <c r="C172" s="19">
        <v>2601.488</v>
      </c>
      <c r="D172" s="19">
        <v>2968.779</v>
      </c>
      <c r="E172" s="19">
        <v>0</v>
      </c>
      <c r="F172" s="19">
        <v>0</v>
      </c>
      <c r="G172" s="19">
        <v>0</v>
      </c>
      <c r="H172" s="19">
        <v>1</v>
      </c>
      <c r="I172" s="17">
        <v>2.075</v>
      </c>
      <c r="J172" s="17">
        <v>14.19</v>
      </c>
      <c r="K172" s="20">
        <v>4</v>
      </c>
      <c r="L172" s="20">
        <v>2</v>
      </c>
      <c r="M172" s="20">
        <v>-1</v>
      </c>
      <c r="N172" s="20">
        <v>1</v>
      </c>
      <c r="O172" s="20">
        <v>0</v>
      </c>
      <c r="P172" s="20">
        <v>12.201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933</v>
      </c>
      <c r="B173" s="19" t="s">
        <v>259</v>
      </c>
      <c r="C173" s="19">
        <v>7251.69</v>
      </c>
      <c r="D173" s="19">
        <v>8213.753</v>
      </c>
      <c r="E173" s="19">
        <v>0</v>
      </c>
      <c r="F173" s="19">
        <v>0</v>
      </c>
      <c r="G173" s="19">
        <v>0</v>
      </c>
      <c r="H173" s="19">
        <v>1</v>
      </c>
      <c r="I173" s="17">
        <v>2.593</v>
      </c>
      <c r="J173" s="17">
        <v>14.002</v>
      </c>
      <c r="K173" s="20">
        <v>4</v>
      </c>
      <c r="L173" s="20">
        <v>0</v>
      </c>
      <c r="M173" s="20">
        <v>-1</v>
      </c>
      <c r="N173" s="20">
        <v>1</v>
      </c>
      <c r="O173" s="20">
        <v>0</v>
      </c>
      <c r="P173" s="20">
        <v>27.048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934</v>
      </c>
      <c r="B174" s="19" t="s">
        <v>260</v>
      </c>
      <c r="C174" s="19">
        <v>5337.114</v>
      </c>
      <c r="D174" s="19">
        <v>6144.912</v>
      </c>
      <c r="E174" s="19">
        <v>0</v>
      </c>
      <c r="F174" s="19">
        <v>0</v>
      </c>
      <c r="G174" s="19">
        <v>0</v>
      </c>
      <c r="H174" s="19">
        <v>1</v>
      </c>
      <c r="I174" s="17">
        <v>2.824</v>
      </c>
      <c r="J174" s="17">
        <v>15.598</v>
      </c>
      <c r="K174" s="20">
        <v>3</v>
      </c>
      <c r="L174" s="20">
        <v>0</v>
      </c>
      <c r="M174" s="20">
        <v>0</v>
      </c>
      <c r="N174" s="20">
        <v>0</v>
      </c>
      <c r="O174" s="20">
        <v>0</v>
      </c>
      <c r="P174" s="20">
        <v>16.118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936</v>
      </c>
      <c r="B175" s="19" t="s">
        <v>261</v>
      </c>
      <c r="C175" s="19">
        <v>4987.787</v>
      </c>
      <c r="D175" s="19">
        <v>6158.708</v>
      </c>
      <c r="E175" s="19">
        <v>0</v>
      </c>
      <c r="F175" s="19">
        <v>0</v>
      </c>
      <c r="G175" s="19">
        <v>0</v>
      </c>
      <c r="H175" s="19">
        <v>1</v>
      </c>
      <c r="I175" s="17">
        <v>5.97</v>
      </c>
      <c r="J175" s="17">
        <v>23.848</v>
      </c>
      <c r="K175" s="20">
        <v>2</v>
      </c>
      <c r="L175" s="20">
        <v>0</v>
      </c>
      <c r="M175" s="20">
        <v>0</v>
      </c>
      <c r="N175" s="20">
        <v>-1</v>
      </c>
      <c r="O175" s="20">
        <v>0</v>
      </c>
      <c r="P175" s="20">
        <v>-1.324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959</v>
      </c>
      <c r="B176" s="19" t="s">
        <v>262</v>
      </c>
      <c r="C176" s="19">
        <v>6525.232</v>
      </c>
      <c r="D176" s="19">
        <v>7364.434</v>
      </c>
      <c r="E176" s="19">
        <v>0</v>
      </c>
      <c r="F176" s="19">
        <v>0</v>
      </c>
      <c r="G176" s="19">
        <v>0</v>
      </c>
      <c r="H176" s="19">
        <v>1</v>
      </c>
      <c r="I176" s="17">
        <v>2.426</v>
      </c>
      <c r="J176" s="17">
        <v>13.545</v>
      </c>
      <c r="K176" s="20">
        <v>3</v>
      </c>
      <c r="L176" s="20">
        <v>0</v>
      </c>
      <c r="M176" s="20">
        <v>0</v>
      </c>
      <c r="N176" s="20">
        <v>-1</v>
      </c>
      <c r="O176" s="20">
        <v>0</v>
      </c>
      <c r="P176" s="20">
        <v>-3.187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964</v>
      </c>
      <c r="B177" s="19" t="s">
        <v>263</v>
      </c>
      <c r="C177" s="19">
        <v>7180.296</v>
      </c>
      <c r="D177" s="19">
        <v>8449.997</v>
      </c>
      <c r="E177" s="19">
        <v>0</v>
      </c>
      <c r="F177" s="19">
        <v>0</v>
      </c>
      <c r="G177" s="19">
        <v>0</v>
      </c>
      <c r="H177" s="19">
        <v>1</v>
      </c>
      <c r="I177" s="17">
        <v>0.745</v>
      </c>
      <c r="J177" s="17">
        <v>15.659</v>
      </c>
      <c r="K177" s="20">
        <v>3</v>
      </c>
      <c r="L177" s="20">
        <v>0</v>
      </c>
      <c r="M177" s="20">
        <v>0</v>
      </c>
      <c r="N177" s="20">
        <v>0</v>
      </c>
      <c r="O177" s="20">
        <v>0</v>
      </c>
      <c r="P177" s="20">
        <v>17.99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965</v>
      </c>
      <c r="B178" s="19" t="s">
        <v>264</v>
      </c>
      <c r="C178" s="19">
        <v>4763.088</v>
      </c>
      <c r="D178" s="19">
        <v>5302.344</v>
      </c>
      <c r="E178" s="19">
        <v>0</v>
      </c>
      <c r="F178" s="19">
        <v>0</v>
      </c>
      <c r="G178" s="19">
        <v>0</v>
      </c>
      <c r="H178" s="19">
        <v>1</v>
      </c>
      <c r="I178" s="17">
        <v>1.667</v>
      </c>
      <c r="J178" s="17">
        <v>11.668</v>
      </c>
      <c r="K178" s="20">
        <v>4</v>
      </c>
      <c r="L178" s="20">
        <v>0</v>
      </c>
      <c r="M178" s="20">
        <v>0</v>
      </c>
      <c r="N178" s="20">
        <v>-1</v>
      </c>
      <c r="O178" s="20">
        <v>0</v>
      </c>
      <c r="P178" s="20">
        <v>-1.372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966</v>
      </c>
      <c r="B179" s="19" t="s">
        <v>265</v>
      </c>
      <c r="C179" s="19">
        <v>6479.902</v>
      </c>
      <c r="D179" s="19">
        <v>7397.502</v>
      </c>
      <c r="E179" s="19">
        <v>0</v>
      </c>
      <c r="F179" s="19">
        <v>0</v>
      </c>
      <c r="G179" s="19">
        <v>0</v>
      </c>
      <c r="H179" s="19">
        <v>1</v>
      </c>
      <c r="I179" s="17">
        <v>0.541</v>
      </c>
      <c r="J179" s="17">
        <v>12.878</v>
      </c>
      <c r="K179" s="20">
        <v>4</v>
      </c>
      <c r="L179" s="20">
        <v>0</v>
      </c>
      <c r="M179" s="20">
        <v>0</v>
      </c>
      <c r="N179" s="20">
        <v>0</v>
      </c>
      <c r="O179" s="20">
        <v>0</v>
      </c>
      <c r="P179" s="20">
        <v>-2.32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967</v>
      </c>
      <c r="B180" s="19" t="s">
        <v>266</v>
      </c>
      <c r="C180" s="19">
        <v>5352.037</v>
      </c>
      <c r="D180" s="19">
        <v>5955.998</v>
      </c>
      <c r="E180" s="19">
        <v>0</v>
      </c>
      <c r="F180" s="19">
        <v>0</v>
      </c>
      <c r="G180" s="19">
        <v>0</v>
      </c>
      <c r="H180" s="19">
        <v>1</v>
      </c>
      <c r="I180" s="17">
        <v>1.678</v>
      </c>
      <c r="J180" s="17">
        <v>11.648</v>
      </c>
      <c r="K180" s="20">
        <v>4</v>
      </c>
      <c r="L180" s="20">
        <v>0</v>
      </c>
      <c r="M180" s="20">
        <v>0</v>
      </c>
      <c r="N180" s="20">
        <v>0</v>
      </c>
      <c r="O180" s="20">
        <v>0</v>
      </c>
      <c r="P180" s="20">
        <v>-1.92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971</v>
      </c>
      <c r="B181" s="19" t="s">
        <v>267</v>
      </c>
      <c r="C181" s="19">
        <v>2420.759</v>
      </c>
      <c r="D181" s="19">
        <v>2735.771</v>
      </c>
      <c r="E181" s="19">
        <v>0</v>
      </c>
      <c r="F181" s="19">
        <v>0</v>
      </c>
      <c r="G181" s="19">
        <v>0</v>
      </c>
      <c r="H181" s="19">
        <v>1</v>
      </c>
      <c r="I181" s="17">
        <v>0.734</v>
      </c>
      <c r="J181" s="17">
        <v>12.164</v>
      </c>
      <c r="K181" s="20">
        <v>4</v>
      </c>
      <c r="L181" s="20">
        <v>1</v>
      </c>
      <c r="M181" s="20">
        <v>0</v>
      </c>
      <c r="N181" s="20">
        <v>1</v>
      </c>
      <c r="O181" s="20">
        <v>0</v>
      </c>
      <c r="P181" s="20">
        <v>1.021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974</v>
      </c>
      <c r="B182" s="19" t="s">
        <v>268</v>
      </c>
      <c r="C182" s="19">
        <v>5958.367</v>
      </c>
      <c r="D182" s="19">
        <v>6887.716</v>
      </c>
      <c r="E182" s="19">
        <v>0</v>
      </c>
      <c r="F182" s="19">
        <v>0</v>
      </c>
      <c r="G182" s="19">
        <v>0</v>
      </c>
      <c r="H182" s="19">
        <v>1</v>
      </c>
      <c r="I182" s="17">
        <v>2.918</v>
      </c>
      <c r="J182" s="17">
        <v>16.018</v>
      </c>
      <c r="K182" s="20">
        <v>4</v>
      </c>
      <c r="L182" s="20">
        <v>2</v>
      </c>
      <c r="M182" s="20">
        <v>-1</v>
      </c>
      <c r="N182" s="20">
        <v>1</v>
      </c>
      <c r="O182" s="20">
        <v>0</v>
      </c>
      <c r="P182" s="20">
        <v>0.164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978</v>
      </c>
      <c r="B183" s="19" t="s">
        <v>269</v>
      </c>
      <c r="C183" s="19">
        <v>9607.233</v>
      </c>
      <c r="D183" s="19">
        <v>10878.602</v>
      </c>
      <c r="E183" s="19">
        <v>0</v>
      </c>
      <c r="F183" s="19">
        <v>0</v>
      </c>
      <c r="G183" s="19">
        <v>0</v>
      </c>
      <c r="H183" s="19">
        <v>1</v>
      </c>
      <c r="I183" s="17">
        <v>2.604</v>
      </c>
      <c r="J183" s="17">
        <v>13.987</v>
      </c>
      <c r="K183" s="20">
        <v>4</v>
      </c>
      <c r="L183" s="20">
        <v>2</v>
      </c>
      <c r="M183" s="20">
        <v>-1</v>
      </c>
      <c r="N183" s="20">
        <v>1</v>
      </c>
      <c r="O183" s="20">
        <v>0</v>
      </c>
      <c r="P183" s="20">
        <v>12.807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979</v>
      </c>
      <c r="B184" s="19" t="s">
        <v>270</v>
      </c>
      <c r="C184" s="19">
        <v>4496.687</v>
      </c>
      <c r="D184" s="19">
        <v>5020.673</v>
      </c>
      <c r="E184" s="19">
        <v>0</v>
      </c>
      <c r="F184" s="19">
        <v>0</v>
      </c>
      <c r="G184" s="19">
        <v>0</v>
      </c>
      <c r="H184" s="19">
        <v>1</v>
      </c>
      <c r="I184" s="17">
        <v>2.28</v>
      </c>
      <c r="J184" s="17">
        <v>12.478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0.273</v>
      </c>
      <c r="Q184" s="20">
        <v>0</v>
      </c>
      <c r="R184" s="20">
        <v>1</v>
      </c>
      <c r="S184" s="21"/>
      <c r="T184" s="21"/>
      <c r="U184" s="21"/>
      <c r="V184" s="21"/>
      <c r="W184" s="21"/>
    </row>
    <row r="185" ht="16.5" spans="1:23">
      <c r="A185" s="19">
        <v>980</v>
      </c>
      <c r="B185" s="19" t="s">
        <v>271</v>
      </c>
      <c r="C185" s="19">
        <v>2790.157</v>
      </c>
      <c r="D185" s="19">
        <v>3095.959</v>
      </c>
      <c r="E185" s="19">
        <v>0</v>
      </c>
      <c r="F185" s="19">
        <v>0</v>
      </c>
      <c r="G185" s="19">
        <v>0</v>
      </c>
      <c r="H185" s="19">
        <v>1</v>
      </c>
      <c r="I185" s="17">
        <v>1.099</v>
      </c>
      <c r="J185" s="17">
        <v>10.868</v>
      </c>
      <c r="K185" s="20">
        <v>4</v>
      </c>
      <c r="L185" s="20">
        <v>0</v>
      </c>
      <c r="M185" s="20">
        <v>-1</v>
      </c>
      <c r="N185" s="20">
        <v>1</v>
      </c>
      <c r="O185" s="20">
        <v>0</v>
      </c>
      <c r="P185" s="20">
        <v>-1.206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982</v>
      </c>
      <c r="B186" s="19" t="s">
        <v>272</v>
      </c>
      <c r="C186" s="19">
        <v>6569.261</v>
      </c>
      <c r="D186" s="19">
        <v>7541.818</v>
      </c>
      <c r="E186" s="19">
        <v>0</v>
      </c>
      <c r="F186" s="19">
        <v>0</v>
      </c>
      <c r="G186" s="19">
        <v>0</v>
      </c>
      <c r="H186" s="19">
        <v>1</v>
      </c>
      <c r="I186" s="17">
        <v>0.585</v>
      </c>
      <c r="J186" s="17">
        <v>13.405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-3.184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984</v>
      </c>
      <c r="B187" s="19" t="s">
        <v>273</v>
      </c>
      <c r="C187" s="19">
        <v>3589.378</v>
      </c>
      <c r="D187" s="19">
        <v>4021.008</v>
      </c>
      <c r="E187" s="19">
        <v>0</v>
      </c>
      <c r="F187" s="19">
        <v>0</v>
      </c>
      <c r="G187" s="19">
        <v>0</v>
      </c>
      <c r="H187" s="19">
        <v>1</v>
      </c>
      <c r="I187" s="17">
        <v>0.974</v>
      </c>
      <c r="J187" s="17">
        <v>11.604</v>
      </c>
      <c r="K187" s="20">
        <v>4</v>
      </c>
      <c r="L187" s="20">
        <v>0</v>
      </c>
      <c r="M187" s="20">
        <v>-1</v>
      </c>
      <c r="N187" s="20">
        <v>1</v>
      </c>
      <c r="O187" s="20">
        <v>0</v>
      </c>
      <c r="P187" s="20">
        <v>2.467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985</v>
      </c>
      <c r="B188" s="19" t="s">
        <v>274</v>
      </c>
      <c r="C188" s="19">
        <v>4338.405</v>
      </c>
      <c r="D188" s="19">
        <v>5032.141</v>
      </c>
      <c r="E188" s="19">
        <v>0</v>
      </c>
      <c r="F188" s="19">
        <v>0</v>
      </c>
      <c r="G188" s="19">
        <v>0</v>
      </c>
      <c r="H188" s="19">
        <v>1</v>
      </c>
      <c r="I188" s="17">
        <v>1.532</v>
      </c>
      <c r="J188" s="17">
        <v>15.107</v>
      </c>
      <c r="K188" s="20">
        <v>4</v>
      </c>
      <c r="L188" s="20">
        <v>0</v>
      </c>
      <c r="M188" s="20">
        <v>-1</v>
      </c>
      <c r="N188" s="20">
        <v>1</v>
      </c>
      <c r="O188" s="20">
        <v>0</v>
      </c>
      <c r="P188" s="20">
        <v>1.294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991</v>
      </c>
      <c r="B189" s="19" t="s">
        <v>275</v>
      </c>
      <c r="C189" s="19">
        <v>7804.308</v>
      </c>
      <c r="D189" s="19">
        <v>8877.287</v>
      </c>
      <c r="E189" s="19">
        <v>0</v>
      </c>
      <c r="F189" s="19">
        <v>0</v>
      </c>
      <c r="G189" s="19">
        <v>0</v>
      </c>
      <c r="H189" s="19">
        <v>1</v>
      </c>
      <c r="I189" s="17">
        <v>3.144</v>
      </c>
      <c r="J189" s="17">
        <v>14.851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1.198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992</v>
      </c>
      <c r="B190" s="19" t="s">
        <v>276</v>
      </c>
      <c r="C190" s="19">
        <v>5091.929</v>
      </c>
      <c r="D190" s="19">
        <v>5862.329</v>
      </c>
      <c r="E190" s="19">
        <v>0</v>
      </c>
      <c r="F190" s="19">
        <v>0</v>
      </c>
      <c r="G190" s="19">
        <v>0</v>
      </c>
      <c r="H190" s="19">
        <v>1</v>
      </c>
      <c r="I190" s="17">
        <v>2.87</v>
      </c>
      <c r="J190" s="17">
        <v>15.634</v>
      </c>
      <c r="K190" s="20">
        <v>4</v>
      </c>
      <c r="L190" s="20">
        <v>0</v>
      </c>
      <c r="M190" s="20">
        <v>0</v>
      </c>
      <c r="N190" s="20">
        <v>1</v>
      </c>
      <c r="O190" s="20">
        <v>0</v>
      </c>
      <c r="P190" s="20">
        <v>3.714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994</v>
      </c>
      <c r="B191" s="19" t="s">
        <v>277</v>
      </c>
      <c r="C191" s="19">
        <v>5886.479</v>
      </c>
      <c r="D191" s="19">
        <v>7300.883</v>
      </c>
      <c r="E191" s="19">
        <v>0</v>
      </c>
      <c r="F191" s="19">
        <v>0</v>
      </c>
      <c r="G191" s="19">
        <v>0</v>
      </c>
      <c r="H191" s="19">
        <v>1</v>
      </c>
      <c r="I191" s="17">
        <v>4.517</v>
      </c>
      <c r="J191" s="17">
        <v>23.015</v>
      </c>
      <c r="K191" s="20">
        <v>4</v>
      </c>
      <c r="L191" s="20">
        <v>0</v>
      </c>
      <c r="M191" s="20">
        <v>0</v>
      </c>
      <c r="N191" s="20">
        <v>0</v>
      </c>
      <c r="O191" s="20">
        <v>0</v>
      </c>
      <c r="P191" s="20">
        <v>0.645</v>
      </c>
      <c r="Q191" s="20">
        <v>0</v>
      </c>
      <c r="R191" s="20">
        <v>1</v>
      </c>
      <c r="S191" s="21"/>
      <c r="T191" s="21"/>
      <c r="U191" s="21"/>
      <c r="V191" s="21"/>
      <c r="W191" s="21"/>
    </row>
    <row r="192" ht="16.5" spans="1:23">
      <c r="A192" s="19">
        <v>399001</v>
      </c>
      <c r="B192" s="19" t="s">
        <v>278</v>
      </c>
      <c r="C192" s="19">
        <v>9274.924</v>
      </c>
      <c r="D192" s="19">
        <v>10852.681</v>
      </c>
      <c r="E192" s="19">
        <v>0</v>
      </c>
      <c r="F192" s="19">
        <v>0</v>
      </c>
      <c r="G192" s="19">
        <v>0</v>
      </c>
      <c r="H192" s="19">
        <v>1</v>
      </c>
      <c r="I192" s="17">
        <v>0.56</v>
      </c>
      <c r="J192" s="17">
        <v>15.017</v>
      </c>
      <c r="K192" s="20">
        <v>4</v>
      </c>
      <c r="L192" s="20">
        <v>0</v>
      </c>
      <c r="M192" s="20">
        <v>-1</v>
      </c>
      <c r="N192" s="20">
        <v>1</v>
      </c>
      <c r="O192" s="20">
        <v>0</v>
      </c>
      <c r="P192" s="20">
        <v>3.11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399002</v>
      </c>
      <c r="B193" s="19" t="s">
        <v>279</v>
      </c>
      <c r="C193" s="19">
        <v>12238.526</v>
      </c>
      <c r="D193" s="19">
        <v>14362.222</v>
      </c>
      <c r="E193" s="19">
        <v>0</v>
      </c>
      <c r="F193" s="19">
        <v>0</v>
      </c>
      <c r="G193" s="19">
        <v>0</v>
      </c>
      <c r="H193" s="19">
        <v>1</v>
      </c>
      <c r="I193" s="17">
        <v>1.454</v>
      </c>
      <c r="J193" s="17">
        <v>16.026</v>
      </c>
      <c r="K193" s="20">
        <v>4</v>
      </c>
      <c r="L193" s="20">
        <v>1</v>
      </c>
      <c r="M193" s="20">
        <v>-1</v>
      </c>
      <c r="N193" s="20">
        <v>1</v>
      </c>
      <c r="O193" s="20">
        <v>0</v>
      </c>
      <c r="P193" s="20">
        <v>13.498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399003</v>
      </c>
      <c r="B194" s="19" t="s">
        <v>280</v>
      </c>
      <c r="C194" s="19">
        <v>7596.908</v>
      </c>
      <c r="D194" s="19">
        <v>8344.255</v>
      </c>
      <c r="E194" s="19">
        <v>0</v>
      </c>
      <c r="F194" s="19">
        <v>0</v>
      </c>
      <c r="G194" s="19">
        <v>0</v>
      </c>
      <c r="H194" s="19">
        <v>1</v>
      </c>
      <c r="I194" s="17">
        <v>0.675</v>
      </c>
      <c r="J194" s="17">
        <v>9.571</v>
      </c>
      <c r="K194" s="20">
        <v>4</v>
      </c>
      <c r="L194" s="20">
        <v>2</v>
      </c>
      <c r="M194" s="20">
        <v>0</v>
      </c>
      <c r="N194" s="20">
        <v>1</v>
      </c>
      <c r="O194" s="20">
        <v>0</v>
      </c>
      <c r="P194" s="20">
        <v>1.793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399004</v>
      </c>
      <c r="B195" s="19" t="s">
        <v>281</v>
      </c>
      <c r="C195" s="19">
        <v>5738.694</v>
      </c>
      <c r="D195" s="19">
        <v>6627.469</v>
      </c>
      <c r="E195" s="19">
        <v>0</v>
      </c>
      <c r="F195" s="19">
        <v>0</v>
      </c>
      <c r="G195" s="19">
        <v>0</v>
      </c>
      <c r="H195" s="19">
        <v>1</v>
      </c>
      <c r="I195" s="17">
        <v>1.497</v>
      </c>
      <c r="J195" s="17">
        <v>14.706</v>
      </c>
      <c r="K195" s="20">
        <v>4</v>
      </c>
      <c r="L195" s="20">
        <v>0</v>
      </c>
      <c r="M195" s="20">
        <v>0</v>
      </c>
      <c r="N195" s="20">
        <v>0</v>
      </c>
      <c r="O195" s="20">
        <v>0</v>
      </c>
      <c r="P195" s="20">
        <v>0.879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399006</v>
      </c>
      <c r="B196" s="19" t="s">
        <v>282</v>
      </c>
      <c r="C196" s="19">
        <v>1794.51</v>
      </c>
      <c r="D196" s="19">
        <v>2222.293</v>
      </c>
      <c r="E196" s="19">
        <v>0</v>
      </c>
      <c r="F196" s="19">
        <v>0</v>
      </c>
      <c r="G196" s="19">
        <v>0</v>
      </c>
      <c r="H196" s="19">
        <v>1</v>
      </c>
      <c r="I196" s="17">
        <v>2.409</v>
      </c>
      <c r="J196" s="17">
        <v>21.195</v>
      </c>
      <c r="K196" s="20">
        <v>4</v>
      </c>
      <c r="L196" s="20">
        <v>0</v>
      </c>
      <c r="M196" s="20">
        <v>0</v>
      </c>
      <c r="N196" s="20">
        <v>0</v>
      </c>
      <c r="O196" s="20">
        <v>0</v>
      </c>
      <c r="P196" s="20">
        <v>0.23</v>
      </c>
      <c r="Q196" s="20">
        <v>0</v>
      </c>
      <c r="R196" s="20">
        <v>1</v>
      </c>
      <c r="S196" s="21"/>
      <c r="T196" s="21"/>
      <c r="U196" s="21"/>
      <c r="V196" s="21"/>
      <c r="W196" s="21"/>
    </row>
    <row r="197" ht="16.5" spans="1:23">
      <c r="A197" s="19">
        <v>399007</v>
      </c>
      <c r="B197" s="19" t="s">
        <v>283</v>
      </c>
      <c r="C197" s="19">
        <v>3915.446</v>
      </c>
      <c r="D197" s="19">
        <v>4536.791</v>
      </c>
      <c r="E197" s="19">
        <v>0</v>
      </c>
      <c r="F197" s="19">
        <v>0</v>
      </c>
      <c r="G197" s="19">
        <v>0</v>
      </c>
      <c r="H197" s="19">
        <v>1</v>
      </c>
      <c r="I197" s="17">
        <v>0.955</v>
      </c>
      <c r="J197" s="17">
        <v>14.52</v>
      </c>
      <c r="K197" s="20">
        <v>4</v>
      </c>
      <c r="L197" s="20">
        <v>0</v>
      </c>
      <c r="M197" s="20">
        <v>0</v>
      </c>
      <c r="N197" s="20">
        <v>0</v>
      </c>
      <c r="O197" s="20">
        <v>0</v>
      </c>
      <c r="P197" s="20">
        <v>0.45</v>
      </c>
      <c r="Q197" s="20">
        <v>0</v>
      </c>
      <c r="R197" s="20">
        <v>1</v>
      </c>
      <c r="S197" s="21"/>
      <c r="T197" s="21"/>
      <c r="U197" s="21"/>
      <c r="V197" s="21"/>
      <c r="W197" s="21"/>
    </row>
    <row r="198" ht="16.5" spans="1:23">
      <c r="A198" s="19">
        <v>399009</v>
      </c>
      <c r="B198" s="19" t="s">
        <v>284</v>
      </c>
      <c r="C198" s="19">
        <v>3413.635</v>
      </c>
      <c r="D198" s="19">
        <v>4066.919</v>
      </c>
      <c r="E198" s="19">
        <v>0</v>
      </c>
      <c r="F198" s="19">
        <v>0</v>
      </c>
      <c r="G198" s="19">
        <v>0</v>
      </c>
      <c r="H198" s="19">
        <v>1</v>
      </c>
      <c r="I198" s="17">
        <v>1.233</v>
      </c>
      <c r="J198" s="17">
        <v>17.099</v>
      </c>
      <c r="K198" s="20">
        <v>4</v>
      </c>
      <c r="L198" s="20">
        <v>2</v>
      </c>
      <c r="M198" s="20">
        <v>-1</v>
      </c>
      <c r="N198" s="20">
        <v>1</v>
      </c>
      <c r="O198" s="20">
        <v>0</v>
      </c>
      <c r="P198" s="20">
        <v>3.365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399011</v>
      </c>
      <c r="B199" s="19" t="s">
        <v>285</v>
      </c>
      <c r="C199" s="19">
        <v>4509.482</v>
      </c>
      <c r="D199" s="19">
        <v>5351.763</v>
      </c>
      <c r="E199" s="19">
        <v>0</v>
      </c>
      <c r="F199" s="19">
        <v>0</v>
      </c>
      <c r="G199" s="19">
        <v>0</v>
      </c>
      <c r="H199" s="19">
        <v>1</v>
      </c>
      <c r="I199" s="17">
        <v>0.699</v>
      </c>
      <c r="J199" s="17">
        <v>16.327</v>
      </c>
      <c r="K199" s="20">
        <v>4</v>
      </c>
      <c r="L199" s="20">
        <v>0</v>
      </c>
      <c r="M199" s="20">
        <v>0</v>
      </c>
      <c r="N199" s="20">
        <v>0</v>
      </c>
      <c r="O199" s="20">
        <v>0</v>
      </c>
      <c r="P199" s="20">
        <v>0.521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399012</v>
      </c>
      <c r="B200" s="19" t="s">
        <v>286</v>
      </c>
      <c r="C200" s="19">
        <v>2671.595</v>
      </c>
      <c r="D200" s="19">
        <v>3344.573</v>
      </c>
      <c r="E200" s="19">
        <v>0</v>
      </c>
      <c r="F200" s="19">
        <v>0</v>
      </c>
      <c r="G200" s="19">
        <v>0</v>
      </c>
      <c r="H200" s="19">
        <v>1</v>
      </c>
      <c r="I200" s="17">
        <v>1.559</v>
      </c>
      <c r="J200" s="17">
        <v>21.367</v>
      </c>
      <c r="K200" s="20">
        <v>3</v>
      </c>
      <c r="L200" s="20">
        <v>0</v>
      </c>
      <c r="M200" s="20">
        <v>-1</v>
      </c>
      <c r="N200" s="20">
        <v>1</v>
      </c>
      <c r="O200" s="20">
        <v>0</v>
      </c>
      <c r="P200" s="20">
        <v>-0.008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399015</v>
      </c>
      <c r="B201" s="19" t="s">
        <v>287</v>
      </c>
      <c r="C201" s="19">
        <v>2068.529</v>
      </c>
      <c r="D201" s="19">
        <v>2617.15</v>
      </c>
      <c r="E201" s="19">
        <v>0</v>
      </c>
      <c r="F201" s="19">
        <v>0</v>
      </c>
      <c r="G201" s="19">
        <v>0</v>
      </c>
      <c r="H201" s="19">
        <v>1</v>
      </c>
      <c r="I201" s="17">
        <v>1.038</v>
      </c>
      <c r="J201" s="17">
        <v>21.783</v>
      </c>
      <c r="K201" s="20">
        <v>4</v>
      </c>
      <c r="L201" s="20">
        <v>0</v>
      </c>
      <c r="M201" s="20">
        <v>0</v>
      </c>
      <c r="N201" s="20">
        <v>0</v>
      </c>
      <c r="O201" s="20">
        <v>0</v>
      </c>
      <c r="P201" s="20">
        <v>-4.905</v>
      </c>
      <c r="Q201" s="20">
        <v>0</v>
      </c>
      <c r="R201" s="20">
        <v>-1</v>
      </c>
      <c r="S201" s="21"/>
      <c r="T201" s="21"/>
      <c r="U201" s="21"/>
      <c r="V201" s="21"/>
      <c r="W201" s="21"/>
    </row>
    <row r="202" ht="16.5" spans="1:23">
      <c r="A202" s="19">
        <v>399020</v>
      </c>
      <c r="B202" s="19" t="s">
        <v>288</v>
      </c>
      <c r="C202" s="19">
        <v>1183.111</v>
      </c>
      <c r="D202" s="19">
        <v>1590.739</v>
      </c>
      <c r="E202" s="19">
        <v>0</v>
      </c>
      <c r="F202" s="19">
        <v>0</v>
      </c>
      <c r="G202" s="19">
        <v>0</v>
      </c>
      <c r="H202" s="19">
        <v>1</v>
      </c>
      <c r="I202" s="17">
        <v>0.889</v>
      </c>
      <c r="J202" s="17">
        <v>26.286</v>
      </c>
      <c r="K202" s="20">
        <v>3</v>
      </c>
      <c r="L202" s="20">
        <v>0</v>
      </c>
      <c r="M202" s="20">
        <v>0</v>
      </c>
      <c r="N202" s="20">
        <v>0</v>
      </c>
      <c r="O202" s="20">
        <v>0</v>
      </c>
      <c r="P202" s="20">
        <v>0.771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399100</v>
      </c>
      <c r="B203" s="19" t="s">
        <v>289</v>
      </c>
      <c r="C203" s="19">
        <v>8260.963</v>
      </c>
      <c r="D203" s="19">
        <v>9895.688</v>
      </c>
      <c r="E203" s="19">
        <v>0</v>
      </c>
      <c r="F203" s="19">
        <v>0</v>
      </c>
      <c r="G203" s="19">
        <v>0</v>
      </c>
      <c r="H203" s="19">
        <v>1</v>
      </c>
      <c r="I203" s="17">
        <v>2.134</v>
      </c>
      <c r="J203" s="17">
        <v>18.301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0.688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399101</v>
      </c>
      <c r="B204" s="19" t="s">
        <v>290</v>
      </c>
      <c r="C204" s="19">
        <v>10013.87</v>
      </c>
      <c r="D204" s="19">
        <v>12045.118</v>
      </c>
      <c r="E204" s="19">
        <v>0</v>
      </c>
      <c r="F204" s="19">
        <v>0</v>
      </c>
      <c r="G204" s="19">
        <v>0</v>
      </c>
      <c r="H204" s="19">
        <v>1</v>
      </c>
      <c r="I204" s="17">
        <v>2.435</v>
      </c>
      <c r="J204" s="17">
        <v>18.888</v>
      </c>
      <c r="K204" s="20">
        <v>4</v>
      </c>
      <c r="L204" s="20">
        <v>0</v>
      </c>
      <c r="M204" s="20">
        <v>0</v>
      </c>
      <c r="N204" s="20">
        <v>-1</v>
      </c>
      <c r="O204" s="20">
        <v>0</v>
      </c>
      <c r="P204" s="20">
        <v>-0.169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399102</v>
      </c>
      <c r="B205" s="19" t="s">
        <v>291</v>
      </c>
      <c r="C205" s="19">
        <v>2404.114</v>
      </c>
      <c r="D205" s="19">
        <v>3063.038</v>
      </c>
      <c r="E205" s="19">
        <v>0</v>
      </c>
      <c r="F205" s="19">
        <v>0</v>
      </c>
      <c r="G205" s="19">
        <v>0</v>
      </c>
      <c r="H205" s="19">
        <v>1</v>
      </c>
      <c r="I205" s="17">
        <v>2.623</v>
      </c>
      <c r="J205" s="17">
        <v>23.571</v>
      </c>
      <c r="K205" s="20">
        <v>4</v>
      </c>
      <c r="L205" s="20">
        <v>0</v>
      </c>
      <c r="M205" s="20">
        <v>-1</v>
      </c>
      <c r="N205" s="20">
        <v>1</v>
      </c>
      <c r="O205" s="20">
        <v>0</v>
      </c>
      <c r="P205" s="20">
        <v>1.328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399103</v>
      </c>
      <c r="B206" s="19" t="s">
        <v>292</v>
      </c>
      <c r="C206" s="19">
        <v>6644.466</v>
      </c>
      <c r="D206" s="19">
        <v>7618.039</v>
      </c>
      <c r="E206" s="19">
        <v>0</v>
      </c>
      <c r="F206" s="19">
        <v>0</v>
      </c>
      <c r="G206" s="19">
        <v>0</v>
      </c>
      <c r="H206" s="19">
        <v>1</v>
      </c>
      <c r="I206" s="17">
        <v>2.695</v>
      </c>
      <c r="J206" s="17">
        <v>15.13</v>
      </c>
      <c r="K206" s="20">
        <v>4</v>
      </c>
      <c r="L206" s="20">
        <v>0</v>
      </c>
      <c r="M206" s="20">
        <v>0</v>
      </c>
      <c r="N206" s="20">
        <v>0</v>
      </c>
      <c r="O206" s="20">
        <v>0</v>
      </c>
      <c r="P206" s="20">
        <v>1.947</v>
      </c>
      <c r="Q206" s="20">
        <v>0</v>
      </c>
      <c r="R206" s="20">
        <v>1</v>
      </c>
      <c r="S206" s="21"/>
      <c r="T206" s="21"/>
      <c r="U206" s="21"/>
      <c r="V206" s="21"/>
      <c r="W206" s="21"/>
    </row>
    <row r="207" ht="16.5" spans="1:23">
      <c r="A207" s="19">
        <v>399106</v>
      </c>
      <c r="B207" s="19" t="s">
        <v>293</v>
      </c>
      <c r="C207" s="19">
        <v>1753.038</v>
      </c>
      <c r="D207" s="19">
        <v>2106.683</v>
      </c>
      <c r="E207" s="19">
        <v>0</v>
      </c>
      <c r="F207" s="19">
        <v>0</v>
      </c>
      <c r="G207" s="19">
        <v>0</v>
      </c>
      <c r="H207" s="19">
        <v>1</v>
      </c>
      <c r="I207" s="17">
        <v>2.183</v>
      </c>
      <c r="J207" s="17">
        <v>18.604</v>
      </c>
      <c r="K207" s="20">
        <v>4</v>
      </c>
      <c r="L207" s="20">
        <v>0</v>
      </c>
      <c r="M207" s="20">
        <v>-1</v>
      </c>
      <c r="N207" s="20">
        <v>1</v>
      </c>
      <c r="O207" s="20">
        <v>0</v>
      </c>
      <c r="P207" s="20">
        <v>3.444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399107</v>
      </c>
      <c r="B208" s="19" t="s">
        <v>294</v>
      </c>
      <c r="C208" s="19">
        <v>1833.547</v>
      </c>
      <c r="D208" s="19">
        <v>2203.779</v>
      </c>
      <c r="E208" s="19">
        <v>0</v>
      </c>
      <c r="F208" s="19">
        <v>0</v>
      </c>
      <c r="G208" s="19">
        <v>0</v>
      </c>
      <c r="H208" s="19">
        <v>1</v>
      </c>
      <c r="I208" s="17">
        <v>2.184</v>
      </c>
      <c r="J208" s="17">
        <v>18.617</v>
      </c>
      <c r="K208" s="20">
        <v>4</v>
      </c>
      <c r="L208" s="20">
        <v>0</v>
      </c>
      <c r="M208" s="20">
        <v>-1</v>
      </c>
      <c r="N208" s="20">
        <v>1</v>
      </c>
      <c r="O208" s="20">
        <v>0</v>
      </c>
      <c r="P208" s="20">
        <v>1.032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399108</v>
      </c>
      <c r="B209" s="19" t="s">
        <v>295</v>
      </c>
      <c r="C209" s="19">
        <v>1126.596</v>
      </c>
      <c r="D209" s="19">
        <v>1239.11</v>
      </c>
      <c r="E209" s="19">
        <v>0</v>
      </c>
      <c r="F209" s="19">
        <v>0</v>
      </c>
      <c r="G209" s="19">
        <v>0</v>
      </c>
      <c r="H209" s="19">
        <v>1</v>
      </c>
      <c r="I209" s="17">
        <v>1.252</v>
      </c>
      <c r="J209" s="17">
        <v>10.218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1.383</v>
      </c>
      <c r="Q209" s="20">
        <v>0</v>
      </c>
      <c r="R209" s="20">
        <v>1</v>
      </c>
      <c r="S209" s="21"/>
      <c r="T209" s="21"/>
      <c r="U209" s="21"/>
      <c r="V209" s="21"/>
      <c r="W209" s="21"/>
    </row>
    <row r="210" ht="16.5" spans="1:23">
      <c r="A210" s="19">
        <v>399232</v>
      </c>
      <c r="B210" s="19" t="s">
        <v>296</v>
      </c>
      <c r="C210" s="19">
        <v>2356.003</v>
      </c>
      <c r="D210" s="19">
        <v>2828.673</v>
      </c>
      <c r="E210" s="19">
        <v>0</v>
      </c>
      <c r="F210" s="19">
        <v>0</v>
      </c>
      <c r="G210" s="19">
        <v>0</v>
      </c>
      <c r="H210" s="19">
        <v>1</v>
      </c>
      <c r="I210" s="17">
        <v>4.195</v>
      </c>
      <c r="J210" s="17">
        <v>20.204</v>
      </c>
      <c r="K210" s="20">
        <v>4</v>
      </c>
      <c r="L210" s="20">
        <v>0</v>
      </c>
      <c r="M210" s="20">
        <v>-1</v>
      </c>
      <c r="N210" s="20">
        <v>1</v>
      </c>
      <c r="O210" s="20">
        <v>0</v>
      </c>
      <c r="P210" s="20">
        <v>2.375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399233</v>
      </c>
      <c r="B211" s="19" t="s">
        <v>297</v>
      </c>
      <c r="C211" s="19">
        <v>2226.419</v>
      </c>
      <c r="D211" s="19">
        <v>2714.225</v>
      </c>
      <c r="E211" s="19">
        <v>0</v>
      </c>
      <c r="F211" s="19">
        <v>0</v>
      </c>
      <c r="G211" s="19">
        <v>0</v>
      </c>
      <c r="H211" s="19">
        <v>1</v>
      </c>
      <c r="I211" s="17">
        <v>2.295</v>
      </c>
      <c r="J211" s="17">
        <v>19.855</v>
      </c>
      <c r="K211" s="20">
        <v>3</v>
      </c>
      <c r="L211" s="20">
        <v>0</v>
      </c>
      <c r="M211" s="20">
        <v>0</v>
      </c>
      <c r="N211" s="20">
        <v>-1</v>
      </c>
      <c r="O211" s="20">
        <v>0</v>
      </c>
      <c r="P211" s="20">
        <v>0.648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399234</v>
      </c>
      <c r="B212" s="19" t="s">
        <v>298</v>
      </c>
      <c r="C212" s="19">
        <v>789.877</v>
      </c>
      <c r="D212" s="19">
        <v>885.113</v>
      </c>
      <c r="E212" s="19">
        <v>0</v>
      </c>
      <c r="F212" s="19">
        <v>0</v>
      </c>
      <c r="G212" s="19">
        <v>0</v>
      </c>
      <c r="H212" s="19">
        <v>1</v>
      </c>
      <c r="I212" s="17">
        <v>1.798</v>
      </c>
      <c r="J212" s="17">
        <v>12.364</v>
      </c>
      <c r="K212" s="20">
        <v>3</v>
      </c>
      <c r="L212" s="20">
        <v>0</v>
      </c>
      <c r="M212" s="20">
        <v>0</v>
      </c>
      <c r="N212" s="20">
        <v>0</v>
      </c>
      <c r="O212" s="20">
        <v>0</v>
      </c>
      <c r="P212" s="20">
        <v>8.249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399236</v>
      </c>
      <c r="B213" s="19" t="s">
        <v>299</v>
      </c>
      <c r="C213" s="19">
        <v>1144.089</v>
      </c>
      <c r="D213" s="19">
        <v>1397.132</v>
      </c>
      <c r="E213" s="19">
        <v>0</v>
      </c>
      <c r="F213" s="19">
        <v>0</v>
      </c>
      <c r="G213" s="19">
        <v>0</v>
      </c>
      <c r="H213" s="19">
        <v>1</v>
      </c>
      <c r="I213" s="17">
        <v>0.264</v>
      </c>
      <c r="J213" s="17">
        <v>18.328</v>
      </c>
      <c r="K213" s="20">
        <v>4</v>
      </c>
      <c r="L213" s="20">
        <v>1</v>
      </c>
      <c r="M213" s="20">
        <v>0</v>
      </c>
      <c r="N213" s="20">
        <v>0</v>
      </c>
      <c r="O213" s="20">
        <v>0</v>
      </c>
      <c r="P213" s="20">
        <v>-0.115</v>
      </c>
      <c r="Q213" s="20">
        <v>0</v>
      </c>
      <c r="R213" s="20">
        <v>1</v>
      </c>
      <c r="S213" s="21"/>
      <c r="T213" s="21"/>
      <c r="U213" s="21"/>
      <c r="V213" s="21"/>
      <c r="W213" s="21"/>
    </row>
    <row r="214" ht="16.5" spans="1:23">
      <c r="A214" s="19">
        <v>399240</v>
      </c>
      <c r="B214" s="19" t="s">
        <v>300</v>
      </c>
      <c r="C214" s="19">
        <v>1252.704</v>
      </c>
      <c r="D214" s="19">
        <v>1508.739</v>
      </c>
      <c r="E214" s="19">
        <v>0</v>
      </c>
      <c r="F214" s="19">
        <v>0</v>
      </c>
      <c r="G214" s="19">
        <v>0</v>
      </c>
      <c r="H214" s="19">
        <v>1</v>
      </c>
      <c r="I214" s="17">
        <v>2.244</v>
      </c>
      <c r="J214" s="17">
        <v>18.834</v>
      </c>
      <c r="K214" s="20">
        <v>4</v>
      </c>
      <c r="L214" s="20">
        <v>1</v>
      </c>
      <c r="M214" s="20">
        <v>0</v>
      </c>
      <c r="N214" s="20">
        <v>1</v>
      </c>
      <c r="O214" s="20">
        <v>0</v>
      </c>
      <c r="P214" s="20">
        <v>0.005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399261</v>
      </c>
      <c r="B215" s="19" t="s">
        <v>301</v>
      </c>
      <c r="C215" s="19">
        <v>2786.479</v>
      </c>
      <c r="D215" s="19">
        <v>3531.263</v>
      </c>
      <c r="E215" s="19">
        <v>0</v>
      </c>
      <c r="F215" s="19">
        <v>0</v>
      </c>
      <c r="G215" s="19">
        <v>0</v>
      </c>
      <c r="H215" s="19">
        <v>1</v>
      </c>
      <c r="I215" s="17">
        <v>6.517</v>
      </c>
      <c r="J215" s="17">
        <v>26.234</v>
      </c>
      <c r="K215" s="20">
        <v>3</v>
      </c>
      <c r="L215" s="20">
        <v>0</v>
      </c>
      <c r="M215" s="20">
        <v>0</v>
      </c>
      <c r="N215" s="20">
        <v>0</v>
      </c>
      <c r="O215" s="20">
        <v>0</v>
      </c>
      <c r="P215" s="20">
        <v>27.219</v>
      </c>
      <c r="Q215" s="20">
        <v>1</v>
      </c>
      <c r="R215" s="20">
        <v>1</v>
      </c>
      <c r="S215" s="21"/>
      <c r="T215" s="21"/>
      <c r="U215" s="21"/>
      <c r="V215" s="21"/>
      <c r="W215" s="21"/>
    </row>
    <row r="216" ht="16.5" spans="1:23">
      <c r="A216" s="19">
        <v>399262</v>
      </c>
      <c r="B216" s="19" t="s">
        <v>302</v>
      </c>
      <c r="C216" s="19">
        <v>1593.218</v>
      </c>
      <c r="D216" s="19">
        <v>1983.717</v>
      </c>
      <c r="E216" s="19">
        <v>0</v>
      </c>
      <c r="F216" s="19">
        <v>0</v>
      </c>
      <c r="G216" s="19">
        <v>0</v>
      </c>
      <c r="H216" s="19">
        <v>1</v>
      </c>
      <c r="I216" s="17">
        <v>2.483</v>
      </c>
      <c r="J216" s="17">
        <v>21.679</v>
      </c>
      <c r="K216" s="20">
        <v>4</v>
      </c>
      <c r="L216" s="20">
        <v>2</v>
      </c>
      <c r="M216" s="20">
        <v>-1</v>
      </c>
      <c r="N216" s="20">
        <v>1</v>
      </c>
      <c r="O216" s="20">
        <v>0</v>
      </c>
      <c r="P216" s="20">
        <v>15.794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399263</v>
      </c>
      <c r="B217" s="19" t="s">
        <v>303</v>
      </c>
      <c r="C217" s="19">
        <v>1641.166</v>
      </c>
      <c r="D217" s="19">
        <v>2123.032</v>
      </c>
      <c r="E217" s="19">
        <v>0</v>
      </c>
      <c r="F217" s="19">
        <v>0</v>
      </c>
      <c r="G217" s="19">
        <v>0</v>
      </c>
      <c r="H217" s="19">
        <v>1</v>
      </c>
      <c r="I217" s="17">
        <v>3.401</v>
      </c>
      <c r="J217" s="17">
        <v>25.326</v>
      </c>
      <c r="K217" s="20">
        <v>4</v>
      </c>
      <c r="L217" s="20">
        <v>0</v>
      </c>
      <c r="M217" s="20">
        <v>0</v>
      </c>
      <c r="N217" s="20">
        <v>0</v>
      </c>
      <c r="O217" s="20">
        <v>0</v>
      </c>
      <c r="P217" s="20">
        <v>-3.888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399265</v>
      </c>
      <c r="B218" s="19" t="s">
        <v>304</v>
      </c>
      <c r="C218" s="19">
        <v>823.186</v>
      </c>
      <c r="D218" s="19">
        <v>1029.629</v>
      </c>
      <c r="E218" s="19">
        <v>0</v>
      </c>
      <c r="F218" s="19">
        <v>0</v>
      </c>
      <c r="G218" s="19">
        <v>0</v>
      </c>
      <c r="H218" s="19">
        <v>1</v>
      </c>
      <c r="I218" s="17">
        <v>2.79</v>
      </c>
      <c r="J218" s="17">
        <v>22.28</v>
      </c>
      <c r="K218" s="20">
        <v>4</v>
      </c>
      <c r="L218" s="20">
        <v>2</v>
      </c>
      <c r="M218" s="20">
        <v>-1</v>
      </c>
      <c r="N218" s="20">
        <v>1</v>
      </c>
      <c r="O218" s="20">
        <v>0</v>
      </c>
      <c r="P218" s="20">
        <v>1.056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399269</v>
      </c>
      <c r="B219" s="19" t="s">
        <v>305</v>
      </c>
      <c r="C219" s="19">
        <v>3599.798</v>
      </c>
      <c r="D219" s="19">
        <v>4630.405</v>
      </c>
      <c r="E219" s="19">
        <v>0</v>
      </c>
      <c r="F219" s="19">
        <v>0</v>
      </c>
      <c r="G219" s="19">
        <v>0</v>
      </c>
      <c r="H219" s="19">
        <v>1</v>
      </c>
      <c r="I219" s="17">
        <v>7.188</v>
      </c>
      <c r="J219" s="17">
        <v>27.846</v>
      </c>
      <c r="K219" s="20">
        <v>4</v>
      </c>
      <c r="L219" s="20">
        <v>2</v>
      </c>
      <c r="M219" s="20">
        <v>-1</v>
      </c>
      <c r="N219" s="20">
        <v>1</v>
      </c>
      <c r="O219" s="20">
        <v>0</v>
      </c>
      <c r="P219" s="20">
        <v>0.788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399274</v>
      </c>
      <c r="B220" s="19" t="s">
        <v>306</v>
      </c>
      <c r="C220" s="19">
        <v>3372.399</v>
      </c>
      <c r="D220" s="19">
        <v>4142.33</v>
      </c>
      <c r="E220" s="19">
        <v>0</v>
      </c>
      <c r="F220" s="19">
        <v>0</v>
      </c>
      <c r="G220" s="19">
        <v>0</v>
      </c>
      <c r="H220" s="19">
        <v>1</v>
      </c>
      <c r="I220" s="17">
        <v>2.369</v>
      </c>
      <c r="J220" s="17">
        <v>20.516</v>
      </c>
      <c r="K220" s="20">
        <v>2</v>
      </c>
      <c r="L220" s="20">
        <v>0</v>
      </c>
      <c r="M220" s="20">
        <v>1</v>
      </c>
      <c r="N220" s="20">
        <v>-1</v>
      </c>
      <c r="O220" s="20">
        <v>0</v>
      </c>
      <c r="P220" s="20">
        <v>-0.409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399275</v>
      </c>
      <c r="B221" s="19" t="s">
        <v>307</v>
      </c>
      <c r="C221" s="19">
        <v>2212.902</v>
      </c>
      <c r="D221" s="19">
        <v>2673.796</v>
      </c>
      <c r="E221" s="19">
        <v>0</v>
      </c>
      <c r="F221" s="19">
        <v>0</v>
      </c>
      <c r="G221" s="19">
        <v>0</v>
      </c>
      <c r="H221" s="19">
        <v>1</v>
      </c>
      <c r="I221" s="17">
        <v>1.057</v>
      </c>
      <c r="J221" s="17">
        <v>18.112</v>
      </c>
      <c r="K221" s="20">
        <v>4</v>
      </c>
      <c r="L221" s="20">
        <v>0</v>
      </c>
      <c r="M221" s="20">
        <v>-1</v>
      </c>
      <c r="N221" s="20">
        <v>1</v>
      </c>
      <c r="O221" s="20">
        <v>0</v>
      </c>
      <c r="P221" s="20">
        <v>3.633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399278</v>
      </c>
      <c r="B222" s="19" t="s">
        <v>308</v>
      </c>
      <c r="C222" s="19">
        <v>1392.374</v>
      </c>
      <c r="D222" s="19">
        <v>1632.645</v>
      </c>
      <c r="E222" s="19">
        <v>0</v>
      </c>
      <c r="F222" s="19">
        <v>0</v>
      </c>
      <c r="G222" s="19">
        <v>0</v>
      </c>
      <c r="H222" s="19">
        <v>1</v>
      </c>
      <c r="I222" s="17">
        <v>1.482</v>
      </c>
      <c r="J222" s="17">
        <v>15.98</v>
      </c>
      <c r="K222" s="20">
        <v>3</v>
      </c>
      <c r="L222" s="20">
        <v>0</v>
      </c>
      <c r="M222" s="20">
        <v>0</v>
      </c>
      <c r="N222" s="20">
        <v>-1</v>
      </c>
      <c r="O222" s="20">
        <v>0</v>
      </c>
      <c r="P222" s="20">
        <v>-2.198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399279</v>
      </c>
      <c r="B223" s="19" t="s">
        <v>309</v>
      </c>
      <c r="C223" s="19">
        <v>2711.825</v>
      </c>
      <c r="D223" s="19">
        <v>3380.569</v>
      </c>
      <c r="E223" s="19">
        <v>0</v>
      </c>
      <c r="F223" s="19">
        <v>0</v>
      </c>
      <c r="G223" s="19">
        <v>0</v>
      </c>
      <c r="H223" s="19">
        <v>1</v>
      </c>
      <c r="I223" s="17">
        <v>1.593</v>
      </c>
      <c r="J223" s="17">
        <v>21.06</v>
      </c>
      <c r="K223" s="20">
        <v>4</v>
      </c>
      <c r="L223" s="20">
        <v>0</v>
      </c>
      <c r="M223" s="20">
        <v>0</v>
      </c>
      <c r="N223" s="20">
        <v>-1</v>
      </c>
      <c r="O223" s="20">
        <v>0</v>
      </c>
      <c r="P223" s="20">
        <v>-3.765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399285</v>
      </c>
      <c r="B224" s="19" t="s">
        <v>310</v>
      </c>
      <c r="C224" s="19">
        <v>3509.829</v>
      </c>
      <c r="D224" s="19">
        <v>4321.099</v>
      </c>
      <c r="E224" s="19">
        <v>0</v>
      </c>
      <c r="F224" s="19">
        <v>0</v>
      </c>
      <c r="G224" s="19">
        <v>0</v>
      </c>
      <c r="H224" s="19">
        <v>1</v>
      </c>
      <c r="I224" s="17">
        <v>1.224</v>
      </c>
      <c r="J224" s="17">
        <v>19.769</v>
      </c>
      <c r="K224" s="20">
        <v>4</v>
      </c>
      <c r="L224" s="20">
        <v>2</v>
      </c>
      <c r="M224" s="20">
        <v>-1</v>
      </c>
      <c r="N224" s="20">
        <v>1</v>
      </c>
      <c r="O224" s="20">
        <v>0</v>
      </c>
      <c r="P224" s="20">
        <v>-0.003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399286</v>
      </c>
      <c r="B225" s="19" t="s">
        <v>311</v>
      </c>
      <c r="C225" s="19">
        <v>3192.347</v>
      </c>
      <c r="D225" s="19">
        <v>3905.616</v>
      </c>
      <c r="E225" s="19">
        <v>0</v>
      </c>
      <c r="F225" s="19">
        <v>0</v>
      </c>
      <c r="G225" s="19">
        <v>0</v>
      </c>
      <c r="H225" s="19">
        <v>1</v>
      </c>
      <c r="I225" s="17">
        <v>0.04</v>
      </c>
      <c r="J225" s="17">
        <v>18.295</v>
      </c>
      <c r="K225" s="20">
        <v>4</v>
      </c>
      <c r="L225" s="20">
        <v>0</v>
      </c>
      <c r="M225" s="20">
        <v>0</v>
      </c>
      <c r="N225" s="20">
        <v>0</v>
      </c>
      <c r="O225" s="20">
        <v>0</v>
      </c>
      <c r="P225" s="20">
        <v>-3.415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399289</v>
      </c>
      <c r="B226" s="19" t="s">
        <v>312</v>
      </c>
      <c r="C226" s="19">
        <v>118.109</v>
      </c>
      <c r="D226" s="19">
        <v>119.256</v>
      </c>
      <c r="E226" s="19">
        <v>0</v>
      </c>
      <c r="F226" s="19">
        <v>0</v>
      </c>
      <c r="G226" s="19">
        <v>0</v>
      </c>
      <c r="H226" s="19">
        <v>1</v>
      </c>
      <c r="I226" s="17">
        <v>0.471</v>
      </c>
      <c r="J226" s="17">
        <v>1.428</v>
      </c>
      <c r="K226" s="20">
        <v>4</v>
      </c>
      <c r="L226" s="20">
        <v>0</v>
      </c>
      <c r="M226" s="20">
        <v>0</v>
      </c>
      <c r="N226" s="20">
        <v>0</v>
      </c>
      <c r="O226" s="20">
        <v>0</v>
      </c>
      <c r="P226" s="20">
        <v>0.762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399290</v>
      </c>
      <c r="B227" s="19" t="s">
        <v>313</v>
      </c>
      <c r="C227" s="19">
        <v>159.725</v>
      </c>
      <c r="D227" s="19">
        <v>170.151</v>
      </c>
      <c r="E227" s="19">
        <v>0</v>
      </c>
      <c r="F227" s="19">
        <v>0</v>
      </c>
      <c r="G227" s="19">
        <v>0</v>
      </c>
      <c r="H227" s="19">
        <v>1</v>
      </c>
      <c r="I227" s="17">
        <v>1.753</v>
      </c>
      <c r="J227" s="17">
        <v>7.773</v>
      </c>
      <c r="K227" s="20">
        <v>4</v>
      </c>
      <c r="L227" s="20">
        <v>0</v>
      </c>
      <c r="M227" s="20">
        <v>0</v>
      </c>
      <c r="N227" s="20">
        <v>0</v>
      </c>
      <c r="O227" s="20">
        <v>0</v>
      </c>
      <c r="P227" s="20">
        <v>0.113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399292</v>
      </c>
      <c r="B228" s="19" t="s">
        <v>314</v>
      </c>
      <c r="C228" s="19">
        <v>927.256</v>
      </c>
      <c r="D228" s="19">
        <v>1173.401</v>
      </c>
      <c r="E228" s="19">
        <v>0</v>
      </c>
      <c r="F228" s="19">
        <v>0</v>
      </c>
      <c r="G228" s="19">
        <v>0</v>
      </c>
      <c r="H228" s="19">
        <v>1</v>
      </c>
      <c r="I228" s="17">
        <v>2.067</v>
      </c>
      <c r="J228" s="17">
        <v>22.611</v>
      </c>
      <c r="K228" s="20">
        <v>3</v>
      </c>
      <c r="L228" s="20">
        <v>0</v>
      </c>
      <c r="M228" s="20">
        <v>0</v>
      </c>
      <c r="N228" s="20">
        <v>0</v>
      </c>
      <c r="O228" s="20">
        <v>0</v>
      </c>
      <c r="P228" s="20">
        <v>0.632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399293</v>
      </c>
      <c r="B229" s="19" t="s">
        <v>315</v>
      </c>
      <c r="C229" s="19">
        <v>3341.512</v>
      </c>
      <c r="D229" s="19">
        <v>4211.199</v>
      </c>
      <c r="E229" s="19">
        <v>0</v>
      </c>
      <c r="F229" s="19">
        <v>0</v>
      </c>
      <c r="G229" s="19">
        <v>0</v>
      </c>
      <c r="H229" s="19">
        <v>1</v>
      </c>
      <c r="I229" s="17">
        <v>4.253</v>
      </c>
      <c r="J229" s="17">
        <v>24.027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6.609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399296</v>
      </c>
      <c r="B230" s="19" t="s">
        <v>316</v>
      </c>
      <c r="C230" s="19">
        <v>3585.437</v>
      </c>
      <c r="D230" s="19">
        <v>4575.393</v>
      </c>
      <c r="E230" s="19">
        <v>0</v>
      </c>
      <c r="F230" s="19">
        <v>0</v>
      </c>
      <c r="G230" s="19">
        <v>0</v>
      </c>
      <c r="H230" s="19">
        <v>1</v>
      </c>
      <c r="I230" s="17">
        <v>0.499</v>
      </c>
      <c r="J230" s="17">
        <v>22.027</v>
      </c>
      <c r="K230" s="20">
        <v>4</v>
      </c>
      <c r="L230" s="20">
        <v>0</v>
      </c>
      <c r="M230" s="20">
        <v>0</v>
      </c>
      <c r="N230" s="20">
        <v>0</v>
      </c>
      <c r="O230" s="20">
        <v>0</v>
      </c>
      <c r="P230" s="20">
        <v>0.354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399297</v>
      </c>
      <c r="B231" s="19" t="s">
        <v>317</v>
      </c>
      <c r="C231" s="19">
        <v>4517.751</v>
      </c>
      <c r="D231" s="19">
        <v>5406.007</v>
      </c>
      <c r="E231" s="19">
        <v>0</v>
      </c>
      <c r="F231" s="19">
        <v>0</v>
      </c>
      <c r="G231" s="19">
        <v>0</v>
      </c>
      <c r="H231" s="19">
        <v>1</v>
      </c>
      <c r="I231" s="17">
        <v>2.024</v>
      </c>
      <c r="J231" s="17">
        <v>18.122</v>
      </c>
      <c r="K231" s="20">
        <v>4</v>
      </c>
      <c r="L231" s="20">
        <v>2</v>
      </c>
      <c r="M231" s="20">
        <v>-1</v>
      </c>
      <c r="N231" s="20">
        <v>1</v>
      </c>
      <c r="O231" s="20">
        <v>0</v>
      </c>
      <c r="P231" s="20">
        <v>-1.784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399298</v>
      </c>
      <c r="B232" s="19" t="s">
        <v>318</v>
      </c>
      <c r="C232" s="19">
        <v>209.555</v>
      </c>
      <c r="D232" s="19">
        <v>211.297</v>
      </c>
      <c r="E232" s="19">
        <v>0</v>
      </c>
      <c r="F232" s="19">
        <v>0</v>
      </c>
      <c r="G232" s="19">
        <v>0</v>
      </c>
      <c r="H232" s="19">
        <v>1</v>
      </c>
      <c r="I232" s="17">
        <v>0.418</v>
      </c>
      <c r="J232" s="17">
        <v>1.239</v>
      </c>
      <c r="K232" s="20">
        <v>4</v>
      </c>
      <c r="L232" s="20">
        <v>0</v>
      </c>
      <c r="M232" s="20">
        <v>-1</v>
      </c>
      <c r="N232" s="20">
        <v>1</v>
      </c>
      <c r="O232" s="20">
        <v>0</v>
      </c>
      <c r="P232" s="20">
        <v>20.797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399299</v>
      </c>
      <c r="B233" s="19" t="s">
        <v>319</v>
      </c>
      <c r="C233" s="19">
        <v>240.799</v>
      </c>
      <c r="D233" s="19">
        <v>243.012</v>
      </c>
      <c r="E233" s="19">
        <v>0</v>
      </c>
      <c r="F233" s="19">
        <v>0</v>
      </c>
      <c r="G233" s="19">
        <v>0</v>
      </c>
      <c r="H233" s="19">
        <v>1</v>
      </c>
      <c r="I233" s="17">
        <v>0.452</v>
      </c>
      <c r="J233" s="17">
        <v>1.359</v>
      </c>
      <c r="K233" s="20">
        <v>4</v>
      </c>
      <c r="L233" s="20">
        <v>2</v>
      </c>
      <c r="M233" s="20">
        <v>-1</v>
      </c>
      <c r="N233" s="20">
        <v>1</v>
      </c>
      <c r="O233" s="20">
        <v>0</v>
      </c>
      <c r="P233" s="20">
        <v>14.142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399300</v>
      </c>
      <c r="B234" s="19" t="s">
        <v>212</v>
      </c>
      <c r="C234" s="19">
        <v>3575.976</v>
      </c>
      <c r="D234" s="19">
        <v>4011.374</v>
      </c>
      <c r="E234" s="19">
        <v>0</v>
      </c>
      <c r="F234" s="19">
        <v>0</v>
      </c>
      <c r="G234" s="19">
        <v>0</v>
      </c>
      <c r="H234" s="19">
        <v>1</v>
      </c>
      <c r="I234" s="17">
        <v>1.162</v>
      </c>
      <c r="J234" s="17">
        <v>11.89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-4.073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399301</v>
      </c>
      <c r="B235" s="19" t="s">
        <v>320</v>
      </c>
      <c r="C235" s="19">
        <v>213.336</v>
      </c>
      <c r="D235" s="19">
        <v>215.109</v>
      </c>
      <c r="E235" s="19">
        <v>0</v>
      </c>
      <c r="F235" s="19">
        <v>0</v>
      </c>
      <c r="G235" s="19">
        <v>0</v>
      </c>
      <c r="H235" s="19">
        <v>1</v>
      </c>
      <c r="I235" s="17">
        <v>0.418</v>
      </c>
      <c r="J235" s="17">
        <v>1.239</v>
      </c>
      <c r="K235" s="20">
        <v>4</v>
      </c>
      <c r="L235" s="20">
        <v>2</v>
      </c>
      <c r="M235" s="20">
        <v>0</v>
      </c>
      <c r="N235" s="20">
        <v>1</v>
      </c>
      <c r="O235" s="20">
        <v>0</v>
      </c>
      <c r="P235" s="20">
        <v>1.721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399302</v>
      </c>
      <c r="B236" s="19" t="s">
        <v>321</v>
      </c>
      <c r="C236" s="19">
        <v>217.175</v>
      </c>
      <c r="D236" s="19">
        <v>219.147</v>
      </c>
      <c r="E236" s="19">
        <v>0</v>
      </c>
      <c r="F236" s="19">
        <v>0</v>
      </c>
      <c r="G236" s="19">
        <v>0</v>
      </c>
      <c r="H236" s="19">
        <v>1</v>
      </c>
      <c r="I236" s="17">
        <v>0.479</v>
      </c>
      <c r="J236" s="17">
        <v>1.375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-1.366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399303</v>
      </c>
      <c r="B237" s="19" t="s">
        <v>322</v>
      </c>
      <c r="C237" s="19">
        <v>6781.846</v>
      </c>
      <c r="D237" s="19">
        <v>8466.089</v>
      </c>
      <c r="E237" s="19">
        <v>0</v>
      </c>
      <c r="F237" s="19">
        <v>0</v>
      </c>
      <c r="G237" s="19">
        <v>0</v>
      </c>
      <c r="H237" s="19">
        <v>1</v>
      </c>
      <c r="I237" s="17">
        <v>1.779</v>
      </c>
      <c r="J237" s="17">
        <v>21.319</v>
      </c>
      <c r="K237" s="20">
        <v>1</v>
      </c>
      <c r="L237" s="20">
        <v>0</v>
      </c>
      <c r="M237" s="20">
        <v>0</v>
      </c>
      <c r="N237" s="20">
        <v>-1</v>
      </c>
      <c r="O237" s="20">
        <v>0</v>
      </c>
      <c r="P237" s="20">
        <v>-0.546</v>
      </c>
      <c r="Q237" s="20">
        <v>-1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399306</v>
      </c>
      <c r="B238" s="19" t="s">
        <v>323</v>
      </c>
      <c r="C238" s="19">
        <v>1323.603</v>
      </c>
      <c r="D238" s="19">
        <v>1524.167</v>
      </c>
      <c r="E238" s="19">
        <v>0</v>
      </c>
      <c r="F238" s="19">
        <v>0</v>
      </c>
      <c r="G238" s="19">
        <v>0</v>
      </c>
      <c r="H238" s="19">
        <v>1</v>
      </c>
      <c r="I238" s="17">
        <v>2.71</v>
      </c>
      <c r="J238" s="17">
        <v>15.512</v>
      </c>
      <c r="K238" s="20">
        <v>4</v>
      </c>
      <c r="L238" s="20">
        <v>0</v>
      </c>
      <c r="M238" s="20">
        <v>0</v>
      </c>
      <c r="N238" s="20">
        <v>0</v>
      </c>
      <c r="O238" s="20">
        <v>0</v>
      </c>
      <c r="P238" s="20">
        <v>-1.326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399307</v>
      </c>
      <c r="B239" s="19" t="s">
        <v>324</v>
      </c>
      <c r="C239" s="19">
        <v>294.36</v>
      </c>
      <c r="D239" s="19">
        <v>317.869</v>
      </c>
      <c r="E239" s="19">
        <v>0</v>
      </c>
      <c r="F239" s="19">
        <v>0</v>
      </c>
      <c r="G239" s="19">
        <v>0</v>
      </c>
      <c r="H239" s="19">
        <v>1</v>
      </c>
      <c r="I239" s="17">
        <v>2.548</v>
      </c>
      <c r="J239" s="17">
        <v>9.755</v>
      </c>
      <c r="K239" s="20">
        <v>4</v>
      </c>
      <c r="L239" s="20">
        <v>2</v>
      </c>
      <c r="M239" s="20">
        <v>-1</v>
      </c>
      <c r="N239" s="20">
        <v>1</v>
      </c>
      <c r="O239" s="20">
        <v>0</v>
      </c>
      <c r="P239" s="20">
        <v>6.406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399311</v>
      </c>
      <c r="B240" s="19" t="s">
        <v>325</v>
      </c>
      <c r="C240" s="19">
        <v>3732.067</v>
      </c>
      <c r="D240" s="19">
        <v>4214.023</v>
      </c>
      <c r="E240" s="19">
        <v>0</v>
      </c>
      <c r="F240" s="19">
        <v>0</v>
      </c>
      <c r="G240" s="19">
        <v>0</v>
      </c>
      <c r="H240" s="19">
        <v>1</v>
      </c>
      <c r="I240" s="17">
        <v>1.037</v>
      </c>
      <c r="J240" s="17">
        <v>12.355</v>
      </c>
      <c r="K240" s="20">
        <v>3</v>
      </c>
      <c r="L240" s="20">
        <v>0</v>
      </c>
      <c r="M240" s="20">
        <v>0</v>
      </c>
      <c r="N240" s="20">
        <v>0</v>
      </c>
      <c r="O240" s="20">
        <v>0</v>
      </c>
      <c r="P240" s="20">
        <v>6.177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399312</v>
      </c>
      <c r="B241" s="19" t="s">
        <v>326</v>
      </c>
      <c r="C241" s="19">
        <v>4038.628</v>
      </c>
      <c r="D241" s="19">
        <v>4541.03</v>
      </c>
      <c r="E241" s="19">
        <v>0</v>
      </c>
      <c r="F241" s="19">
        <v>0</v>
      </c>
      <c r="G241" s="19">
        <v>0</v>
      </c>
      <c r="H241" s="19">
        <v>1</v>
      </c>
      <c r="I241" s="17">
        <v>0.611</v>
      </c>
      <c r="J241" s="17">
        <v>11.607</v>
      </c>
      <c r="K241" s="20">
        <v>2</v>
      </c>
      <c r="L241" s="20">
        <v>0</v>
      </c>
      <c r="M241" s="20">
        <v>0</v>
      </c>
      <c r="N241" s="20">
        <v>-1</v>
      </c>
      <c r="O241" s="20">
        <v>0</v>
      </c>
      <c r="P241" s="20">
        <v>1.192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399313</v>
      </c>
      <c r="B242" s="19" t="s">
        <v>327</v>
      </c>
      <c r="C242" s="19">
        <v>4321.7</v>
      </c>
      <c r="D242" s="19">
        <v>4844.104</v>
      </c>
      <c r="E242" s="19">
        <v>0</v>
      </c>
      <c r="F242" s="19">
        <v>0</v>
      </c>
      <c r="G242" s="19">
        <v>0</v>
      </c>
      <c r="H242" s="19">
        <v>1</v>
      </c>
      <c r="I242" s="17">
        <v>0.72</v>
      </c>
      <c r="J242" s="17">
        <v>11.426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-0.536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399314</v>
      </c>
      <c r="B243" s="19" t="s">
        <v>328</v>
      </c>
      <c r="C243" s="19">
        <v>3970.129</v>
      </c>
      <c r="D243" s="19">
        <v>4450.601</v>
      </c>
      <c r="E243" s="19">
        <v>0</v>
      </c>
      <c r="F243" s="19">
        <v>0</v>
      </c>
      <c r="G243" s="19">
        <v>0</v>
      </c>
      <c r="H243" s="19">
        <v>1</v>
      </c>
      <c r="I243" s="17">
        <v>1.289</v>
      </c>
      <c r="J243" s="17">
        <v>11.946</v>
      </c>
      <c r="K243" s="20">
        <v>4</v>
      </c>
      <c r="L243" s="20">
        <v>0</v>
      </c>
      <c r="M243" s="20">
        <v>0</v>
      </c>
      <c r="N243" s="20">
        <v>0</v>
      </c>
      <c r="O243" s="20">
        <v>0</v>
      </c>
      <c r="P243" s="20">
        <v>3.598</v>
      </c>
      <c r="Q243" s="20">
        <v>0</v>
      </c>
      <c r="R243" s="20">
        <v>1</v>
      </c>
      <c r="S243" s="21"/>
      <c r="T243" s="21"/>
      <c r="U243" s="21"/>
      <c r="V243" s="21"/>
      <c r="W243" s="21"/>
    </row>
    <row r="244" ht="16.5" spans="1:23">
      <c r="A244" s="19">
        <v>399315</v>
      </c>
      <c r="B244" s="19" t="s">
        <v>329</v>
      </c>
      <c r="C244" s="19">
        <v>3386.884</v>
      </c>
      <c r="D244" s="19">
        <v>3883.23</v>
      </c>
      <c r="E244" s="19">
        <v>0</v>
      </c>
      <c r="F244" s="19">
        <v>0</v>
      </c>
      <c r="G244" s="19">
        <v>0</v>
      </c>
      <c r="H244" s="19">
        <v>1</v>
      </c>
      <c r="I244" s="17">
        <v>0.683</v>
      </c>
      <c r="J244" s="17">
        <v>13.378</v>
      </c>
      <c r="K244" s="20">
        <v>4</v>
      </c>
      <c r="L244" s="20">
        <v>0</v>
      </c>
      <c r="M244" s="20">
        <v>0</v>
      </c>
      <c r="N244" s="20">
        <v>0</v>
      </c>
      <c r="O244" s="20">
        <v>0</v>
      </c>
      <c r="P244" s="20">
        <v>-1.957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399317</v>
      </c>
      <c r="B245" s="19" t="s">
        <v>330</v>
      </c>
      <c r="C245" s="19">
        <v>4919.102</v>
      </c>
      <c r="D245" s="19">
        <v>5730.163</v>
      </c>
      <c r="E245" s="19">
        <v>0</v>
      </c>
      <c r="F245" s="19">
        <v>0</v>
      </c>
      <c r="G245" s="19">
        <v>0</v>
      </c>
      <c r="H245" s="19">
        <v>1</v>
      </c>
      <c r="I245" s="17">
        <v>2.45</v>
      </c>
      <c r="J245" s="17">
        <v>16.257</v>
      </c>
      <c r="K245" s="20">
        <v>4</v>
      </c>
      <c r="L245" s="20">
        <v>0</v>
      </c>
      <c r="M245" s="20">
        <v>0</v>
      </c>
      <c r="N245" s="20">
        <v>0</v>
      </c>
      <c r="O245" s="20">
        <v>0</v>
      </c>
      <c r="P245" s="20">
        <v>-2.407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399326</v>
      </c>
      <c r="B246" s="19" t="s">
        <v>331</v>
      </c>
      <c r="C246" s="19">
        <v>3403.095</v>
      </c>
      <c r="D246" s="19">
        <v>4255.208</v>
      </c>
      <c r="E246" s="19">
        <v>0</v>
      </c>
      <c r="F246" s="19">
        <v>0</v>
      </c>
      <c r="G246" s="19">
        <v>0</v>
      </c>
      <c r="H246" s="19">
        <v>1</v>
      </c>
      <c r="I246" s="17">
        <v>4.788</v>
      </c>
      <c r="J246" s="17">
        <v>23.854</v>
      </c>
      <c r="K246" s="20">
        <v>3</v>
      </c>
      <c r="L246" s="20">
        <v>0</v>
      </c>
      <c r="M246" s="20">
        <v>0</v>
      </c>
      <c r="N246" s="20">
        <v>0</v>
      </c>
      <c r="O246" s="20">
        <v>0</v>
      </c>
      <c r="P246" s="20">
        <v>6.389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399333</v>
      </c>
      <c r="B247" s="19" t="s">
        <v>332</v>
      </c>
      <c r="C247" s="19">
        <v>6971.32</v>
      </c>
      <c r="D247" s="19">
        <v>8151.449</v>
      </c>
      <c r="E247" s="19">
        <v>0</v>
      </c>
      <c r="F247" s="19">
        <v>0</v>
      </c>
      <c r="G247" s="19">
        <v>0</v>
      </c>
      <c r="H247" s="19">
        <v>1</v>
      </c>
      <c r="I247" s="17">
        <v>1.044</v>
      </c>
      <c r="J247" s="17">
        <v>15.37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399337</v>
      </c>
      <c r="B248" s="19" t="s">
        <v>333</v>
      </c>
      <c r="C248" s="19">
        <v>3948.764</v>
      </c>
      <c r="D248" s="19">
        <v>4774.269</v>
      </c>
      <c r="E248" s="19">
        <v>0</v>
      </c>
      <c r="F248" s="19">
        <v>0</v>
      </c>
      <c r="G248" s="19">
        <v>0</v>
      </c>
      <c r="H248" s="19">
        <v>1</v>
      </c>
      <c r="I248" s="17">
        <v>2.6</v>
      </c>
      <c r="J248" s="17">
        <v>19.441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4.927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399344</v>
      </c>
      <c r="B249" s="19" t="s">
        <v>334</v>
      </c>
      <c r="C249" s="19">
        <v>5074.164</v>
      </c>
      <c r="D249" s="19">
        <v>5897.354</v>
      </c>
      <c r="E249" s="19">
        <v>0</v>
      </c>
      <c r="F249" s="19">
        <v>0</v>
      </c>
      <c r="G249" s="19">
        <v>0</v>
      </c>
      <c r="H249" s="19">
        <v>1</v>
      </c>
      <c r="I249" s="17">
        <v>1.885</v>
      </c>
      <c r="J249" s="17">
        <v>15.581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-2.059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399354</v>
      </c>
      <c r="B250" s="19" t="s">
        <v>335</v>
      </c>
      <c r="C250" s="19">
        <v>6617.848</v>
      </c>
      <c r="D250" s="19">
        <v>7383.234</v>
      </c>
      <c r="E250" s="19">
        <v>0</v>
      </c>
      <c r="F250" s="19">
        <v>0</v>
      </c>
      <c r="G250" s="19">
        <v>0</v>
      </c>
      <c r="H250" s="19">
        <v>1</v>
      </c>
      <c r="I250" s="17">
        <v>1.037</v>
      </c>
      <c r="J250" s="17">
        <v>11.296</v>
      </c>
      <c r="K250" s="20">
        <v>4</v>
      </c>
      <c r="L250" s="20">
        <v>0</v>
      </c>
      <c r="M250" s="20">
        <v>-1</v>
      </c>
      <c r="N250" s="20">
        <v>1</v>
      </c>
      <c r="O250" s="20">
        <v>0</v>
      </c>
      <c r="P250" s="20">
        <v>0.519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399355</v>
      </c>
      <c r="B251" s="19" t="s">
        <v>336</v>
      </c>
      <c r="C251" s="19">
        <v>2908.381</v>
      </c>
      <c r="D251" s="19">
        <v>3348.452</v>
      </c>
      <c r="E251" s="19">
        <v>0</v>
      </c>
      <c r="F251" s="19">
        <v>0</v>
      </c>
      <c r="G251" s="19">
        <v>0</v>
      </c>
      <c r="H251" s="19">
        <v>1</v>
      </c>
      <c r="I251" s="17">
        <v>2.904</v>
      </c>
      <c r="J251" s="17">
        <v>15.665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-1.657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399357</v>
      </c>
      <c r="B252" s="19" t="s">
        <v>337</v>
      </c>
      <c r="C252" s="19">
        <v>2734.569</v>
      </c>
      <c r="D252" s="19">
        <v>3012.547</v>
      </c>
      <c r="E252" s="19">
        <v>0</v>
      </c>
      <c r="F252" s="19">
        <v>0</v>
      </c>
      <c r="G252" s="19">
        <v>0</v>
      </c>
      <c r="H252" s="19">
        <v>1</v>
      </c>
      <c r="I252" s="17">
        <v>2.268</v>
      </c>
      <c r="J252" s="17">
        <v>11.286</v>
      </c>
      <c r="K252" s="20">
        <v>4</v>
      </c>
      <c r="L252" s="20">
        <v>2</v>
      </c>
      <c r="M252" s="20">
        <v>-1</v>
      </c>
      <c r="N252" s="20">
        <v>1</v>
      </c>
      <c r="O252" s="20">
        <v>0</v>
      </c>
      <c r="P252" s="20">
        <v>2.684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399362</v>
      </c>
      <c r="B253" s="19" t="s">
        <v>338</v>
      </c>
      <c r="C253" s="19">
        <v>5604.397</v>
      </c>
      <c r="D253" s="19">
        <v>6625.365</v>
      </c>
      <c r="E253" s="19">
        <v>0</v>
      </c>
      <c r="F253" s="19">
        <v>0</v>
      </c>
      <c r="G253" s="19">
        <v>0</v>
      </c>
      <c r="H253" s="19">
        <v>1</v>
      </c>
      <c r="I253" s="17">
        <v>1.172</v>
      </c>
      <c r="J253" s="17">
        <v>16.401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0.198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399364</v>
      </c>
      <c r="B254" s="19" t="s">
        <v>339</v>
      </c>
      <c r="C254" s="19">
        <v>7550.063</v>
      </c>
      <c r="D254" s="19">
        <v>8664.503</v>
      </c>
      <c r="E254" s="19">
        <v>0</v>
      </c>
      <c r="F254" s="19">
        <v>0</v>
      </c>
      <c r="G254" s="19">
        <v>0</v>
      </c>
      <c r="H254" s="19">
        <v>1</v>
      </c>
      <c r="I254" s="17">
        <v>0.503</v>
      </c>
      <c r="J254" s="17">
        <v>13.3</v>
      </c>
      <c r="K254" s="20">
        <v>4</v>
      </c>
      <c r="L254" s="20">
        <v>0</v>
      </c>
      <c r="M254" s="20">
        <v>-1</v>
      </c>
      <c r="N254" s="20">
        <v>1</v>
      </c>
      <c r="O254" s="20">
        <v>0</v>
      </c>
      <c r="P254" s="20">
        <v>1.332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399366</v>
      </c>
      <c r="B255" s="19" t="s">
        <v>340</v>
      </c>
      <c r="C255" s="19">
        <v>1350.765</v>
      </c>
      <c r="D255" s="19">
        <v>1625.347</v>
      </c>
      <c r="E255" s="19">
        <v>0</v>
      </c>
      <c r="F255" s="19">
        <v>0</v>
      </c>
      <c r="G255" s="19">
        <v>0</v>
      </c>
      <c r="H255" s="19">
        <v>1</v>
      </c>
      <c r="I255" s="17">
        <v>7.128</v>
      </c>
      <c r="J255" s="17">
        <v>22.817</v>
      </c>
      <c r="K255" s="20">
        <v>4</v>
      </c>
      <c r="L255" s="20">
        <v>0</v>
      </c>
      <c r="M255" s="20">
        <v>0</v>
      </c>
      <c r="N255" s="20">
        <v>0</v>
      </c>
      <c r="O255" s="20">
        <v>0</v>
      </c>
      <c r="P255" s="20">
        <v>-4.658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399368</v>
      </c>
      <c r="B256" s="19" t="s">
        <v>341</v>
      </c>
      <c r="C256" s="19">
        <v>6251.206</v>
      </c>
      <c r="D256" s="19">
        <v>7476.495</v>
      </c>
      <c r="E256" s="19">
        <v>0</v>
      </c>
      <c r="F256" s="19">
        <v>0</v>
      </c>
      <c r="G256" s="19">
        <v>0</v>
      </c>
      <c r="H256" s="19">
        <v>1</v>
      </c>
      <c r="I256" s="17">
        <v>2.834</v>
      </c>
      <c r="J256" s="17">
        <v>18.758</v>
      </c>
      <c r="K256" s="20">
        <v>4</v>
      </c>
      <c r="L256" s="20">
        <v>1</v>
      </c>
      <c r="M256" s="20">
        <v>0</v>
      </c>
      <c r="N256" s="20">
        <v>0</v>
      </c>
      <c r="O256" s="20">
        <v>0</v>
      </c>
      <c r="P256" s="20">
        <v>-2.022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399371</v>
      </c>
      <c r="B257" s="19" t="s">
        <v>342</v>
      </c>
      <c r="C257" s="19">
        <v>6013.409</v>
      </c>
      <c r="D257" s="19">
        <v>6686.528</v>
      </c>
      <c r="E257" s="19">
        <v>0</v>
      </c>
      <c r="F257" s="19">
        <v>0</v>
      </c>
      <c r="G257" s="19">
        <v>0</v>
      </c>
      <c r="H257" s="19">
        <v>1</v>
      </c>
      <c r="I257" s="17">
        <v>1.484</v>
      </c>
      <c r="J257" s="17">
        <v>11.401</v>
      </c>
      <c r="K257" s="20">
        <v>4</v>
      </c>
      <c r="L257" s="20">
        <v>2</v>
      </c>
      <c r="M257" s="20">
        <v>-1</v>
      </c>
      <c r="N257" s="20">
        <v>1</v>
      </c>
      <c r="O257" s="20">
        <v>0</v>
      </c>
      <c r="P257" s="20">
        <v>16.801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399373</v>
      </c>
      <c r="B258" s="19" t="s">
        <v>343</v>
      </c>
      <c r="C258" s="19">
        <v>7445.401</v>
      </c>
      <c r="D258" s="19">
        <v>8376.31</v>
      </c>
      <c r="E258" s="19">
        <v>0</v>
      </c>
      <c r="F258" s="19">
        <v>0</v>
      </c>
      <c r="G258" s="19">
        <v>0</v>
      </c>
      <c r="H258" s="19">
        <v>1</v>
      </c>
      <c r="I258" s="17">
        <v>1.405</v>
      </c>
      <c r="J258" s="17">
        <v>12.363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4.428</v>
      </c>
      <c r="Q258" s="20">
        <v>0</v>
      </c>
      <c r="R258" s="20">
        <v>1</v>
      </c>
      <c r="S258" s="21"/>
      <c r="T258" s="21"/>
      <c r="U258" s="21"/>
      <c r="V258" s="21"/>
      <c r="W258" s="21"/>
    </row>
    <row r="259" ht="16.5" spans="1:23">
      <c r="A259" s="19">
        <v>399377</v>
      </c>
      <c r="B259" s="19" t="s">
        <v>344</v>
      </c>
      <c r="C259" s="19">
        <v>5967.769</v>
      </c>
      <c r="D259" s="19">
        <v>6702.707</v>
      </c>
      <c r="E259" s="19">
        <v>0</v>
      </c>
      <c r="F259" s="19">
        <v>0</v>
      </c>
      <c r="G259" s="19">
        <v>0</v>
      </c>
      <c r="H259" s="19">
        <v>1</v>
      </c>
      <c r="I259" s="17">
        <v>0.674</v>
      </c>
      <c r="J259" s="17">
        <v>11.565</v>
      </c>
      <c r="K259" s="20">
        <v>4</v>
      </c>
      <c r="L259" s="20">
        <v>0</v>
      </c>
      <c r="M259" s="20">
        <v>0</v>
      </c>
      <c r="N259" s="20">
        <v>0</v>
      </c>
      <c r="O259" s="20">
        <v>0</v>
      </c>
      <c r="P259" s="20">
        <v>1.004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399379</v>
      </c>
      <c r="B260" s="19" t="s">
        <v>345</v>
      </c>
      <c r="C260" s="19">
        <v>7064.95</v>
      </c>
      <c r="D260" s="19">
        <v>7939.95</v>
      </c>
      <c r="E260" s="19">
        <v>0</v>
      </c>
      <c r="F260" s="19">
        <v>0</v>
      </c>
      <c r="G260" s="19">
        <v>0</v>
      </c>
      <c r="H260" s="19">
        <v>1</v>
      </c>
      <c r="I260" s="17">
        <v>2.135</v>
      </c>
      <c r="J260" s="17">
        <v>12.92</v>
      </c>
      <c r="K260" s="20">
        <v>4</v>
      </c>
      <c r="L260" s="20">
        <v>0</v>
      </c>
      <c r="M260" s="20">
        <v>-1</v>
      </c>
      <c r="N260" s="20">
        <v>1</v>
      </c>
      <c r="O260" s="20">
        <v>0</v>
      </c>
      <c r="P260" s="20">
        <v>0.552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399380</v>
      </c>
      <c r="B261" s="19" t="s">
        <v>346</v>
      </c>
      <c r="C261" s="19">
        <v>1385.199</v>
      </c>
      <c r="D261" s="19">
        <v>1564.059</v>
      </c>
      <c r="E261" s="19">
        <v>0</v>
      </c>
      <c r="F261" s="19">
        <v>0</v>
      </c>
      <c r="G261" s="19">
        <v>0</v>
      </c>
      <c r="H261" s="19">
        <v>1</v>
      </c>
      <c r="I261" s="17">
        <v>2.039</v>
      </c>
      <c r="J261" s="17">
        <v>13.242</v>
      </c>
      <c r="K261" s="20">
        <v>4</v>
      </c>
      <c r="L261" s="20">
        <v>0</v>
      </c>
      <c r="M261" s="20">
        <v>0</v>
      </c>
      <c r="N261" s="20">
        <v>0</v>
      </c>
      <c r="O261" s="20">
        <v>0</v>
      </c>
      <c r="P261" s="20">
        <v>1.606</v>
      </c>
      <c r="Q261" s="20">
        <v>0</v>
      </c>
      <c r="R261" s="20">
        <v>1</v>
      </c>
      <c r="S261" s="21"/>
      <c r="T261" s="21"/>
      <c r="U261" s="21"/>
      <c r="V261" s="21"/>
      <c r="W261" s="21"/>
    </row>
    <row r="262" ht="16.5" spans="1:23">
      <c r="A262" s="19">
        <v>399386</v>
      </c>
      <c r="B262" s="19" t="s">
        <v>347</v>
      </c>
      <c r="C262" s="19">
        <v>5164.278</v>
      </c>
      <c r="D262" s="19">
        <v>5831.003</v>
      </c>
      <c r="E262" s="19">
        <v>0</v>
      </c>
      <c r="F262" s="19">
        <v>0</v>
      </c>
      <c r="G262" s="19">
        <v>0</v>
      </c>
      <c r="H262" s="19">
        <v>1</v>
      </c>
      <c r="I262" s="17">
        <v>2.494</v>
      </c>
      <c r="J262" s="17">
        <v>13.643</v>
      </c>
      <c r="K262" s="20">
        <v>4</v>
      </c>
      <c r="L262" s="20">
        <v>0</v>
      </c>
      <c r="M262" s="20">
        <v>-1</v>
      </c>
      <c r="N262" s="20">
        <v>1</v>
      </c>
      <c r="O262" s="20">
        <v>0</v>
      </c>
      <c r="P262" s="20">
        <v>1.267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399387</v>
      </c>
      <c r="B263" s="19" t="s">
        <v>348</v>
      </c>
      <c r="C263" s="19">
        <v>4771.626</v>
      </c>
      <c r="D263" s="19">
        <v>5520.112</v>
      </c>
      <c r="E263" s="19">
        <v>0</v>
      </c>
      <c r="F263" s="19">
        <v>0</v>
      </c>
      <c r="G263" s="19">
        <v>0</v>
      </c>
      <c r="H263" s="19">
        <v>1</v>
      </c>
      <c r="I263" s="17">
        <v>3.049</v>
      </c>
      <c r="J263" s="17">
        <v>16.195</v>
      </c>
      <c r="K263" s="20">
        <v>3</v>
      </c>
      <c r="L263" s="20">
        <v>0</v>
      </c>
      <c r="M263" s="20">
        <v>0</v>
      </c>
      <c r="N263" s="20">
        <v>0</v>
      </c>
      <c r="O263" s="20">
        <v>0</v>
      </c>
      <c r="P263" s="20">
        <v>0.256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399389</v>
      </c>
      <c r="B264" s="19" t="s">
        <v>349</v>
      </c>
      <c r="C264" s="19">
        <v>3744.257</v>
      </c>
      <c r="D264" s="19">
        <v>4811.286</v>
      </c>
      <c r="E264" s="19">
        <v>0</v>
      </c>
      <c r="F264" s="19">
        <v>0</v>
      </c>
      <c r="G264" s="19">
        <v>0</v>
      </c>
      <c r="H264" s="19">
        <v>1</v>
      </c>
      <c r="I264" s="17">
        <v>7.073</v>
      </c>
      <c r="J264" s="17">
        <v>27.682</v>
      </c>
      <c r="K264" s="20">
        <v>4</v>
      </c>
      <c r="L264" s="20">
        <v>0</v>
      </c>
      <c r="M264" s="20">
        <v>0</v>
      </c>
      <c r="N264" s="20">
        <v>0</v>
      </c>
      <c r="O264" s="20">
        <v>0</v>
      </c>
      <c r="P264" s="20">
        <v>6.686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399392</v>
      </c>
      <c r="B265" s="19" t="s">
        <v>350</v>
      </c>
      <c r="C265" s="19">
        <v>2152.531</v>
      </c>
      <c r="D265" s="19">
        <v>2474.36</v>
      </c>
      <c r="E265" s="19">
        <v>0</v>
      </c>
      <c r="F265" s="19">
        <v>0</v>
      </c>
      <c r="G265" s="19">
        <v>0</v>
      </c>
      <c r="H265" s="19">
        <v>1</v>
      </c>
      <c r="I265" s="17">
        <v>0.841</v>
      </c>
      <c r="J265" s="17">
        <v>13.738</v>
      </c>
      <c r="K265" s="20">
        <v>4</v>
      </c>
      <c r="L265" s="20">
        <v>0</v>
      </c>
      <c r="M265" s="20">
        <v>0</v>
      </c>
      <c r="N265" s="20">
        <v>0</v>
      </c>
      <c r="O265" s="20">
        <v>0</v>
      </c>
      <c r="P265" s="20">
        <v>0.575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399394</v>
      </c>
      <c r="B266" s="19" t="s">
        <v>351</v>
      </c>
      <c r="C266" s="19">
        <v>7670.765</v>
      </c>
      <c r="D266" s="19">
        <v>8666.713</v>
      </c>
      <c r="E266" s="19">
        <v>0</v>
      </c>
      <c r="F266" s="19">
        <v>0</v>
      </c>
      <c r="G266" s="19">
        <v>0</v>
      </c>
      <c r="H266" s="19">
        <v>1</v>
      </c>
      <c r="I266" s="17">
        <v>2.521</v>
      </c>
      <c r="J266" s="17">
        <v>13.723</v>
      </c>
      <c r="K266" s="20">
        <v>4</v>
      </c>
      <c r="L266" s="20">
        <v>2</v>
      </c>
      <c r="M266" s="20">
        <v>-1</v>
      </c>
      <c r="N266" s="20">
        <v>1</v>
      </c>
      <c r="O266" s="20">
        <v>0</v>
      </c>
      <c r="P266" s="20">
        <v>-0.316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399395</v>
      </c>
      <c r="B267" s="19" t="s">
        <v>352</v>
      </c>
      <c r="C267" s="19">
        <v>4831.81</v>
      </c>
      <c r="D267" s="19">
        <v>5767.997</v>
      </c>
      <c r="E267" s="19">
        <v>0</v>
      </c>
      <c r="F267" s="19">
        <v>0</v>
      </c>
      <c r="G267" s="19">
        <v>0</v>
      </c>
      <c r="H267" s="19">
        <v>1</v>
      </c>
      <c r="I267" s="17">
        <v>3.171</v>
      </c>
      <c r="J267" s="17">
        <v>18.887</v>
      </c>
      <c r="K267" s="20">
        <v>4</v>
      </c>
      <c r="L267" s="20">
        <v>0</v>
      </c>
      <c r="M267" s="20">
        <v>-1</v>
      </c>
      <c r="N267" s="20">
        <v>1</v>
      </c>
      <c r="O267" s="20">
        <v>0</v>
      </c>
      <c r="P267" s="20">
        <v>15.763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399400</v>
      </c>
      <c r="B268" s="19" t="s">
        <v>353</v>
      </c>
      <c r="C268" s="19">
        <v>3183.024</v>
      </c>
      <c r="D268" s="19">
        <v>3577.516</v>
      </c>
      <c r="E268" s="19">
        <v>0</v>
      </c>
      <c r="F268" s="19">
        <v>0</v>
      </c>
      <c r="G268" s="19">
        <v>0</v>
      </c>
      <c r="H268" s="19">
        <v>1</v>
      </c>
      <c r="I268" s="17">
        <v>1.293</v>
      </c>
      <c r="J268" s="17">
        <v>12.177</v>
      </c>
      <c r="K268" s="20">
        <v>4</v>
      </c>
      <c r="L268" s="20">
        <v>2</v>
      </c>
      <c r="M268" s="20">
        <v>-1</v>
      </c>
      <c r="N268" s="20">
        <v>1</v>
      </c>
      <c r="O268" s="20">
        <v>0</v>
      </c>
      <c r="P268" s="20">
        <v>16.832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399403</v>
      </c>
      <c r="B269" s="19" t="s">
        <v>354</v>
      </c>
      <c r="C269" s="19">
        <v>6989.259</v>
      </c>
      <c r="D269" s="19">
        <v>7659.688</v>
      </c>
      <c r="E269" s="19">
        <v>0</v>
      </c>
      <c r="F269" s="19">
        <v>0</v>
      </c>
      <c r="G269" s="19">
        <v>0</v>
      </c>
      <c r="H269" s="19">
        <v>1</v>
      </c>
      <c r="I269" s="17">
        <v>1.358</v>
      </c>
      <c r="J269" s="17">
        <v>9.992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-3.985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399404</v>
      </c>
      <c r="B270" s="19" t="s">
        <v>355</v>
      </c>
      <c r="C270" s="19">
        <v>6073.034</v>
      </c>
      <c r="D270" s="19">
        <v>6681.427</v>
      </c>
      <c r="E270" s="19">
        <v>0</v>
      </c>
      <c r="F270" s="19">
        <v>0</v>
      </c>
      <c r="G270" s="19">
        <v>0</v>
      </c>
      <c r="H270" s="19">
        <v>1</v>
      </c>
      <c r="I270" s="17">
        <v>1.799</v>
      </c>
      <c r="J270" s="17">
        <v>10.741</v>
      </c>
      <c r="K270" s="20">
        <v>4</v>
      </c>
      <c r="L270" s="20">
        <v>2</v>
      </c>
      <c r="M270" s="20">
        <v>-1</v>
      </c>
      <c r="N270" s="20">
        <v>1</v>
      </c>
      <c r="O270" s="20">
        <v>0</v>
      </c>
      <c r="P270" s="20">
        <v>1.259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399406</v>
      </c>
      <c r="B271" s="19" t="s">
        <v>356</v>
      </c>
      <c r="C271" s="19">
        <v>11465.868</v>
      </c>
      <c r="D271" s="19">
        <v>12444.611</v>
      </c>
      <c r="E271" s="19">
        <v>0</v>
      </c>
      <c r="F271" s="19">
        <v>0</v>
      </c>
      <c r="G271" s="19">
        <v>0</v>
      </c>
      <c r="H271" s="19">
        <v>1</v>
      </c>
      <c r="I271" s="17">
        <v>0.747</v>
      </c>
      <c r="J271" s="17">
        <v>8.553</v>
      </c>
      <c r="K271" s="20">
        <v>4</v>
      </c>
      <c r="L271" s="20">
        <v>1</v>
      </c>
      <c r="M271" s="20">
        <v>-1</v>
      </c>
      <c r="N271" s="20">
        <v>1</v>
      </c>
      <c r="O271" s="20">
        <v>0</v>
      </c>
      <c r="P271" s="20">
        <v>-3.182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399407</v>
      </c>
      <c r="B272" s="19" t="s">
        <v>357</v>
      </c>
      <c r="C272" s="19">
        <v>1978.554</v>
      </c>
      <c r="D272" s="19">
        <v>2406.416</v>
      </c>
      <c r="E272" s="19">
        <v>0</v>
      </c>
      <c r="F272" s="19">
        <v>0</v>
      </c>
      <c r="G272" s="19">
        <v>0</v>
      </c>
      <c r="H272" s="19">
        <v>1</v>
      </c>
      <c r="I272" s="17">
        <v>0.654</v>
      </c>
      <c r="J272" s="17">
        <v>18.318</v>
      </c>
      <c r="K272" s="20">
        <v>1</v>
      </c>
      <c r="L272" s="20">
        <v>0</v>
      </c>
      <c r="M272" s="20">
        <v>0</v>
      </c>
      <c r="N272" s="20">
        <v>-1</v>
      </c>
      <c r="O272" s="20">
        <v>0</v>
      </c>
      <c r="P272" s="20">
        <v>-0.805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399408</v>
      </c>
      <c r="B273" s="19" t="s">
        <v>358</v>
      </c>
      <c r="C273" s="19">
        <v>12864.883</v>
      </c>
      <c r="D273" s="19">
        <v>14078.632</v>
      </c>
      <c r="E273" s="19">
        <v>0</v>
      </c>
      <c r="F273" s="19">
        <v>0</v>
      </c>
      <c r="G273" s="19">
        <v>0</v>
      </c>
      <c r="H273" s="19">
        <v>1</v>
      </c>
      <c r="I273" s="17">
        <v>0.835</v>
      </c>
      <c r="J273" s="17">
        <v>9.384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-0.296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399410</v>
      </c>
      <c r="B274" s="19" t="s">
        <v>359</v>
      </c>
      <c r="C274" s="19">
        <v>1531.15</v>
      </c>
      <c r="D274" s="19">
        <v>1955.854</v>
      </c>
      <c r="E274" s="19">
        <v>0</v>
      </c>
      <c r="F274" s="19">
        <v>0</v>
      </c>
      <c r="G274" s="19">
        <v>0</v>
      </c>
      <c r="H274" s="19">
        <v>1</v>
      </c>
      <c r="I274" s="17">
        <v>9.097</v>
      </c>
      <c r="J274" s="17">
        <v>28.837</v>
      </c>
      <c r="K274" s="20">
        <v>4</v>
      </c>
      <c r="L274" s="20">
        <v>0</v>
      </c>
      <c r="M274" s="20">
        <v>-1</v>
      </c>
      <c r="N274" s="20">
        <v>1</v>
      </c>
      <c r="O274" s="20">
        <v>0</v>
      </c>
      <c r="P274" s="20">
        <v>2.924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399413</v>
      </c>
      <c r="B275" s="19" t="s">
        <v>360</v>
      </c>
      <c r="C275" s="19">
        <v>153.121</v>
      </c>
      <c r="D275" s="19">
        <v>164.04</v>
      </c>
      <c r="E275" s="19">
        <v>0</v>
      </c>
      <c r="F275" s="19">
        <v>0</v>
      </c>
      <c r="G275" s="19">
        <v>0</v>
      </c>
      <c r="H275" s="19">
        <v>1</v>
      </c>
      <c r="I275" s="17">
        <v>2.657</v>
      </c>
      <c r="J275" s="17">
        <v>9.136</v>
      </c>
      <c r="K275" s="20">
        <v>4</v>
      </c>
      <c r="L275" s="20">
        <v>0</v>
      </c>
      <c r="M275" s="20">
        <v>-1</v>
      </c>
      <c r="N275" s="20">
        <v>1</v>
      </c>
      <c r="O275" s="20">
        <v>0</v>
      </c>
      <c r="P275" s="20">
        <v>3.903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399415</v>
      </c>
      <c r="B276" s="19" t="s">
        <v>361</v>
      </c>
      <c r="C276" s="19">
        <v>5137.827</v>
      </c>
      <c r="D276" s="19">
        <v>6130.013</v>
      </c>
      <c r="E276" s="19">
        <v>0</v>
      </c>
      <c r="F276" s="19">
        <v>0</v>
      </c>
      <c r="G276" s="19">
        <v>0</v>
      </c>
      <c r="H276" s="19">
        <v>1</v>
      </c>
      <c r="I276" s="17">
        <v>3.244</v>
      </c>
      <c r="J276" s="17">
        <v>18.904</v>
      </c>
      <c r="K276" s="20">
        <v>4</v>
      </c>
      <c r="L276" s="20">
        <v>2</v>
      </c>
      <c r="M276" s="20">
        <v>0</v>
      </c>
      <c r="N276" s="20">
        <v>1</v>
      </c>
      <c r="O276" s="20">
        <v>0</v>
      </c>
      <c r="P276" s="20">
        <v>-1.889</v>
      </c>
      <c r="Q276" s="20">
        <v>0</v>
      </c>
      <c r="R276" s="20">
        <v>1</v>
      </c>
      <c r="S276" s="21"/>
      <c r="T276" s="21"/>
      <c r="U276" s="21"/>
      <c r="V276" s="21"/>
      <c r="W276" s="21"/>
    </row>
    <row r="277" ht="16.5" spans="1:23">
      <c r="A277" s="19">
        <v>399416</v>
      </c>
      <c r="B277" s="19" t="s">
        <v>362</v>
      </c>
      <c r="C277" s="19">
        <v>3162.784</v>
      </c>
      <c r="D277" s="19">
        <v>3897.436</v>
      </c>
      <c r="E277" s="19">
        <v>0</v>
      </c>
      <c r="F277" s="19">
        <v>0</v>
      </c>
      <c r="G277" s="19">
        <v>0</v>
      </c>
      <c r="H277" s="19">
        <v>1</v>
      </c>
      <c r="I277" s="17">
        <v>5.434</v>
      </c>
      <c r="J277" s="17">
        <v>23.259</v>
      </c>
      <c r="K277" s="20">
        <v>4</v>
      </c>
      <c r="L277" s="20">
        <v>2</v>
      </c>
      <c r="M277" s="20">
        <v>-1</v>
      </c>
      <c r="N277" s="20">
        <v>1</v>
      </c>
      <c r="O277" s="20">
        <v>0</v>
      </c>
      <c r="P277" s="20">
        <v>1.991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399420</v>
      </c>
      <c r="B278" s="19" t="s">
        <v>363</v>
      </c>
      <c r="C278" s="19">
        <v>1231.903</v>
      </c>
      <c r="D278" s="19">
        <v>1459.35</v>
      </c>
      <c r="E278" s="19">
        <v>0</v>
      </c>
      <c r="F278" s="19">
        <v>0</v>
      </c>
      <c r="G278" s="19">
        <v>0</v>
      </c>
      <c r="H278" s="19">
        <v>1</v>
      </c>
      <c r="I278" s="17">
        <v>1.261</v>
      </c>
      <c r="J278" s="17">
        <v>16.65</v>
      </c>
      <c r="K278" s="20">
        <v>4</v>
      </c>
      <c r="L278" s="20">
        <v>2</v>
      </c>
      <c r="M278" s="20">
        <v>-1</v>
      </c>
      <c r="N278" s="20">
        <v>1</v>
      </c>
      <c r="O278" s="20">
        <v>0</v>
      </c>
      <c r="P278" s="20">
        <v>3.295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399427</v>
      </c>
      <c r="B279" s="19" t="s">
        <v>364</v>
      </c>
      <c r="C279" s="19">
        <v>2139.628</v>
      </c>
      <c r="D279" s="19">
        <v>2475.492</v>
      </c>
      <c r="E279" s="19">
        <v>0</v>
      </c>
      <c r="F279" s="19">
        <v>0</v>
      </c>
      <c r="G279" s="19">
        <v>0</v>
      </c>
      <c r="H279" s="19">
        <v>1</v>
      </c>
      <c r="I279" s="17">
        <v>1.685</v>
      </c>
      <c r="J279" s="17">
        <v>15.024</v>
      </c>
      <c r="K279" s="20">
        <v>4</v>
      </c>
      <c r="L279" s="20">
        <v>1</v>
      </c>
      <c r="M279" s="20">
        <v>-1</v>
      </c>
      <c r="N279" s="20">
        <v>1</v>
      </c>
      <c r="O279" s="20">
        <v>0</v>
      </c>
      <c r="P279" s="20">
        <v>0.062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399428</v>
      </c>
      <c r="B280" s="19" t="s">
        <v>365</v>
      </c>
      <c r="C280" s="19">
        <v>2703.502</v>
      </c>
      <c r="D280" s="19">
        <v>3398.355</v>
      </c>
      <c r="E280" s="19">
        <v>0</v>
      </c>
      <c r="F280" s="19">
        <v>0</v>
      </c>
      <c r="G280" s="19">
        <v>0</v>
      </c>
      <c r="H280" s="19">
        <v>1</v>
      </c>
      <c r="I280" s="17">
        <v>5.29</v>
      </c>
      <c r="J280" s="17">
        <v>24.655</v>
      </c>
      <c r="K280" s="20">
        <v>4</v>
      </c>
      <c r="L280" s="20">
        <v>0</v>
      </c>
      <c r="M280" s="20">
        <v>-1</v>
      </c>
      <c r="N280" s="20">
        <v>1</v>
      </c>
      <c r="O280" s="20">
        <v>0</v>
      </c>
      <c r="P280" s="20">
        <v>1.091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399429</v>
      </c>
      <c r="B281" s="19" t="s">
        <v>366</v>
      </c>
      <c r="C281" s="19">
        <v>1140.654</v>
      </c>
      <c r="D281" s="19">
        <v>1313.918</v>
      </c>
      <c r="E281" s="19">
        <v>0</v>
      </c>
      <c r="F281" s="19">
        <v>0</v>
      </c>
      <c r="G281" s="19">
        <v>0</v>
      </c>
      <c r="H281" s="19">
        <v>1</v>
      </c>
      <c r="I281" s="17">
        <v>1.439</v>
      </c>
      <c r="J281" s="17">
        <v>14.436</v>
      </c>
      <c r="K281" s="20">
        <v>4</v>
      </c>
      <c r="L281" s="20">
        <v>0</v>
      </c>
      <c r="M281" s="20">
        <v>-1</v>
      </c>
      <c r="N281" s="20">
        <v>1</v>
      </c>
      <c r="O281" s="20">
        <v>0</v>
      </c>
      <c r="P281" s="20">
        <v>0.671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399431</v>
      </c>
      <c r="B282" s="19" t="s">
        <v>367</v>
      </c>
      <c r="C282" s="19">
        <v>7244.745</v>
      </c>
      <c r="D282" s="19">
        <v>8409.343</v>
      </c>
      <c r="E282" s="19">
        <v>0</v>
      </c>
      <c r="F282" s="19">
        <v>0</v>
      </c>
      <c r="G282" s="19">
        <v>0</v>
      </c>
      <c r="H282" s="19">
        <v>1</v>
      </c>
      <c r="I282" s="17">
        <v>2.618</v>
      </c>
      <c r="J282" s="17">
        <v>16.104</v>
      </c>
      <c r="K282" s="20">
        <v>4</v>
      </c>
      <c r="L282" s="20">
        <v>0</v>
      </c>
      <c r="M282" s="20">
        <v>-1</v>
      </c>
      <c r="N282" s="20">
        <v>1</v>
      </c>
      <c r="O282" s="20">
        <v>0</v>
      </c>
      <c r="P282" s="20">
        <v>0.526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399437</v>
      </c>
      <c r="B283" s="19" t="s">
        <v>368</v>
      </c>
      <c r="C283" s="19">
        <v>5444.191</v>
      </c>
      <c r="D283" s="19">
        <v>6443.446</v>
      </c>
      <c r="E283" s="19">
        <v>0</v>
      </c>
      <c r="F283" s="19">
        <v>0</v>
      </c>
      <c r="G283" s="19">
        <v>0</v>
      </c>
      <c r="H283" s="19">
        <v>1</v>
      </c>
      <c r="I283" s="17">
        <v>0.964</v>
      </c>
      <c r="J283" s="17">
        <v>16.322</v>
      </c>
      <c r="K283" s="20">
        <v>4</v>
      </c>
      <c r="L283" s="20">
        <v>0</v>
      </c>
      <c r="M283" s="20">
        <v>-1</v>
      </c>
      <c r="N283" s="20">
        <v>1</v>
      </c>
      <c r="O283" s="20">
        <v>0</v>
      </c>
      <c r="P283" s="20">
        <v>1.588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399441</v>
      </c>
      <c r="B284" s="19" t="s">
        <v>369</v>
      </c>
      <c r="C284" s="19">
        <v>1861.583</v>
      </c>
      <c r="D284" s="19">
        <v>2172.688</v>
      </c>
      <c r="E284" s="19">
        <v>0</v>
      </c>
      <c r="F284" s="19">
        <v>0</v>
      </c>
      <c r="G284" s="19">
        <v>0</v>
      </c>
      <c r="H284" s="19">
        <v>1</v>
      </c>
      <c r="I284" s="17">
        <v>2.907</v>
      </c>
      <c r="J284" s="17">
        <v>16.809</v>
      </c>
      <c r="K284" s="20">
        <v>4</v>
      </c>
      <c r="L284" s="20">
        <v>0</v>
      </c>
      <c r="M284" s="20">
        <v>-1</v>
      </c>
      <c r="N284" s="20">
        <v>1</v>
      </c>
      <c r="O284" s="20">
        <v>0</v>
      </c>
      <c r="P284" s="20">
        <v>1.233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399481</v>
      </c>
      <c r="B285" s="19" t="s">
        <v>149</v>
      </c>
      <c r="C285" s="19">
        <v>127.821</v>
      </c>
      <c r="D285" s="19">
        <v>127.952</v>
      </c>
      <c r="E285" s="19">
        <v>0</v>
      </c>
      <c r="F285" s="19">
        <v>0</v>
      </c>
      <c r="G285" s="19">
        <v>0</v>
      </c>
      <c r="H285" s="19">
        <v>1</v>
      </c>
      <c r="I285" s="17">
        <v>0.081</v>
      </c>
      <c r="J285" s="17">
        <v>0.184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-0.173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399550</v>
      </c>
      <c r="B286" s="19" t="s">
        <v>370</v>
      </c>
      <c r="C286" s="19">
        <v>6897.528</v>
      </c>
      <c r="D286" s="19">
        <v>7613.48</v>
      </c>
      <c r="E286" s="19">
        <v>0</v>
      </c>
      <c r="F286" s="19">
        <v>0</v>
      </c>
      <c r="G286" s="19">
        <v>0</v>
      </c>
      <c r="H286" s="19">
        <v>1</v>
      </c>
      <c r="I286" s="17">
        <v>0.732</v>
      </c>
      <c r="J286" s="17">
        <v>10.067</v>
      </c>
      <c r="K286" s="20">
        <v>4</v>
      </c>
      <c r="L286" s="20">
        <v>0</v>
      </c>
      <c r="M286" s="20">
        <v>-1</v>
      </c>
      <c r="N286" s="20">
        <v>1</v>
      </c>
      <c r="O286" s="20">
        <v>0</v>
      </c>
      <c r="P286" s="20">
        <v>2.057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399554</v>
      </c>
      <c r="B287" s="19" t="s">
        <v>371</v>
      </c>
      <c r="C287" s="19">
        <v>6658.009</v>
      </c>
      <c r="D287" s="19">
        <v>7368.05</v>
      </c>
      <c r="E287" s="19">
        <v>0</v>
      </c>
      <c r="F287" s="19">
        <v>0</v>
      </c>
      <c r="G287" s="19">
        <v>0</v>
      </c>
      <c r="H287" s="19">
        <v>1</v>
      </c>
      <c r="I287" s="17">
        <v>0.532</v>
      </c>
      <c r="J287" s="17">
        <v>10.118</v>
      </c>
      <c r="K287" s="20">
        <v>4</v>
      </c>
      <c r="L287" s="20">
        <v>0</v>
      </c>
      <c r="M287" s="20">
        <v>-1</v>
      </c>
      <c r="N287" s="20">
        <v>1</v>
      </c>
      <c r="O287" s="20">
        <v>0</v>
      </c>
      <c r="P287" s="20">
        <v>0.166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399555</v>
      </c>
      <c r="B288" s="19" t="s">
        <v>372</v>
      </c>
      <c r="C288" s="19">
        <v>4759.555</v>
      </c>
      <c r="D288" s="19">
        <v>5299.418</v>
      </c>
      <c r="E288" s="19">
        <v>0</v>
      </c>
      <c r="F288" s="19">
        <v>0</v>
      </c>
      <c r="G288" s="19">
        <v>0</v>
      </c>
      <c r="H288" s="19">
        <v>1</v>
      </c>
      <c r="I288" s="17">
        <v>0.85</v>
      </c>
      <c r="J288" s="17">
        <v>10.951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2.03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399606</v>
      </c>
      <c r="B289" s="19" t="s">
        <v>373</v>
      </c>
      <c r="C289" s="19">
        <v>1966.661</v>
      </c>
      <c r="D289" s="19">
        <v>2441.546</v>
      </c>
      <c r="E289" s="19">
        <v>0</v>
      </c>
      <c r="F289" s="19">
        <v>0</v>
      </c>
      <c r="G289" s="19">
        <v>0</v>
      </c>
      <c r="H289" s="19">
        <v>1</v>
      </c>
      <c r="I289" s="17">
        <v>3.074</v>
      </c>
      <c r="J289" s="17">
        <v>21.926</v>
      </c>
      <c r="K289" s="20">
        <v>4</v>
      </c>
      <c r="L289" s="20">
        <v>2</v>
      </c>
      <c r="M289" s="20">
        <v>-1</v>
      </c>
      <c r="N289" s="20">
        <v>1</v>
      </c>
      <c r="O289" s="20">
        <v>0</v>
      </c>
      <c r="P289" s="20">
        <v>2.721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399610</v>
      </c>
      <c r="B290" s="19" t="s">
        <v>374</v>
      </c>
      <c r="C290" s="19">
        <v>5063.995</v>
      </c>
      <c r="D290" s="19">
        <v>6429.813</v>
      </c>
      <c r="E290" s="19">
        <v>0</v>
      </c>
      <c r="F290" s="19">
        <v>0</v>
      </c>
      <c r="G290" s="19">
        <v>0</v>
      </c>
      <c r="H290" s="19">
        <v>1</v>
      </c>
      <c r="I290" s="17">
        <v>3.226</v>
      </c>
      <c r="J290" s="17">
        <v>23.782</v>
      </c>
      <c r="K290" s="20">
        <v>4</v>
      </c>
      <c r="L290" s="20">
        <v>2</v>
      </c>
      <c r="M290" s="20">
        <v>-1</v>
      </c>
      <c r="N290" s="20">
        <v>1</v>
      </c>
      <c r="O290" s="20">
        <v>0</v>
      </c>
      <c r="P290" s="20">
        <v>-0.341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399611</v>
      </c>
      <c r="B291" s="19" t="s">
        <v>375</v>
      </c>
      <c r="C291" s="19">
        <v>1977.826</v>
      </c>
      <c r="D291" s="19">
        <v>2372.54</v>
      </c>
      <c r="E291" s="19">
        <v>0</v>
      </c>
      <c r="F291" s="19">
        <v>0</v>
      </c>
      <c r="G291" s="19">
        <v>0</v>
      </c>
      <c r="H291" s="19">
        <v>1</v>
      </c>
      <c r="I291" s="17">
        <v>2.588</v>
      </c>
      <c r="J291" s="17">
        <v>18.794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-1.07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399612</v>
      </c>
      <c r="B292" s="19" t="s">
        <v>376</v>
      </c>
      <c r="C292" s="19">
        <v>1698.809</v>
      </c>
      <c r="D292" s="19">
        <v>2033.16</v>
      </c>
      <c r="E292" s="19">
        <v>0</v>
      </c>
      <c r="F292" s="19">
        <v>0</v>
      </c>
      <c r="G292" s="19">
        <v>0</v>
      </c>
      <c r="H292" s="19">
        <v>1</v>
      </c>
      <c r="I292" s="17">
        <v>1.841</v>
      </c>
      <c r="J292" s="17">
        <v>17.983</v>
      </c>
      <c r="K292" s="20">
        <v>4</v>
      </c>
      <c r="L292" s="20">
        <v>1</v>
      </c>
      <c r="M292" s="20">
        <v>-1</v>
      </c>
      <c r="N292" s="20">
        <v>1</v>
      </c>
      <c r="O292" s="20">
        <v>0</v>
      </c>
      <c r="P292" s="20">
        <v>0.209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399619</v>
      </c>
      <c r="B293" s="19" t="s">
        <v>377</v>
      </c>
      <c r="C293" s="19">
        <v>5916.81</v>
      </c>
      <c r="D293" s="19">
        <v>6876.855</v>
      </c>
      <c r="E293" s="19">
        <v>0</v>
      </c>
      <c r="F293" s="19">
        <v>0</v>
      </c>
      <c r="G293" s="19">
        <v>0</v>
      </c>
      <c r="H293" s="19">
        <v>1</v>
      </c>
      <c r="I293" s="17">
        <v>2.916</v>
      </c>
      <c r="J293" s="17">
        <v>16.469</v>
      </c>
      <c r="K293" s="20">
        <v>4</v>
      </c>
      <c r="L293" s="20">
        <v>0</v>
      </c>
      <c r="M293" s="20">
        <v>0</v>
      </c>
      <c r="N293" s="20">
        <v>0</v>
      </c>
      <c r="O293" s="20">
        <v>0</v>
      </c>
      <c r="P293" s="20">
        <v>-3.245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399621</v>
      </c>
      <c r="B294" s="19" t="s">
        <v>378</v>
      </c>
      <c r="C294" s="19">
        <v>3661.031</v>
      </c>
      <c r="D294" s="19">
        <v>5395.97</v>
      </c>
      <c r="E294" s="19">
        <v>0</v>
      </c>
      <c r="F294" s="19">
        <v>0</v>
      </c>
      <c r="G294" s="19">
        <v>0</v>
      </c>
      <c r="H294" s="19">
        <v>1</v>
      </c>
      <c r="I294" s="17">
        <v>15.267</v>
      </c>
      <c r="J294" s="17">
        <v>42.511</v>
      </c>
      <c r="K294" s="20">
        <v>4</v>
      </c>
      <c r="L294" s="20">
        <v>2</v>
      </c>
      <c r="M294" s="20">
        <v>-1</v>
      </c>
      <c r="N294" s="20">
        <v>1</v>
      </c>
      <c r="O294" s="20">
        <v>0</v>
      </c>
      <c r="P294" s="20">
        <v>3.399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399622</v>
      </c>
      <c r="B295" s="19" t="s">
        <v>379</v>
      </c>
      <c r="C295" s="19">
        <v>1502.241</v>
      </c>
      <c r="D295" s="19">
        <v>1657.225</v>
      </c>
      <c r="E295" s="19">
        <v>0</v>
      </c>
      <c r="F295" s="19">
        <v>0</v>
      </c>
      <c r="G295" s="19">
        <v>0</v>
      </c>
      <c r="H295" s="19">
        <v>1</v>
      </c>
      <c r="I295" s="17">
        <v>0.513</v>
      </c>
      <c r="J295" s="17">
        <v>9.817</v>
      </c>
      <c r="K295" s="20">
        <v>4</v>
      </c>
      <c r="L295" s="20">
        <v>1</v>
      </c>
      <c r="M295" s="20">
        <v>-1</v>
      </c>
      <c r="N295" s="20">
        <v>1</v>
      </c>
      <c r="O295" s="20">
        <v>0</v>
      </c>
      <c r="P295" s="20">
        <v>-0.692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399625</v>
      </c>
      <c r="B296" s="19" t="s">
        <v>380</v>
      </c>
      <c r="C296" s="19">
        <v>1561.33</v>
      </c>
      <c r="D296" s="19">
        <v>1889.473</v>
      </c>
      <c r="E296" s="19">
        <v>0</v>
      </c>
      <c r="F296" s="19">
        <v>0</v>
      </c>
      <c r="G296" s="19">
        <v>0</v>
      </c>
      <c r="H296" s="19">
        <v>1</v>
      </c>
      <c r="I296" s="17">
        <v>0.908</v>
      </c>
      <c r="J296" s="17">
        <v>18.118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0.391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399630</v>
      </c>
      <c r="B297" s="19" t="s">
        <v>381</v>
      </c>
      <c r="C297" s="19">
        <v>1112.344</v>
      </c>
      <c r="D297" s="19">
        <v>1327.637</v>
      </c>
      <c r="E297" s="19">
        <v>0</v>
      </c>
      <c r="F297" s="19">
        <v>0</v>
      </c>
      <c r="G297" s="19">
        <v>0</v>
      </c>
      <c r="H297" s="19">
        <v>1</v>
      </c>
      <c r="I297" s="17">
        <v>0.539</v>
      </c>
      <c r="J297" s="17">
        <v>16.668</v>
      </c>
      <c r="K297" s="20">
        <v>4</v>
      </c>
      <c r="L297" s="20">
        <v>0</v>
      </c>
      <c r="M297" s="20">
        <v>-1</v>
      </c>
      <c r="N297" s="20">
        <v>1</v>
      </c>
      <c r="O297" s="20">
        <v>0</v>
      </c>
      <c r="P297" s="20">
        <v>2.217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399633</v>
      </c>
      <c r="B298" s="19" t="s">
        <v>382</v>
      </c>
      <c r="C298" s="19">
        <v>4353.934</v>
      </c>
      <c r="D298" s="19">
        <v>5044.175</v>
      </c>
      <c r="E298" s="19">
        <v>0</v>
      </c>
      <c r="F298" s="19">
        <v>0</v>
      </c>
      <c r="G298" s="19">
        <v>0</v>
      </c>
      <c r="H298" s="19">
        <v>1</v>
      </c>
      <c r="I298" s="17">
        <v>0.854</v>
      </c>
      <c r="J298" s="17">
        <v>14.421</v>
      </c>
      <c r="K298" s="20">
        <v>4</v>
      </c>
      <c r="L298" s="20">
        <v>0</v>
      </c>
      <c r="M298" s="20">
        <v>-1</v>
      </c>
      <c r="N298" s="20">
        <v>1</v>
      </c>
      <c r="O298" s="20">
        <v>0</v>
      </c>
      <c r="P298" s="20">
        <v>3.186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399634</v>
      </c>
      <c r="B299" s="19" t="s">
        <v>383</v>
      </c>
      <c r="C299" s="19">
        <v>2930.49</v>
      </c>
      <c r="D299" s="19">
        <v>3418.722</v>
      </c>
      <c r="E299" s="19">
        <v>0</v>
      </c>
      <c r="F299" s="19">
        <v>0</v>
      </c>
      <c r="G299" s="19">
        <v>0</v>
      </c>
      <c r="H299" s="19">
        <v>1</v>
      </c>
      <c r="I299" s="17">
        <v>2.394</v>
      </c>
      <c r="J299" s="17">
        <v>16.333</v>
      </c>
      <c r="K299" s="20">
        <v>4</v>
      </c>
      <c r="L299" s="20">
        <v>1</v>
      </c>
      <c r="M299" s="20">
        <v>-1</v>
      </c>
      <c r="N299" s="20">
        <v>1</v>
      </c>
      <c r="O299" s="20">
        <v>0</v>
      </c>
      <c r="P299" s="20">
        <v>0.362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399636</v>
      </c>
      <c r="B300" s="19" t="s">
        <v>384</v>
      </c>
      <c r="C300" s="19">
        <v>4109.868</v>
      </c>
      <c r="D300" s="19">
        <v>5056.727</v>
      </c>
      <c r="E300" s="19">
        <v>0</v>
      </c>
      <c r="F300" s="19">
        <v>0</v>
      </c>
      <c r="G300" s="19">
        <v>0</v>
      </c>
      <c r="H300" s="19">
        <v>1</v>
      </c>
      <c r="I300" s="17">
        <v>4.583</v>
      </c>
      <c r="J300" s="17">
        <v>22.449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3.354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399639</v>
      </c>
      <c r="B301" s="19" t="s">
        <v>385</v>
      </c>
      <c r="C301" s="19">
        <v>1463.426</v>
      </c>
      <c r="D301" s="19">
        <v>1625.833</v>
      </c>
      <c r="E301" s="19">
        <v>0</v>
      </c>
      <c r="F301" s="19">
        <v>0</v>
      </c>
      <c r="G301" s="19">
        <v>0</v>
      </c>
      <c r="H301" s="19">
        <v>1</v>
      </c>
      <c r="I301" s="17">
        <v>1.703</v>
      </c>
      <c r="J301" s="17">
        <v>11.522</v>
      </c>
      <c r="K301" s="20">
        <v>4</v>
      </c>
      <c r="L301" s="20">
        <v>0</v>
      </c>
      <c r="M301" s="20">
        <v>-1</v>
      </c>
      <c r="N301" s="20">
        <v>1</v>
      </c>
      <c r="O301" s="20">
        <v>0</v>
      </c>
      <c r="P301" s="20">
        <v>0.379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399640</v>
      </c>
      <c r="B302" s="19" t="s">
        <v>386</v>
      </c>
      <c r="C302" s="19">
        <v>1783.475</v>
      </c>
      <c r="D302" s="19">
        <v>2260.049</v>
      </c>
      <c r="E302" s="19">
        <v>0</v>
      </c>
      <c r="F302" s="19">
        <v>0</v>
      </c>
      <c r="G302" s="19">
        <v>0</v>
      </c>
      <c r="H302" s="19">
        <v>1</v>
      </c>
      <c r="I302" s="17">
        <v>1.687</v>
      </c>
      <c r="J302" s="17">
        <v>22.418</v>
      </c>
      <c r="K302" s="20">
        <v>4</v>
      </c>
      <c r="L302" s="20">
        <v>0</v>
      </c>
      <c r="M302" s="20">
        <v>-1</v>
      </c>
      <c r="N302" s="20">
        <v>1</v>
      </c>
      <c r="O302" s="20">
        <v>0</v>
      </c>
      <c r="P302" s="20">
        <v>0.398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399641</v>
      </c>
      <c r="B303" s="19" t="s">
        <v>387</v>
      </c>
      <c r="C303" s="19">
        <v>1819.225</v>
      </c>
      <c r="D303" s="19">
        <v>2172.349</v>
      </c>
      <c r="E303" s="19">
        <v>0</v>
      </c>
      <c r="F303" s="19">
        <v>0</v>
      </c>
      <c r="G303" s="19">
        <v>0</v>
      </c>
      <c r="H303" s="19">
        <v>1</v>
      </c>
      <c r="I303" s="17">
        <v>0.742</v>
      </c>
      <c r="J303" s="17">
        <v>16.877</v>
      </c>
      <c r="K303" s="20">
        <v>4</v>
      </c>
      <c r="L303" s="20">
        <v>2</v>
      </c>
      <c r="M303" s="20">
        <v>-1</v>
      </c>
      <c r="N303" s="20">
        <v>1</v>
      </c>
      <c r="O303" s="20">
        <v>0</v>
      </c>
      <c r="P303" s="20">
        <v>-0.231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399643</v>
      </c>
      <c r="B304" s="19" t="s">
        <v>388</v>
      </c>
      <c r="C304" s="19">
        <v>2176.921</v>
      </c>
      <c r="D304" s="19">
        <v>2732.471</v>
      </c>
      <c r="E304" s="19">
        <v>0</v>
      </c>
      <c r="F304" s="19">
        <v>0</v>
      </c>
      <c r="G304" s="19">
        <v>0</v>
      </c>
      <c r="H304" s="19">
        <v>1</v>
      </c>
      <c r="I304" s="17">
        <v>1.922</v>
      </c>
      <c r="J304" s="17">
        <v>21.862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399649</v>
      </c>
      <c r="B305" s="19" t="s">
        <v>389</v>
      </c>
      <c r="C305" s="19">
        <v>2461.426</v>
      </c>
      <c r="D305" s="19">
        <v>2800.531</v>
      </c>
      <c r="E305" s="19">
        <v>0</v>
      </c>
      <c r="F305" s="19">
        <v>0</v>
      </c>
      <c r="G305" s="19">
        <v>0</v>
      </c>
      <c r="H305" s="19">
        <v>1</v>
      </c>
      <c r="I305" s="17">
        <v>1.632</v>
      </c>
      <c r="J305" s="17">
        <v>13.543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1.217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399658</v>
      </c>
      <c r="B306" s="19" t="s">
        <v>390</v>
      </c>
      <c r="C306" s="19">
        <v>3399.292</v>
      </c>
      <c r="D306" s="19">
        <v>3940.885</v>
      </c>
      <c r="E306" s="19">
        <v>0</v>
      </c>
      <c r="F306" s="19">
        <v>0</v>
      </c>
      <c r="G306" s="19">
        <v>0</v>
      </c>
      <c r="H306" s="19">
        <v>1</v>
      </c>
      <c r="I306" s="17">
        <v>1.62</v>
      </c>
      <c r="J306" s="17">
        <v>15.14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399660</v>
      </c>
      <c r="B307" s="19" t="s">
        <v>391</v>
      </c>
      <c r="C307" s="19">
        <v>1721.12</v>
      </c>
      <c r="D307" s="19">
        <v>2050.887</v>
      </c>
      <c r="E307" s="19">
        <v>0</v>
      </c>
      <c r="F307" s="19">
        <v>0</v>
      </c>
      <c r="G307" s="19">
        <v>0</v>
      </c>
      <c r="H307" s="19">
        <v>1</v>
      </c>
      <c r="I307" s="17">
        <v>2.031</v>
      </c>
      <c r="J307" s="17">
        <v>17.784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399661</v>
      </c>
      <c r="B308" s="19" t="s">
        <v>392</v>
      </c>
      <c r="C308" s="19">
        <v>4990.498</v>
      </c>
      <c r="D308" s="19">
        <v>5442.341</v>
      </c>
      <c r="E308" s="19">
        <v>0</v>
      </c>
      <c r="F308" s="19">
        <v>0</v>
      </c>
      <c r="G308" s="19">
        <v>0</v>
      </c>
      <c r="H308" s="19">
        <v>1</v>
      </c>
      <c r="I308" s="17">
        <v>0.908</v>
      </c>
      <c r="J308" s="17">
        <v>9.135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399662</v>
      </c>
      <c r="B309" s="19" t="s">
        <v>393</v>
      </c>
      <c r="C309" s="19">
        <v>1422.16</v>
      </c>
      <c r="D309" s="19">
        <v>1754.349</v>
      </c>
      <c r="E309" s="19">
        <v>0</v>
      </c>
      <c r="F309" s="19">
        <v>0</v>
      </c>
      <c r="G309" s="19">
        <v>0</v>
      </c>
      <c r="H309" s="19">
        <v>1</v>
      </c>
      <c r="I309" s="17">
        <v>0.121</v>
      </c>
      <c r="J309" s="17">
        <v>19.034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399663</v>
      </c>
      <c r="B310" s="19" t="s">
        <v>394</v>
      </c>
      <c r="C310" s="19">
        <v>1630.792</v>
      </c>
      <c r="D310" s="19">
        <v>1793.494</v>
      </c>
      <c r="E310" s="19">
        <v>0</v>
      </c>
      <c r="F310" s="19">
        <v>0</v>
      </c>
      <c r="G310" s="19">
        <v>0</v>
      </c>
      <c r="H310" s="19">
        <v>1</v>
      </c>
      <c r="I310" s="17">
        <v>1.049</v>
      </c>
      <c r="J310" s="17">
        <v>10.026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399665</v>
      </c>
      <c r="B311" s="19" t="s">
        <v>395</v>
      </c>
      <c r="C311" s="19">
        <v>1786.517</v>
      </c>
      <c r="D311" s="19">
        <v>2025.105</v>
      </c>
      <c r="E311" s="19">
        <v>0</v>
      </c>
      <c r="F311" s="19">
        <v>0</v>
      </c>
      <c r="G311" s="19">
        <v>0</v>
      </c>
      <c r="H311" s="19">
        <v>1</v>
      </c>
      <c r="I311" s="17">
        <v>1.25</v>
      </c>
      <c r="J311" s="17">
        <v>12.884</v>
      </c>
      <c r="K311" s="20">
        <v>4</v>
      </c>
      <c r="L311" s="20">
        <v>0</v>
      </c>
      <c r="M311" s="20">
        <v>0</v>
      </c>
      <c r="N311" s="20">
        <v>0</v>
      </c>
      <c r="O311" s="20">
        <v>0</v>
      </c>
      <c r="P311" s="20">
        <v>0.587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399667</v>
      </c>
      <c r="B312" s="19" t="s">
        <v>396</v>
      </c>
      <c r="C312" s="19">
        <v>2669.337</v>
      </c>
      <c r="D312" s="19">
        <v>3434.255</v>
      </c>
      <c r="E312" s="19">
        <v>0</v>
      </c>
      <c r="F312" s="19">
        <v>0</v>
      </c>
      <c r="G312" s="19">
        <v>0</v>
      </c>
      <c r="H312" s="19">
        <v>1</v>
      </c>
      <c r="I312" s="17">
        <v>5.663</v>
      </c>
      <c r="J312" s="17">
        <v>26.675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399671</v>
      </c>
      <c r="B313" s="19" t="s">
        <v>397</v>
      </c>
      <c r="C313" s="19">
        <v>6358.925</v>
      </c>
      <c r="D313" s="19">
        <v>7210.649</v>
      </c>
      <c r="E313" s="19">
        <v>0</v>
      </c>
      <c r="F313" s="19">
        <v>0</v>
      </c>
      <c r="G313" s="19">
        <v>0</v>
      </c>
      <c r="H313" s="19">
        <v>1</v>
      </c>
      <c r="I313" s="17">
        <v>5.911</v>
      </c>
      <c r="J313" s="17">
        <v>17.025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399673</v>
      </c>
      <c r="B314" s="19" t="s">
        <v>398</v>
      </c>
      <c r="C314" s="19">
        <v>1745.683</v>
      </c>
      <c r="D314" s="19">
        <v>2209.819</v>
      </c>
      <c r="E314" s="19">
        <v>0</v>
      </c>
      <c r="F314" s="19">
        <v>0</v>
      </c>
      <c r="G314" s="19">
        <v>0</v>
      </c>
      <c r="H314" s="19">
        <v>1</v>
      </c>
      <c r="I314" s="17">
        <v>3.453</v>
      </c>
      <c r="J314" s="17">
        <v>23.731</v>
      </c>
      <c r="K314" s="20">
        <v>4</v>
      </c>
      <c r="L314" s="20">
        <v>0</v>
      </c>
      <c r="M314" s="20">
        <v>0</v>
      </c>
      <c r="N314" s="20">
        <v>0</v>
      </c>
      <c r="O314" s="20">
        <v>0</v>
      </c>
      <c r="P314" s="20">
        <v>-8.022</v>
      </c>
      <c r="Q314" s="20">
        <v>0</v>
      </c>
      <c r="R314" s="20">
        <v>-1</v>
      </c>
      <c r="S314" s="21"/>
      <c r="T314" s="21"/>
      <c r="U314" s="21"/>
      <c r="V314" s="21"/>
      <c r="W314" s="21"/>
    </row>
    <row r="315" ht="16.5" spans="1:23">
      <c r="A315" s="19">
        <v>399674</v>
      </c>
      <c r="B315" s="19" t="s">
        <v>399</v>
      </c>
      <c r="C315" s="19">
        <v>1622.445</v>
      </c>
      <c r="D315" s="19">
        <v>1915.823</v>
      </c>
      <c r="E315" s="19">
        <v>0</v>
      </c>
      <c r="F315" s="19">
        <v>0</v>
      </c>
      <c r="G315" s="19">
        <v>0</v>
      </c>
      <c r="H315" s="19">
        <v>1</v>
      </c>
      <c r="I315" s="17">
        <v>3.482</v>
      </c>
      <c r="J315" s="17">
        <v>18.262</v>
      </c>
      <c r="K315" s="20">
        <v>4</v>
      </c>
      <c r="L315" s="20">
        <v>1</v>
      </c>
      <c r="M315" s="20">
        <v>0</v>
      </c>
      <c r="N315" s="20">
        <v>1</v>
      </c>
      <c r="O315" s="20">
        <v>0</v>
      </c>
      <c r="P315" s="20">
        <v>-1.235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399676</v>
      </c>
      <c r="B316" s="19" t="s">
        <v>400</v>
      </c>
      <c r="C316" s="19">
        <v>2707.856</v>
      </c>
      <c r="D316" s="19">
        <v>3420.453</v>
      </c>
      <c r="E316" s="19">
        <v>0</v>
      </c>
      <c r="F316" s="19">
        <v>0</v>
      </c>
      <c r="G316" s="19">
        <v>0</v>
      </c>
      <c r="H316" s="19">
        <v>1</v>
      </c>
      <c r="I316" s="17">
        <v>7.728</v>
      </c>
      <c r="J316" s="17">
        <v>26.951</v>
      </c>
      <c r="K316" s="20">
        <v>4</v>
      </c>
      <c r="L316" s="20">
        <v>2</v>
      </c>
      <c r="M316" s="20">
        <v>-1</v>
      </c>
      <c r="N316" s="20">
        <v>1</v>
      </c>
      <c r="O316" s="20">
        <v>0</v>
      </c>
      <c r="P316" s="20">
        <v>-0.958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399678</v>
      </c>
      <c r="B317" s="19" t="s">
        <v>401</v>
      </c>
      <c r="C317" s="19">
        <v>400.917</v>
      </c>
      <c r="D317" s="19">
        <v>515.069</v>
      </c>
      <c r="E317" s="19">
        <v>0</v>
      </c>
      <c r="F317" s="19">
        <v>0</v>
      </c>
      <c r="G317" s="19">
        <v>0</v>
      </c>
      <c r="H317" s="19">
        <v>1</v>
      </c>
      <c r="I317" s="17">
        <v>0.968</v>
      </c>
      <c r="J317" s="17">
        <v>22.916</v>
      </c>
      <c r="K317" s="20">
        <v>4</v>
      </c>
      <c r="L317" s="20">
        <v>0</v>
      </c>
      <c r="M317" s="20">
        <v>0</v>
      </c>
      <c r="N317" s="20">
        <v>0</v>
      </c>
      <c r="O317" s="20">
        <v>0</v>
      </c>
      <c r="P317" s="20">
        <v>-0.039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399679</v>
      </c>
      <c r="B318" s="19" t="s">
        <v>402</v>
      </c>
      <c r="C318" s="19">
        <v>4075.937</v>
      </c>
      <c r="D318" s="19">
        <v>4867.99</v>
      </c>
      <c r="E318" s="19">
        <v>0</v>
      </c>
      <c r="F318" s="19">
        <v>0</v>
      </c>
      <c r="G318" s="19">
        <v>0</v>
      </c>
      <c r="H318" s="19">
        <v>1</v>
      </c>
      <c r="I318" s="17">
        <v>1.951</v>
      </c>
      <c r="J318" s="17">
        <v>17.904</v>
      </c>
      <c r="K318" s="20">
        <v>4</v>
      </c>
      <c r="L318" s="20">
        <v>0</v>
      </c>
      <c r="M318" s="20">
        <v>0</v>
      </c>
      <c r="N318" s="20">
        <v>1</v>
      </c>
      <c r="O318" s="20">
        <v>0</v>
      </c>
      <c r="P318" s="20">
        <v>-0.38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399686</v>
      </c>
      <c r="B319" s="19" t="s">
        <v>403</v>
      </c>
      <c r="C319" s="19">
        <v>1767.816</v>
      </c>
      <c r="D319" s="19">
        <v>2110.107</v>
      </c>
      <c r="E319" s="19">
        <v>0</v>
      </c>
      <c r="F319" s="19">
        <v>0</v>
      </c>
      <c r="G319" s="19">
        <v>0</v>
      </c>
      <c r="H319" s="19">
        <v>1</v>
      </c>
      <c r="I319" s="17">
        <v>1.699</v>
      </c>
      <c r="J319" s="17">
        <v>17.645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399688</v>
      </c>
      <c r="B320" s="19" t="s">
        <v>404</v>
      </c>
      <c r="C320" s="19">
        <v>1743.834</v>
      </c>
      <c r="D320" s="19">
        <v>2613.029</v>
      </c>
      <c r="E320" s="19">
        <v>0</v>
      </c>
      <c r="F320" s="19">
        <v>0</v>
      </c>
      <c r="G320" s="19">
        <v>0</v>
      </c>
      <c r="H320" s="19">
        <v>1</v>
      </c>
      <c r="I320" s="17">
        <v>17.482</v>
      </c>
      <c r="J320" s="17">
        <v>44.931</v>
      </c>
      <c r="K320" s="20">
        <v>4</v>
      </c>
      <c r="L320" s="20">
        <v>2</v>
      </c>
      <c r="M320" s="20">
        <v>-1</v>
      </c>
      <c r="N320" s="20">
        <v>1</v>
      </c>
      <c r="O320" s="20">
        <v>0</v>
      </c>
      <c r="P320" s="20">
        <v>-1.249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399692</v>
      </c>
      <c r="B321" s="19" t="s">
        <v>405</v>
      </c>
      <c r="C321" s="19">
        <v>2929.889</v>
      </c>
      <c r="D321" s="19">
        <v>3488.16</v>
      </c>
      <c r="E321" s="19">
        <v>0</v>
      </c>
      <c r="F321" s="19">
        <v>0</v>
      </c>
      <c r="G321" s="19">
        <v>0</v>
      </c>
      <c r="H321" s="19">
        <v>1</v>
      </c>
      <c r="I321" s="17">
        <v>0.932</v>
      </c>
      <c r="J321" s="17">
        <v>16.787</v>
      </c>
      <c r="K321" s="20">
        <v>4</v>
      </c>
      <c r="L321" s="20">
        <v>0</v>
      </c>
      <c r="M321" s="20">
        <v>0</v>
      </c>
      <c r="N321" s="20">
        <v>0</v>
      </c>
      <c r="O321" s="20">
        <v>0</v>
      </c>
      <c r="P321" s="20">
        <v>-3.905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399696</v>
      </c>
      <c r="B322" s="19" t="s">
        <v>406</v>
      </c>
      <c r="C322" s="19">
        <v>2230.716</v>
      </c>
      <c r="D322" s="19">
        <v>2867.336</v>
      </c>
      <c r="E322" s="19">
        <v>0</v>
      </c>
      <c r="F322" s="19">
        <v>0</v>
      </c>
      <c r="G322" s="19">
        <v>0</v>
      </c>
      <c r="H322" s="19">
        <v>1</v>
      </c>
      <c r="I322" s="17">
        <v>3.752</v>
      </c>
      <c r="J322" s="17">
        <v>25.121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1.124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399698</v>
      </c>
      <c r="B323" s="19" t="s">
        <v>407</v>
      </c>
      <c r="C323" s="19">
        <v>34809.664</v>
      </c>
      <c r="D323" s="19">
        <v>45047.371</v>
      </c>
      <c r="E323" s="19">
        <v>0</v>
      </c>
      <c r="F323" s="19">
        <v>0</v>
      </c>
      <c r="G323" s="19">
        <v>0</v>
      </c>
      <c r="H323" s="19">
        <v>1</v>
      </c>
      <c r="I323" s="17">
        <v>5.455</v>
      </c>
      <c r="J323" s="17">
        <v>26.942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1.014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399699</v>
      </c>
      <c r="B324" s="19" t="s">
        <v>408</v>
      </c>
      <c r="C324" s="19">
        <v>3371.402</v>
      </c>
      <c r="D324" s="19">
        <v>4371.655</v>
      </c>
      <c r="E324" s="19">
        <v>0</v>
      </c>
      <c r="F324" s="19">
        <v>0</v>
      </c>
      <c r="G324" s="19">
        <v>0</v>
      </c>
      <c r="H324" s="19">
        <v>1</v>
      </c>
      <c r="I324" s="17">
        <v>0.217</v>
      </c>
      <c r="J324" s="17">
        <v>23.048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0.163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399704</v>
      </c>
      <c r="B325" s="19" t="s">
        <v>409</v>
      </c>
      <c r="C325" s="19">
        <v>3587.525</v>
      </c>
      <c r="D325" s="19">
        <v>4305.919</v>
      </c>
      <c r="E325" s="19">
        <v>0</v>
      </c>
      <c r="F325" s="19">
        <v>0</v>
      </c>
      <c r="G325" s="19">
        <v>0</v>
      </c>
      <c r="H325" s="19">
        <v>1</v>
      </c>
      <c r="I325" s="17">
        <v>2.575</v>
      </c>
      <c r="J325" s="17">
        <v>18.829</v>
      </c>
      <c r="K325" s="20">
        <v>4</v>
      </c>
      <c r="L325" s="20">
        <v>0</v>
      </c>
      <c r="M325" s="20">
        <v>-1</v>
      </c>
      <c r="N325" s="20">
        <v>1</v>
      </c>
      <c r="O325" s="20">
        <v>0</v>
      </c>
      <c r="P325" s="20">
        <v>0.393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399705</v>
      </c>
      <c r="B326" s="19" t="s">
        <v>410</v>
      </c>
      <c r="C326" s="19">
        <v>2409.697</v>
      </c>
      <c r="D326" s="19">
        <v>2963.627</v>
      </c>
      <c r="E326" s="19">
        <v>0</v>
      </c>
      <c r="F326" s="19">
        <v>0</v>
      </c>
      <c r="G326" s="19">
        <v>0</v>
      </c>
      <c r="H326" s="19">
        <v>1</v>
      </c>
      <c r="I326" s="17">
        <v>1.907</v>
      </c>
      <c r="J326" s="17">
        <v>20.242</v>
      </c>
      <c r="K326" s="20">
        <v>4</v>
      </c>
      <c r="L326" s="20">
        <v>1</v>
      </c>
      <c r="M326" s="20">
        <v>-1</v>
      </c>
      <c r="N326" s="20">
        <v>1</v>
      </c>
      <c r="O326" s="20">
        <v>0</v>
      </c>
      <c r="P326" s="20">
        <v>-0.031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399707</v>
      </c>
      <c r="B327" s="19" t="s">
        <v>411</v>
      </c>
      <c r="C327" s="19">
        <v>5337.291</v>
      </c>
      <c r="D327" s="19">
        <v>6324</v>
      </c>
      <c r="E327" s="19">
        <v>0</v>
      </c>
      <c r="F327" s="19">
        <v>0</v>
      </c>
      <c r="G327" s="19">
        <v>0</v>
      </c>
      <c r="H327" s="19">
        <v>1</v>
      </c>
      <c r="I327" s="17">
        <v>0.506</v>
      </c>
      <c r="J327" s="17">
        <v>16.03</v>
      </c>
      <c r="K327" s="20">
        <v>4</v>
      </c>
      <c r="L327" s="20">
        <v>2</v>
      </c>
      <c r="M327" s="20">
        <v>-1</v>
      </c>
      <c r="N327" s="20">
        <v>1</v>
      </c>
      <c r="O327" s="20">
        <v>0</v>
      </c>
      <c r="P327" s="20">
        <v>1.749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399802</v>
      </c>
      <c r="B328" s="19" t="s">
        <v>412</v>
      </c>
      <c r="C328" s="19">
        <v>4568.373</v>
      </c>
      <c r="D328" s="19">
        <v>5471.251</v>
      </c>
      <c r="E328" s="19">
        <v>0</v>
      </c>
      <c r="F328" s="19">
        <v>0</v>
      </c>
      <c r="G328" s="19">
        <v>0</v>
      </c>
      <c r="H328" s="19">
        <v>1</v>
      </c>
      <c r="I328" s="17">
        <v>0.701</v>
      </c>
      <c r="J328" s="17">
        <v>17.087</v>
      </c>
      <c r="K328" s="20">
        <v>4</v>
      </c>
      <c r="L328" s="20">
        <v>0</v>
      </c>
      <c r="M328" s="20">
        <v>0</v>
      </c>
      <c r="N328" s="20">
        <v>0</v>
      </c>
      <c r="O328" s="20">
        <v>0</v>
      </c>
      <c r="P328" s="20">
        <v>-1.738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399804</v>
      </c>
      <c r="B329" s="19" t="s">
        <v>413</v>
      </c>
      <c r="C329" s="19">
        <v>1346.845</v>
      </c>
      <c r="D329" s="19">
        <v>1737.951</v>
      </c>
      <c r="E329" s="19">
        <v>0</v>
      </c>
      <c r="F329" s="19">
        <v>0</v>
      </c>
      <c r="G329" s="19">
        <v>0</v>
      </c>
      <c r="H329" s="19">
        <v>1</v>
      </c>
      <c r="I329" s="17">
        <v>0.259</v>
      </c>
      <c r="J329" s="17">
        <v>22.704</v>
      </c>
      <c r="K329" s="20">
        <v>4</v>
      </c>
      <c r="L329" s="20">
        <v>2</v>
      </c>
      <c r="M329" s="20">
        <v>-1</v>
      </c>
      <c r="N329" s="20">
        <v>1</v>
      </c>
      <c r="O329" s="20">
        <v>0</v>
      </c>
      <c r="P329" s="20">
        <v>-2.153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399805</v>
      </c>
      <c r="B330" s="19" t="s">
        <v>414</v>
      </c>
      <c r="C330" s="19">
        <v>2851.064</v>
      </c>
      <c r="D330" s="19">
        <v>3754.967</v>
      </c>
      <c r="E330" s="19">
        <v>0</v>
      </c>
      <c r="F330" s="19">
        <v>0</v>
      </c>
      <c r="G330" s="19">
        <v>0</v>
      </c>
      <c r="H330" s="19">
        <v>1</v>
      </c>
      <c r="I330" s="17">
        <v>3.784</v>
      </c>
      <c r="J330" s="17">
        <v>26.945</v>
      </c>
      <c r="K330" s="20">
        <v>4</v>
      </c>
      <c r="L330" s="20">
        <v>2</v>
      </c>
      <c r="M330" s="20">
        <v>-1</v>
      </c>
      <c r="N330" s="20">
        <v>1</v>
      </c>
      <c r="O330" s="20">
        <v>0</v>
      </c>
      <c r="P330" s="20">
        <v>0.26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399806</v>
      </c>
      <c r="B331" s="19" t="s">
        <v>415</v>
      </c>
      <c r="C331" s="19">
        <v>1087.534</v>
      </c>
      <c r="D331" s="19">
        <v>1256.946</v>
      </c>
      <c r="E331" s="19">
        <v>0</v>
      </c>
      <c r="F331" s="19">
        <v>0</v>
      </c>
      <c r="G331" s="19">
        <v>0</v>
      </c>
      <c r="H331" s="19">
        <v>1</v>
      </c>
      <c r="I331" s="17">
        <v>1.648</v>
      </c>
      <c r="J331" s="17">
        <v>14.904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2.905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399809</v>
      </c>
      <c r="B332" s="19" t="s">
        <v>416</v>
      </c>
      <c r="C332" s="19">
        <v>1972.294</v>
      </c>
      <c r="D332" s="19">
        <v>2336.327</v>
      </c>
      <c r="E332" s="19">
        <v>0</v>
      </c>
      <c r="F332" s="19">
        <v>0</v>
      </c>
      <c r="G332" s="19">
        <v>0</v>
      </c>
      <c r="H332" s="19">
        <v>1</v>
      </c>
      <c r="I332" s="17">
        <v>2.101</v>
      </c>
      <c r="J332" s="17">
        <v>17.355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-1.22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399813</v>
      </c>
      <c r="B333" s="19" t="s">
        <v>417</v>
      </c>
      <c r="C333" s="19">
        <v>5408.175</v>
      </c>
      <c r="D333" s="19">
        <v>6800.245</v>
      </c>
      <c r="E333" s="19">
        <v>0</v>
      </c>
      <c r="F333" s="19">
        <v>0</v>
      </c>
      <c r="G333" s="19">
        <v>0</v>
      </c>
      <c r="H333" s="19">
        <v>1</v>
      </c>
      <c r="I333" s="17">
        <v>2.079</v>
      </c>
      <c r="J333" s="17">
        <v>22.124</v>
      </c>
      <c r="K333" s="20">
        <v>4</v>
      </c>
      <c r="L333" s="20">
        <v>1</v>
      </c>
      <c r="M333" s="20">
        <v>-1</v>
      </c>
      <c r="N333" s="20">
        <v>1</v>
      </c>
      <c r="O333" s="20">
        <v>0</v>
      </c>
      <c r="P333" s="20">
        <v>2.888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399850</v>
      </c>
      <c r="B334" s="19" t="s">
        <v>418</v>
      </c>
      <c r="C334" s="19">
        <v>6448.583</v>
      </c>
      <c r="D334" s="19">
        <v>7445.425</v>
      </c>
      <c r="E334" s="19">
        <v>0</v>
      </c>
      <c r="F334" s="19">
        <v>0</v>
      </c>
      <c r="G334" s="19">
        <v>0</v>
      </c>
      <c r="H334" s="19">
        <v>1</v>
      </c>
      <c r="I334" s="17">
        <v>0.617</v>
      </c>
      <c r="J334" s="17">
        <v>13.923</v>
      </c>
      <c r="K334" s="20">
        <v>4</v>
      </c>
      <c r="L334" s="20">
        <v>2</v>
      </c>
      <c r="M334" s="20">
        <v>-1</v>
      </c>
      <c r="N334" s="20">
        <v>1</v>
      </c>
      <c r="O334" s="20">
        <v>0</v>
      </c>
      <c r="P334" s="20">
        <v>0.146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399852</v>
      </c>
      <c r="B335" s="19" t="s">
        <v>233</v>
      </c>
      <c r="C335" s="19">
        <v>5370.775</v>
      </c>
      <c r="D335" s="19">
        <v>6524.018</v>
      </c>
      <c r="E335" s="19">
        <v>0</v>
      </c>
      <c r="F335" s="19">
        <v>0</v>
      </c>
      <c r="G335" s="19">
        <v>0</v>
      </c>
      <c r="H335" s="19">
        <v>1</v>
      </c>
      <c r="I335" s="17">
        <v>0.428</v>
      </c>
      <c r="J335" s="17">
        <v>18.029</v>
      </c>
      <c r="K335" s="20">
        <v>4</v>
      </c>
      <c r="L335" s="20">
        <v>2</v>
      </c>
      <c r="M335" s="20">
        <v>-1</v>
      </c>
      <c r="N335" s="20">
        <v>1</v>
      </c>
      <c r="O335" s="20">
        <v>0</v>
      </c>
      <c r="P335" s="20">
        <v>1.649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399901</v>
      </c>
      <c r="B336" s="19" t="s">
        <v>244</v>
      </c>
      <c r="C336" s="19">
        <v>5351.147</v>
      </c>
      <c r="D336" s="19">
        <v>5909.182</v>
      </c>
      <c r="E336" s="19">
        <v>0</v>
      </c>
      <c r="F336" s="19">
        <v>0</v>
      </c>
      <c r="G336" s="19">
        <v>0</v>
      </c>
      <c r="H336" s="19">
        <v>1</v>
      </c>
      <c r="I336" s="17">
        <v>1.556</v>
      </c>
      <c r="J336" s="17">
        <v>10.853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4.02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399905</v>
      </c>
      <c r="B337" s="19" t="s">
        <v>419</v>
      </c>
      <c r="C337" s="19">
        <v>5237.305</v>
      </c>
      <c r="D337" s="19">
        <v>6073.696</v>
      </c>
      <c r="E337" s="19">
        <v>0</v>
      </c>
      <c r="F337" s="19">
        <v>0</v>
      </c>
      <c r="G337" s="19">
        <v>0</v>
      </c>
      <c r="H337" s="19">
        <v>1</v>
      </c>
      <c r="I337" s="17">
        <v>0.425</v>
      </c>
      <c r="J337" s="17">
        <v>14.137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-1.493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399913</v>
      </c>
      <c r="B338" s="19" t="s">
        <v>420</v>
      </c>
      <c r="C338" s="19">
        <v>7365.742</v>
      </c>
      <c r="D338" s="19">
        <v>8326.011</v>
      </c>
      <c r="E338" s="19">
        <v>0</v>
      </c>
      <c r="F338" s="19">
        <v>0</v>
      </c>
      <c r="G338" s="19">
        <v>0</v>
      </c>
      <c r="H338" s="19">
        <v>1</v>
      </c>
      <c r="I338" s="17">
        <v>2.334</v>
      </c>
      <c r="J338" s="17">
        <v>13.598</v>
      </c>
      <c r="K338" s="20">
        <v>4</v>
      </c>
      <c r="L338" s="20">
        <v>1</v>
      </c>
      <c r="M338" s="20">
        <v>-1</v>
      </c>
      <c r="N338" s="20">
        <v>1</v>
      </c>
      <c r="O338" s="20">
        <v>0</v>
      </c>
      <c r="P338" s="20">
        <v>-0.147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399914</v>
      </c>
      <c r="B339" s="19" t="s">
        <v>421</v>
      </c>
      <c r="C339" s="19">
        <v>5717.384</v>
      </c>
      <c r="D339" s="19">
        <v>6604.791</v>
      </c>
      <c r="E339" s="19">
        <v>0</v>
      </c>
      <c r="F339" s="19">
        <v>0</v>
      </c>
      <c r="G339" s="19">
        <v>0</v>
      </c>
      <c r="H339" s="19">
        <v>1</v>
      </c>
      <c r="I339" s="17">
        <v>2.699</v>
      </c>
      <c r="J339" s="17">
        <v>15.772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2.747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399933</v>
      </c>
      <c r="B340" s="19" t="s">
        <v>259</v>
      </c>
      <c r="C340" s="19">
        <v>7251.69</v>
      </c>
      <c r="D340" s="19">
        <v>8213.752</v>
      </c>
      <c r="E340" s="19">
        <v>0</v>
      </c>
      <c r="F340" s="19">
        <v>0</v>
      </c>
      <c r="G340" s="19">
        <v>0</v>
      </c>
      <c r="H340" s="19">
        <v>1</v>
      </c>
      <c r="I340" s="17">
        <v>2.593</v>
      </c>
      <c r="J340" s="17">
        <v>14.002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2.189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399934</v>
      </c>
      <c r="B341" s="19" t="s">
        <v>260</v>
      </c>
      <c r="C341" s="19">
        <v>5337.113</v>
      </c>
      <c r="D341" s="19">
        <v>6144.911</v>
      </c>
      <c r="E341" s="19">
        <v>0</v>
      </c>
      <c r="F341" s="19">
        <v>0</v>
      </c>
      <c r="G341" s="19">
        <v>0</v>
      </c>
      <c r="H341" s="19">
        <v>1</v>
      </c>
      <c r="I341" s="17">
        <v>2.824</v>
      </c>
      <c r="J341" s="17">
        <v>15.598</v>
      </c>
      <c r="K341" s="20">
        <v>4</v>
      </c>
      <c r="L341" s="20">
        <v>2</v>
      </c>
      <c r="M341" s="20">
        <v>-1</v>
      </c>
      <c r="N341" s="20">
        <v>1</v>
      </c>
      <c r="O341" s="20">
        <v>0</v>
      </c>
      <c r="P341" s="20">
        <v>3.024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399959</v>
      </c>
      <c r="B342" s="19" t="s">
        <v>422</v>
      </c>
      <c r="C342" s="19">
        <v>1286.61</v>
      </c>
      <c r="D342" s="19">
        <v>1560.993</v>
      </c>
      <c r="E342" s="19">
        <v>0</v>
      </c>
      <c r="F342" s="19">
        <v>0</v>
      </c>
      <c r="G342" s="19">
        <v>0</v>
      </c>
      <c r="H342" s="19">
        <v>1</v>
      </c>
      <c r="I342" s="17">
        <v>3.049</v>
      </c>
      <c r="J342" s="17">
        <v>20.09</v>
      </c>
      <c r="K342" s="20">
        <v>4</v>
      </c>
      <c r="L342" s="20">
        <v>1</v>
      </c>
      <c r="M342" s="20">
        <v>0</v>
      </c>
      <c r="N342" s="20">
        <v>1</v>
      </c>
      <c r="O342" s="20">
        <v>0</v>
      </c>
      <c r="P342" s="20">
        <v>-2.261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399966</v>
      </c>
      <c r="B343" s="19" t="s">
        <v>423</v>
      </c>
      <c r="C343" s="19">
        <v>5187.226</v>
      </c>
      <c r="D343" s="19">
        <v>6138.85</v>
      </c>
      <c r="E343" s="19">
        <v>0</v>
      </c>
      <c r="F343" s="19">
        <v>0</v>
      </c>
      <c r="G343" s="19">
        <v>0</v>
      </c>
      <c r="H343" s="19">
        <v>1</v>
      </c>
      <c r="I343" s="17">
        <v>1.225</v>
      </c>
      <c r="J343" s="17">
        <v>16.537</v>
      </c>
      <c r="K343" s="20">
        <v>4</v>
      </c>
      <c r="L343" s="20">
        <v>2</v>
      </c>
      <c r="M343" s="20">
        <v>0</v>
      </c>
      <c r="N343" s="20">
        <v>1</v>
      </c>
      <c r="O343" s="20">
        <v>0</v>
      </c>
      <c r="P343" s="20">
        <v>0.002</v>
      </c>
      <c r="Q343" s="20">
        <v>0</v>
      </c>
      <c r="R343" s="20">
        <v>1</v>
      </c>
      <c r="S343" s="21"/>
      <c r="T343" s="21"/>
      <c r="U343" s="21"/>
      <c r="V343" s="21"/>
      <c r="W343" s="21"/>
    </row>
    <row r="344" ht="16.5" spans="1:23">
      <c r="A344" s="19">
        <v>399967</v>
      </c>
      <c r="B344" s="19" t="s">
        <v>424</v>
      </c>
      <c r="C344" s="19">
        <v>9503.518</v>
      </c>
      <c r="D344" s="19">
        <v>11481.055</v>
      </c>
      <c r="E344" s="19">
        <v>0</v>
      </c>
      <c r="F344" s="19">
        <v>0</v>
      </c>
      <c r="G344" s="19">
        <v>0</v>
      </c>
      <c r="H344" s="19">
        <v>1</v>
      </c>
      <c r="I344" s="17">
        <v>2.773</v>
      </c>
      <c r="J344" s="17">
        <v>19.519</v>
      </c>
      <c r="K344" s="20">
        <v>4</v>
      </c>
      <c r="L344" s="20">
        <v>1</v>
      </c>
      <c r="M344" s="20">
        <v>0</v>
      </c>
      <c r="N344" s="20">
        <v>1</v>
      </c>
      <c r="O344" s="20">
        <v>0</v>
      </c>
      <c r="P344" s="20">
        <v>0.067</v>
      </c>
      <c r="Q344" s="20">
        <v>0</v>
      </c>
      <c r="R344" s="20">
        <v>1</v>
      </c>
      <c r="S344" s="21"/>
      <c r="T344" s="21"/>
      <c r="U344" s="21"/>
      <c r="V344" s="21"/>
      <c r="W344" s="21"/>
    </row>
    <row r="345" ht="16.5" spans="1:23">
      <c r="A345" s="19">
        <v>399973</v>
      </c>
      <c r="B345" s="19" t="s">
        <v>425</v>
      </c>
      <c r="C345" s="19">
        <v>1303.335</v>
      </c>
      <c r="D345" s="19">
        <v>1587.052</v>
      </c>
      <c r="E345" s="19">
        <v>0</v>
      </c>
      <c r="F345" s="19">
        <v>0</v>
      </c>
      <c r="G345" s="19">
        <v>0</v>
      </c>
      <c r="H345" s="19">
        <v>1</v>
      </c>
      <c r="I345" s="17">
        <v>3.749</v>
      </c>
      <c r="J345" s="17">
        <v>20.956</v>
      </c>
      <c r="K345" s="20">
        <v>4</v>
      </c>
      <c r="L345" s="20">
        <v>2</v>
      </c>
      <c r="M345" s="20">
        <v>-1</v>
      </c>
      <c r="N345" s="20">
        <v>1</v>
      </c>
      <c r="O345" s="20">
        <v>0</v>
      </c>
      <c r="P345" s="20">
        <v>0.658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399975</v>
      </c>
      <c r="B346" s="19" t="s">
        <v>426</v>
      </c>
      <c r="C346" s="19">
        <v>695.751</v>
      </c>
      <c r="D346" s="19">
        <v>824.429</v>
      </c>
      <c r="E346" s="19">
        <v>0</v>
      </c>
      <c r="F346" s="19">
        <v>0</v>
      </c>
      <c r="G346" s="19">
        <v>0</v>
      </c>
      <c r="H346" s="19">
        <v>1</v>
      </c>
      <c r="I346" s="17">
        <v>0.508</v>
      </c>
      <c r="J346" s="17">
        <v>16.037</v>
      </c>
      <c r="K346" s="20">
        <v>4</v>
      </c>
      <c r="L346" s="20">
        <v>0</v>
      </c>
      <c r="M346" s="20">
        <v>-1</v>
      </c>
      <c r="N346" s="20">
        <v>1</v>
      </c>
      <c r="O346" s="20">
        <v>0</v>
      </c>
      <c r="P346" s="20">
        <v>-0.121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399982</v>
      </c>
      <c r="B347" s="19" t="s">
        <v>272</v>
      </c>
      <c r="C347" s="19">
        <v>6569.26</v>
      </c>
      <c r="D347" s="19">
        <v>7541.818</v>
      </c>
      <c r="E347" s="19">
        <v>0</v>
      </c>
      <c r="F347" s="19">
        <v>0</v>
      </c>
      <c r="G347" s="19">
        <v>0</v>
      </c>
      <c r="H347" s="19">
        <v>1</v>
      </c>
      <c r="I347" s="17">
        <v>0.585</v>
      </c>
      <c r="J347" s="17">
        <v>13.405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0.248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399986</v>
      </c>
      <c r="B348" s="19" t="s">
        <v>427</v>
      </c>
      <c r="C348" s="19">
        <v>6886.03</v>
      </c>
      <c r="D348" s="19">
        <v>7999.478</v>
      </c>
      <c r="E348" s="19">
        <v>0</v>
      </c>
      <c r="F348" s="19">
        <v>0</v>
      </c>
      <c r="G348" s="19">
        <v>0</v>
      </c>
      <c r="H348" s="19">
        <v>1</v>
      </c>
      <c r="I348" s="17">
        <v>2.624</v>
      </c>
      <c r="J348" s="17">
        <v>16.177</v>
      </c>
      <c r="K348" s="20">
        <v>4</v>
      </c>
      <c r="L348" s="20">
        <v>0</v>
      </c>
      <c r="M348" s="20">
        <v>0</v>
      </c>
      <c r="N348" s="20">
        <v>0</v>
      </c>
      <c r="O348" s="20">
        <v>0</v>
      </c>
      <c r="P348" s="20">
        <v>-0.5</v>
      </c>
      <c r="Q348" s="20">
        <v>0</v>
      </c>
      <c r="R348" s="20">
        <v>1</v>
      </c>
      <c r="S348" s="21"/>
      <c r="T348" s="21"/>
      <c r="U348" s="21"/>
      <c r="V348" s="21"/>
      <c r="W348" s="21"/>
    </row>
    <row r="349" ht="16.5" spans="1:23">
      <c r="A349" s="19">
        <v>399991</v>
      </c>
      <c r="B349" s="19" t="s">
        <v>428</v>
      </c>
      <c r="C349" s="19">
        <v>1811.449</v>
      </c>
      <c r="D349" s="19">
        <v>2073.755</v>
      </c>
      <c r="E349" s="19">
        <v>0</v>
      </c>
      <c r="F349" s="19">
        <v>0</v>
      </c>
      <c r="G349" s="19">
        <v>0</v>
      </c>
      <c r="H349" s="19">
        <v>1</v>
      </c>
      <c r="I349" s="17">
        <v>3.798</v>
      </c>
      <c r="J349" s="17">
        <v>15.967</v>
      </c>
      <c r="K349" s="20">
        <v>4</v>
      </c>
      <c r="L349" s="20">
        <v>2</v>
      </c>
      <c r="M349" s="20">
        <v>0</v>
      </c>
      <c r="N349" s="20">
        <v>0</v>
      </c>
      <c r="O349" s="20">
        <v>0</v>
      </c>
      <c r="P349" s="20">
        <v>0.319</v>
      </c>
      <c r="Q349" s="20">
        <v>0</v>
      </c>
      <c r="R349" s="20">
        <v>1</v>
      </c>
      <c r="S349" s="21"/>
      <c r="T349" s="21"/>
      <c r="U349" s="21"/>
      <c r="V349" s="21"/>
      <c r="W349" s="21"/>
    </row>
    <row r="350" ht="16.5" spans="1:23">
      <c r="A350" s="19">
        <v>399992</v>
      </c>
      <c r="B350" s="19" t="s">
        <v>429</v>
      </c>
      <c r="C350" s="19">
        <v>1503.095</v>
      </c>
      <c r="D350" s="19">
        <v>1780.919</v>
      </c>
      <c r="E350" s="19">
        <v>0</v>
      </c>
      <c r="F350" s="19">
        <v>0</v>
      </c>
      <c r="G350" s="19">
        <v>0</v>
      </c>
      <c r="H350" s="19">
        <v>1</v>
      </c>
      <c r="I350" s="17">
        <v>0.593</v>
      </c>
      <c r="J350" s="17">
        <v>16.101</v>
      </c>
      <c r="K350" s="20">
        <v>4</v>
      </c>
      <c r="L350" s="20">
        <v>2</v>
      </c>
      <c r="M350" s="20">
        <v>-1</v>
      </c>
      <c r="N350" s="20">
        <v>1</v>
      </c>
      <c r="O350" s="20">
        <v>0</v>
      </c>
      <c r="P350" s="20">
        <v>-1.707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399993</v>
      </c>
      <c r="B351" s="19" t="s">
        <v>430</v>
      </c>
      <c r="C351" s="19">
        <v>2156.217</v>
      </c>
      <c r="D351" s="19">
        <v>2616.392</v>
      </c>
      <c r="E351" s="19">
        <v>0</v>
      </c>
      <c r="F351" s="19">
        <v>0</v>
      </c>
      <c r="G351" s="19">
        <v>0</v>
      </c>
      <c r="H351" s="19">
        <v>1</v>
      </c>
      <c r="I351" s="17">
        <v>6.602</v>
      </c>
      <c r="J351" s="17">
        <v>23.029</v>
      </c>
      <c r="K351" s="20">
        <v>4</v>
      </c>
      <c r="L351" s="20">
        <v>0</v>
      </c>
      <c r="M351" s="20">
        <v>-1</v>
      </c>
      <c r="N351" s="20">
        <v>1</v>
      </c>
      <c r="O351" s="20">
        <v>0</v>
      </c>
      <c r="P351" s="20">
        <v>-2.56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980001</v>
      </c>
      <c r="B352" s="19" t="s">
        <v>431</v>
      </c>
      <c r="C352" s="19">
        <v>1163.241</v>
      </c>
      <c r="D352" s="19">
        <v>1362.315</v>
      </c>
      <c r="E352" s="19">
        <v>0</v>
      </c>
      <c r="F352" s="19">
        <v>0</v>
      </c>
      <c r="G352" s="19">
        <v>0</v>
      </c>
      <c r="H352" s="19">
        <v>1</v>
      </c>
      <c r="I352" s="17">
        <v>0.467</v>
      </c>
      <c r="J352" s="17">
        <v>15.012</v>
      </c>
      <c r="K352" s="20">
        <v>4</v>
      </c>
      <c r="L352" s="20">
        <v>2</v>
      </c>
      <c r="M352" s="20">
        <v>-1</v>
      </c>
      <c r="N352" s="20">
        <v>1</v>
      </c>
      <c r="O352" s="20">
        <v>0</v>
      </c>
      <c r="P352" s="20">
        <v>-0.003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980015</v>
      </c>
      <c r="B353" s="19" t="s">
        <v>432</v>
      </c>
      <c r="C353" s="19">
        <v>5759.681</v>
      </c>
      <c r="D353" s="19">
        <v>6574.862</v>
      </c>
      <c r="E353" s="19">
        <v>0</v>
      </c>
      <c r="F353" s="19">
        <v>0</v>
      </c>
      <c r="G353" s="19">
        <v>0</v>
      </c>
      <c r="H353" s="19">
        <v>1</v>
      </c>
      <c r="I353" s="17">
        <v>0.196</v>
      </c>
      <c r="J353" s="17">
        <v>12.57</v>
      </c>
      <c r="K353" s="20">
        <v>4</v>
      </c>
      <c r="L353" s="20">
        <v>0</v>
      </c>
      <c r="M353" s="20">
        <v>-1</v>
      </c>
      <c r="N353" s="20">
        <v>1</v>
      </c>
      <c r="O353" s="20">
        <v>0</v>
      </c>
      <c r="P353" s="20">
        <v>-0.002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980016</v>
      </c>
      <c r="B354" s="19" t="s">
        <v>433</v>
      </c>
      <c r="C354" s="19">
        <v>5495.403</v>
      </c>
      <c r="D354" s="19">
        <v>6245.229</v>
      </c>
      <c r="E354" s="19">
        <v>0</v>
      </c>
      <c r="F354" s="19">
        <v>0</v>
      </c>
      <c r="G354" s="19">
        <v>0</v>
      </c>
      <c r="H354" s="19">
        <v>1</v>
      </c>
      <c r="I354" s="17">
        <v>2.329</v>
      </c>
      <c r="J354" s="17">
        <v>14.056</v>
      </c>
      <c r="K354" s="20">
        <v>4</v>
      </c>
      <c r="L354" s="20">
        <v>0</v>
      </c>
      <c r="M354" s="20">
        <v>0</v>
      </c>
      <c r="N354" s="20">
        <v>0</v>
      </c>
      <c r="O354" s="20">
        <v>0</v>
      </c>
      <c r="P354" s="20">
        <v>1.486</v>
      </c>
      <c r="Q354" s="20">
        <v>0</v>
      </c>
      <c r="R354" s="20">
        <v>1</v>
      </c>
      <c r="S354" s="21"/>
      <c r="T354" s="21"/>
      <c r="U354" s="21"/>
      <c r="V354" s="21"/>
      <c r="W354" s="21"/>
    </row>
    <row r="355" ht="16.5" spans="1:23">
      <c r="A355" s="19">
        <v>980035</v>
      </c>
      <c r="B355" s="19" t="s">
        <v>434</v>
      </c>
      <c r="C355" s="19">
        <v>1494.093</v>
      </c>
      <c r="D355" s="19">
        <v>1716.671</v>
      </c>
      <c r="E355" s="19">
        <v>0</v>
      </c>
      <c r="F355" s="19">
        <v>0</v>
      </c>
      <c r="G355" s="19">
        <v>0</v>
      </c>
      <c r="H355" s="19">
        <v>1</v>
      </c>
      <c r="I355" s="17">
        <v>2.135</v>
      </c>
      <c r="J355" s="17">
        <v>14.824</v>
      </c>
      <c r="K355" s="20">
        <v>4</v>
      </c>
      <c r="L355" s="20">
        <v>2</v>
      </c>
      <c r="M355" s="20">
        <v>-1</v>
      </c>
      <c r="N355" s="20">
        <v>1</v>
      </c>
      <c r="O355" s="20">
        <v>0</v>
      </c>
      <c r="P355" s="20">
        <v>-0.003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980068</v>
      </c>
      <c r="B356" s="19" t="s">
        <v>435</v>
      </c>
      <c r="C356" s="19">
        <v>2574.761</v>
      </c>
      <c r="D356" s="19">
        <v>3147.544</v>
      </c>
      <c r="E356" s="19">
        <v>0</v>
      </c>
      <c r="F356" s="19">
        <v>0</v>
      </c>
      <c r="G356" s="19">
        <v>0</v>
      </c>
      <c r="H356" s="19">
        <v>1</v>
      </c>
      <c r="I356" s="17">
        <v>1.989</v>
      </c>
      <c r="J356" s="17">
        <v>19.825</v>
      </c>
      <c r="K356" s="20">
        <v>4</v>
      </c>
      <c r="L356" s="20">
        <v>2</v>
      </c>
      <c r="M356" s="20">
        <v>-1</v>
      </c>
      <c r="N356" s="20">
        <v>1</v>
      </c>
      <c r="O356" s="20">
        <v>0</v>
      </c>
      <c r="P356" s="20">
        <v>-0.006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980076</v>
      </c>
      <c r="B357" s="19" t="s">
        <v>436</v>
      </c>
      <c r="C357" s="19">
        <v>2520.608</v>
      </c>
      <c r="D357" s="19">
        <v>3160.078</v>
      </c>
      <c r="E357" s="19">
        <v>0</v>
      </c>
      <c r="F357" s="19">
        <v>0</v>
      </c>
      <c r="G357" s="19">
        <v>0</v>
      </c>
      <c r="H357" s="19">
        <v>1</v>
      </c>
      <c r="I357" s="17">
        <v>1.044</v>
      </c>
      <c r="J357" s="17">
        <v>21.069</v>
      </c>
      <c r="K357" s="20">
        <v>4</v>
      </c>
      <c r="L357" s="20">
        <v>0</v>
      </c>
      <c r="M357" s="20">
        <v>-1</v>
      </c>
      <c r="N357" s="20">
        <v>1</v>
      </c>
      <c r="O357" s="20">
        <v>0</v>
      </c>
      <c r="P357" s="20">
        <v>2.01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988006</v>
      </c>
      <c r="B358" s="19" t="s">
        <v>437</v>
      </c>
      <c r="C358" s="19">
        <v>1669.925</v>
      </c>
      <c r="D358" s="19">
        <v>2104.384</v>
      </c>
      <c r="E358" s="19">
        <v>0</v>
      </c>
      <c r="F358" s="19">
        <v>0</v>
      </c>
      <c r="G358" s="19">
        <v>0</v>
      </c>
      <c r="H358" s="19">
        <v>1</v>
      </c>
      <c r="I358" s="17">
        <v>3.58</v>
      </c>
      <c r="J358" s="17">
        <v>23.487</v>
      </c>
      <c r="K358" s="20">
        <v>4</v>
      </c>
      <c r="L358" s="20">
        <v>2</v>
      </c>
      <c r="M358" s="20">
        <v>-1</v>
      </c>
      <c r="N358" s="20">
        <v>1</v>
      </c>
      <c r="O358" s="20">
        <v>0</v>
      </c>
      <c r="P358" s="20">
        <v>0.669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988007</v>
      </c>
      <c r="B359" s="19" t="s">
        <v>438</v>
      </c>
      <c r="C359" s="19">
        <v>1674.535</v>
      </c>
      <c r="D359" s="19">
        <v>2101.205</v>
      </c>
      <c r="E359" s="19">
        <v>0</v>
      </c>
      <c r="F359" s="19">
        <v>0</v>
      </c>
      <c r="G359" s="19">
        <v>0</v>
      </c>
      <c r="H359" s="19">
        <v>1</v>
      </c>
      <c r="I359" s="17">
        <v>2.949</v>
      </c>
      <c r="J359" s="17">
        <v>22.656</v>
      </c>
      <c r="K359" s="20">
        <v>4</v>
      </c>
      <c r="L359" s="20">
        <v>2</v>
      </c>
      <c r="M359" s="20">
        <v>-1</v>
      </c>
      <c r="N359" s="20">
        <v>1</v>
      </c>
      <c r="O359" s="20">
        <v>0</v>
      </c>
      <c r="P359" s="20">
        <v>0.173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988106</v>
      </c>
      <c r="B360" s="19" t="s">
        <v>439</v>
      </c>
      <c r="C360" s="19">
        <v>1830.123</v>
      </c>
      <c r="D360" s="19">
        <v>2312.646</v>
      </c>
      <c r="E360" s="19">
        <v>0</v>
      </c>
      <c r="F360" s="19">
        <v>0</v>
      </c>
      <c r="G360" s="19">
        <v>0</v>
      </c>
      <c r="H360" s="19">
        <v>1</v>
      </c>
      <c r="I360" s="17">
        <v>4.21</v>
      </c>
      <c r="J360" s="17">
        <v>24.196</v>
      </c>
      <c r="K360" s="20">
        <v>4</v>
      </c>
      <c r="L360" s="20">
        <v>0</v>
      </c>
      <c r="M360" s="20">
        <v>0</v>
      </c>
      <c r="N360" s="20">
        <v>0</v>
      </c>
      <c r="O360" s="20">
        <v>0</v>
      </c>
      <c r="P360" s="20">
        <v>2.204</v>
      </c>
      <c r="Q360" s="20">
        <v>0</v>
      </c>
      <c r="R360" s="20">
        <v>1</v>
      </c>
      <c r="S360" s="21"/>
      <c r="T360" s="21"/>
      <c r="U360" s="21"/>
      <c r="V360" s="21"/>
      <c r="W360" s="21"/>
    </row>
    <row r="361" ht="16.5" spans="1:23">
      <c r="A361" s="19">
        <v>988107</v>
      </c>
      <c r="B361" s="19" t="s">
        <v>440</v>
      </c>
      <c r="C361" s="19">
        <v>1835.169</v>
      </c>
      <c r="D361" s="19">
        <v>2308.886</v>
      </c>
      <c r="E361" s="19">
        <v>0</v>
      </c>
      <c r="F361" s="19">
        <v>0</v>
      </c>
      <c r="G361" s="19">
        <v>0</v>
      </c>
      <c r="H361" s="19">
        <v>1</v>
      </c>
      <c r="I361" s="17">
        <v>3.593</v>
      </c>
      <c r="J361" s="17">
        <v>23.373</v>
      </c>
      <c r="K361" s="20">
        <v>4</v>
      </c>
      <c r="L361" s="20">
        <v>0</v>
      </c>
      <c r="M361" s="20">
        <v>0</v>
      </c>
      <c r="N361" s="20">
        <v>0</v>
      </c>
      <c r="O361" s="20">
        <v>0</v>
      </c>
      <c r="P361" s="20">
        <v>1.195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988201</v>
      </c>
      <c r="B362" s="19" t="s">
        <v>441</v>
      </c>
      <c r="C362" s="19">
        <v>1394.033</v>
      </c>
      <c r="D362" s="19">
        <v>1638.852</v>
      </c>
      <c r="E362" s="19">
        <v>0</v>
      </c>
      <c r="F362" s="19">
        <v>0</v>
      </c>
      <c r="G362" s="19">
        <v>0</v>
      </c>
      <c r="H362" s="19">
        <v>1</v>
      </c>
      <c r="I362" s="17">
        <v>1.652</v>
      </c>
      <c r="J362" s="17">
        <v>16.343</v>
      </c>
      <c r="K362" s="20">
        <v>4</v>
      </c>
      <c r="L362" s="20">
        <v>0</v>
      </c>
      <c r="M362" s="20">
        <v>0</v>
      </c>
      <c r="N362" s="20">
        <v>1</v>
      </c>
      <c r="O362" s="20">
        <v>0</v>
      </c>
      <c r="P362" s="20">
        <v>2.235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  <c r="S363" s="21"/>
      <c r="T363" s="21"/>
      <c r="U363" s="21"/>
      <c r="V363" s="21"/>
      <c r="W363" s="21"/>
    </row>
    <row r="364" ht="16.5" spans="1:23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  <c r="S364" s="21"/>
      <c r="T364" s="21"/>
      <c r="U364" s="21"/>
      <c r="V364" s="21"/>
      <c r="W364" s="21"/>
    </row>
    <row r="365" ht="16.5" spans="1:23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  <c r="S365" s="21"/>
      <c r="T365" s="21"/>
      <c r="U365" s="21"/>
      <c r="V365" s="21"/>
      <c r="W365" s="21"/>
    </row>
    <row r="366" ht="16.5" spans="1:23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1"/>
      <c r="T366" s="21"/>
      <c r="U366" s="21"/>
      <c r="V366" s="21"/>
      <c r="W366" s="21"/>
    </row>
    <row r="367" ht="16.5" spans="1:23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1"/>
      <c r="T367" s="21"/>
      <c r="U367" s="21"/>
      <c r="V367" s="21"/>
      <c r="W367" s="21"/>
    </row>
    <row r="368" ht="16.5" spans="1:23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1"/>
      <c r="T368" s="21"/>
      <c r="U368" s="21"/>
      <c r="V368" s="21"/>
      <c r="W368" s="21"/>
    </row>
    <row r="369" ht="16.5" spans="1:23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1"/>
      <c r="T369" s="21"/>
      <c r="U369" s="21"/>
      <c r="V369" s="21"/>
      <c r="W369" s="21"/>
    </row>
    <row r="370" ht="16.5" spans="1:23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1"/>
      <c r="T370" s="21"/>
      <c r="U370" s="21"/>
      <c r="V370" s="21"/>
      <c r="W370" s="21"/>
    </row>
    <row r="371" ht="16.5" spans="1:23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1"/>
      <c r="T371" s="21"/>
      <c r="U371" s="21"/>
      <c r="V371" s="21"/>
      <c r="W371" s="21"/>
    </row>
    <row r="372" ht="16.5" spans="1:23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1"/>
      <c r="T372" s="21"/>
      <c r="U372" s="21"/>
      <c r="V372" s="21"/>
      <c r="W372" s="21"/>
    </row>
    <row r="373" ht="16.5" spans="1:2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1"/>
      <c r="T373" s="21"/>
      <c r="U373" s="21"/>
      <c r="V373" s="21"/>
      <c r="W373" s="21"/>
    </row>
    <row r="374" ht="16.5" spans="1:23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1"/>
      <c r="T374" s="21"/>
      <c r="U374" s="21"/>
      <c r="V374" s="21"/>
      <c r="W374" s="21"/>
    </row>
    <row r="375" ht="16.5" spans="1:23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1"/>
      <c r="T375" s="21"/>
      <c r="U375" s="21"/>
      <c r="V375" s="21"/>
      <c r="W375" s="21"/>
    </row>
    <row r="376" ht="16.5" spans="1:23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1"/>
      <c r="T376" s="21"/>
      <c r="U376" s="21"/>
      <c r="V376" s="21"/>
      <c r="W376" s="21"/>
    </row>
    <row r="377" ht="16.5" spans="1:23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1"/>
      <c r="T377" s="21"/>
      <c r="U377" s="21"/>
      <c r="V377" s="21"/>
      <c r="W377" s="21"/>
    </row>
    <row r="378" ht="16.5" spans="1:23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1"/>
      <c r="T378" s="21"/>
      <c r="U378" s="21"/>
      <c r="V378" s="21"/>
      <c r="W378" s="21"/>
    </row>
    <row r="379" ht="16.5" spans="1:23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1"/>
      <c r="T379" s="21"/>
      <c r="U379" s="21"/>
      <c r="V379" s="21"/>
      <c r="W379" s="21"/>
    </row>
    <row r="380" ht="16.5" spans="1:23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1"/>
      <c r="T380" s="21"/>
      <c r="U380" s="21"/>
      <c r="V380" s="21"/>
      <c r="W380" s="21"/>
    </row>
    <row r="381" ht="16.5" spans="1:23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1"/>
      <c r="T381" s="21"/>
      <c r="U381" s="21"/>
      <c r="V381" s="21"/>
      <c r="W381" s="21"/>
    </row>
    <row r="382" ht="16.5" spans="1:23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1"/>
      <c r="T382" s="21"/>
      <c r="U382" s="21"/>
      <c r="V382" s="21"/>
      <c r="W382" s="21"/>
    </row>
    <row r="383" ht="16.5" spans="1:2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1"/>
      <c r="T383" s="21"/>
      <c r="U383" s="21"/>
      <c r="V383" s="21"/>
      <c r="W383" s="21"/>
    </row>
    <row r="384" ht="16.5" spans="1:23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1"/>
      <c r="T384" s="21"/>
      <c r="U384" s="21"/>
      <c r="V384" s="21"/>
      <c r="W384" s="21"/>
    </row>
    <row r="385" ht="16.5" spans="1:23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1"/>
      <c r="T385" s="21"/>
      <c r="U385" s="21"/>
      <c r="V385" s="21"/>
      <c r="W385" s="21"/>
    </row>
    <row r="386" ht="16.5" spans="1:23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1"/>
      <c r="T386" s="21"/>
      <c r="U386" s="21"/>
      <c r="V386" s="21"/>
      <c r="W386" s="21"/>
    </row>
    <row r="387" ht="16.5" spans="1:23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1"/>
      <c r="T387" s="21"/>
      <c r="U387" s="21"/>
      <c r="V387" s="21"/>
      <c r="W387" s="21"/>
    </row>
    <row r="388" ht="16.5" spans="1:23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1"/>
      <c r="T388" s="21"/>
      <c r="U388" s="21"/>
      <c r="V388" s="21"/>
      <c r="W388" s="21"/>
    </row>
    <row r="389" ht="16.5" spans="1:23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1"/>
      <c r="T389" s="21"/>
      <c r="U389" s="21"/>
      <c r="V389" s="21"/>
      <c r="W389" s="21"/>
    </row>
    <row r="390" ht="16.5" spans="1:23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1"/>
      <c r="T390" s="21"/>
      <c r="U390" s="21"/>
      <c r="V390" s="21"/>
      <c r="W390" s="21"/>
    </row>
    <row r="391" ht="16.5" spans="1:23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1"/>
      <c r="T391" s="21"/>
      <c r="U391" s="21"/>
      <c r="V391" s="21"/>
      <c r="W391" s="21"/>
    </row>
    <row r="392" ht="16.5" spans="1:23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1"/>
      <c r="T392" s="21"/>
      <c r="U392" s="21"/>
      <c r="V392" s="21"/>
      <c r="W392" s="21"/>
    </row>
    <row r="393" ht="16.5" spans="1:2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  <c r="S393" s="21"/>
      <c r="T393" s="21"/>
      <c r="U393" s="21"/>
      <c r="V393" s="21"/>
      <c r="W393" s="21"/>
    </row>
    <row r="394" ht="16.5" spans="1:23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  <c r="S394" s="21"/>
      <c r="T394" s="21"/>
      <c r="U394" s="21"/>
      <c r="V394" s="21"/>
      <c r="W394" s="21"/>
    </row>
    <row r="395" ht="16.5" spans="1:23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  <c r="S395" s="21"/>
      <c r="T395" s="21"/>
      <c r="U395" s="21"/>
      <c r="V395" s="21"/>
      <c r="W395" s="21"/>
    </row>
    <row r="396" ht="16.5" spans="1:23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  <c r="S396" s="21"/>
      <c r="T396" s="21"/>
      <c r="U396" s="21"/>
      <c r="V396" s="21"/>
      <c r="W396" s="21"/>
    </row>
    <row r="397" ht="16.5" spans="1:23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  <c r="S397" s="21"/>
      <c r="T397" s="21"/>
      <c r="U397" s="21"/>
      <c r="V397" s="21"/>
      <c r="W397" s="21"/>
    </row>
    <row r="398" ht="16.5" spans="1:23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  <c r="S398" s="21"/>
      <c r="T398" s="21"/>
      <c r="U398" s="21"/>
      <c r="V398" s="21"/>
      <c r="W398" s="21"/>
    </row>
    <row r="399" ht="16.5" spans="1:23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  <c r="S399" s="21"/>
      <c r="T399" s="21"/>
      <c r="U399" s="21"/>
      <c r="V399" s="21"/>
      <c r="W399" s="21"/>
    </row>
    <row r="400" ht="16.5" spans="1:23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  <c r="S400" s="21"/>
      <c r="T400" s="21"/>
      <c r="U400" s="21"/>
      <c r="V400" s="21"/>
      <c r="W400" s="21"/>
    </row>
    <row r="401" ht="16.5" spans="1:23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  <c r="S401" s="21"/>
      <c r="T401" s="21"/>
      <c r="U401" s="21"/>
      <c r="V401" s="21"/>
      <c r="W401" s="21"/>
    </row>
    <row r="402" ht="16.5" spans="1:23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  <c r="S402" s="21"/>
      <c r="T402" s="21"/>
      <c r="U402" s="21"/>
      <c r="V402" s="21"/>
      <c r="W402" s="21"/>
    </row>
    <row r="403" ht="16.5" spans="1:2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  <c r="S403" s="21"/>
      <c r="T403" s="21"/>
      <c r="U403" s="21"/>
      <c r="V403" s="21"/>
      <c r="W403" s="21"/>
    </row>
    <row r="404" ht="16.5" spans="1:23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  <c r="S404" s="21"/>
      <c r="T404" s="21"/>
      <c r="U404" s="21"/>
      <c r="V404" s="21"/>
      <c r="W404" s="21"/>
    </row>
    <row r="405" ht="16.5" spans="1:23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  <c r="S405" s="21"/>
      <c r="T405" s="21"/>
      <c r="U405" s="21"/>
      <c r="V405" s="21"/>
      <c r="W405" s="21"/>
    </row>
    <row r="406" ht="16.5" spans="1:23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  <c r="S406" s="21"/>
      <c r="T406" s="21"/>
      <c r="U406" s="21"/>
      <c r="V406" s="21"/>
      <c r="W406" s="21"/>
    </row>
    <row r="407" ht="16.5" spans="1:23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  <c r="S407" s="21"/>
      <c r="T407" s="21"/>
      <c r="U407" s="21"/>
      <c r="V407" s="21"/>
      <c r="W407" s="21"/>
    </row>
    <row r="408" ht="16.5" spans="1:23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  <c r="S408" s="21"/>
      <c r="T408" s="21"/>
      <c r="U408" s="21"/>
      <c r="V408" s="21"/>
      <c r="W408" s="21"/>
    </row>
    <row r="409" ht="16.5" spans="1:23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  <c r="S409" s="21"/>
      <c r="T409" s="21"/>
      <c r="U409" s="21"/>
      <c r="V409" s="21"/>
      <c r="W409" s="21"/>
    </row>
    <row r="410" ht="16.5" spans="1:23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  <c r="S410" s="21"/>
      <c r="T410" s="21"/>
      <c r="U410" s="21"/>
      <c r="V410" s="21"/>
      <c r="W410" s="21"/>
    </row>
    <row r="411" ht="16.5" spans="1:23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  <c r="S411" s="21"/>
      <c r="T411" s="21"/>
      <c r="U411" s="21"/>
      <c r="V411" s="21"/>
      <c r="W411" s="21"/>
    </row>
    <row r="412" ht="16.5" spans="1:23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  <c r="S412" s="21"/>
      <c r="T412" s="21"/>
      <c r="U412" s="21"/>
      <c r="V412" s="21"/>
      <c r="W412" s="21"/>
    </row>
    <row r="413" ht="16.5" spans="1:2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  <c r="S413" s="21"/>
      <c r="T413" s="21"/>
      <c r="U413" s="21"/>
      <c r="V413" s="21"/>
      <c r="W413" s="21"/>
    </row>
    <row r="414" ht="16.5" spans="1:23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  <c r="S414" s="21"/>
      <c r="T414" s="21"/>
      <c r="U414" s="21"/>
      <c r="V414" s="21"/>
      <c r="W414" s="21"/>
    </row>
    <row r="415" ht="16.5" spans="1:23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  <c r="S415" s="21"/>
      <c r="T415" s="21"/>
      <c r="U415" s="21"/>
      <c r="V415" s="21"/>
      <c r="W415" s="21"/>
    </row>
    <row r="416" ht="16.5" spans="1:23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  <c r="S416" s="21"/>
      <c r="T416" s="21"/>
      <c r="U416" s="21"/>
      <c r="V416" s="21"/>
      <c r="W416" s="21"/>
    </row>
    <row r="417" ht="16.5" spans="1:23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  <c r="S417" s="21"/>
      <c r="T417" s="21"/>
      <c r="U417" s="21"/>
      <c r="V417" s="21"/>
      <c r="W417" s="21"/>
    </row>
    <row r="418" ht="16.5" spans="1:23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  <c r="S418" s="21"/>
      <c r="T418" s="21"/>
      <c r="U418" s="21"/>
      <c r="V418" s="21"/>
      <c r="W418" s="21"/>
    </row>
    <row r="419" ht="16.5" spans="1:23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  <c r="S419" s="21"/>
      <c r="T419" s="21"/>
      <c r="U419" s="21"/>
      <c r="V419" s="21"/>
      <c r="W419" s="21"/>
    </row>
    <row r="420" ht="16.5" spans="1:23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  <c r="S420" s="21"/>
      <c r="T420" s="21"/>
      <c r="U420" s="21"/>
      <c r="V420" s="21"/>
      <c r="W420" s="21"/>
    </row>
    <row r="421" ht="16.5" spans="1:23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  <c r="S421" s="21"/>
      <c r="T421" s="21"/>
      <c r="U421" s="21"/>
      <c r="V421" s="21"/>
      <c r="W421" s="21"/>
    </row>
    <row r="422" ht="16.5" spans="1:23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  <c r="S422" s="21"/>
      <c r="T422" s="21"/>
      <c r="U422" s="21"/>
      <c r="V422" s="21"/>
      <c r="W422" s="21"/>
    </row>
    <row r="423" ht="16.5" spans="1: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  <c r="S423" s="21"/>
      <c r="T423" s="21"/>
      <c r="U423" s="21"/>
      <c r="V423" s="21"/>
      <c r="W423" s="21"/>
    </row>
    <row r="424" ht="16.5" spans="1:23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  <c r="S424" s="21"/>
      <c r="T424" s="21"/>
      <c r="U424" s="21"/>
      <c r="V424" s="21"/>
      <c r="W424" s="21"/>
    </row>
    <row r="425" ht="16.5" spans="1:23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  <c r="S425" s="21"/>
      <c r="T425" s="21"/>
      <c r="U425" s="21"/>
      <c r="V425" s="21"/>
      <c r="W425" s="21"/>
    </row>
    <row r="426" ht="16.5" spans="1:23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  <c r="S426" s="21"/>
      <c r="T426" s="21"/>
      <c r="U426" s="21"/>
      <c r="V426" s="21"/>
      <c r="W426" s="21"/>
    </row>
    <row r="427" ht="16.5" spans="1:23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  <c r="S427" s="21"/>
      <c r="T427" s="21"/>
      <c r="U427" s="21"/>
      <c r="V427" s="21"/>
      <c r="W427" s="21"/>
    </row>
    <row r="428" ht="16.5" spans="1:23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  <c r="S428" s="21"/>
      <c r="T428" s="21"/>
      <c r="U428" s="21"/>
      <c r="V428" s="21"/>
      <c r="W428" s="21"/>
    </row>
    <row r="429" ht="16.5" spans="1:23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  <c r="S429" s="21"/>
      <c r="T429" s="21"/>
      <c r="U429" s="21"/>
      <c r="V429" s="21"/>
      <c r="W429" s="21"/>
    </row>
    <row r="430" ht="16.5" spans="1:23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  <c r="S430" s="21"/>
      <c r="T430" s="21"/>
      <c r="U430" s="21"/>
      <c r="V430" s="21"/>
      <c r="W430" s="21"/>
    </row>
    <row r="431" ht="16.5" spans="1:23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  <c r="S431" s="21"/>
      <c r="T431" s="21"/>
      <c r="U431" s="21"/>
      <c r="V431" s="21"/>
      <c r="W431" s="21"/>
    </row>
    <row r="432" ht="16.5" spans="1:23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  <c r="S432" s="21"/>
      <c r="T432" s="21"/>
      <c r="U432" s="21"/>
      <c r="V432" s="21"/>
      <c r="W432" s="21"/>
    </row>
    <row r="433" ht="16.5" spans="1:2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  <c r="S433" s="21"/>
      <c r="T433" s="21"/>
      <c r="U433" s="21"/>
      <c r="V433" s="21"/>
      <c r="W433" s="21"/>
    </row>
    <row r="434" ht="16.5" spans="1:23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  <c r="S434" s="21"/>
      <c r="T434" s="21"/>
      <c r="U434" s="21"/>
      <c r="V434" s="21"/>
      <c r="W434" s="21"/>
    </row>
    <row r="435" ht="16.5" spans="1:23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  <c r="S435" s="21"/>
      <c r="T435" s="21"/>
      <c r="U435" s="21"/>
      <c r="V435" s="21"/>
      <c r="W435" s="21"/>
    </row>
    <row r="436" ht="16.5" spans="1:23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  <c r="S436" s="21"/>
      <c r="T436" s="21"/>
      <c r="U436" s="21"/>
      <c r="V436" s="21"/>
      <c r="W436" s="21"/>
    </row>
    <row r="437" ht="16.5" spans="1:23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  <c r="S437" s="21"/>
      <c r="T437" s="21"/>
      <c r="U437" s="21"/>
      <c r="V437" s="21"/>
      <c r="W437" s="21"/>
    </row>
    <row r="438" ht="16.5" spans="1:23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  <c r="S438" s="21"/>
      <c r="T438" s="21"/>
      <c r="U438" s="21"/>
      <c r="V438" s="21"/>
      <c r="W438" s="21"/>
    </row>
    <row r="439" ht="16.5" spans="1:23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  <c r="S439" s="21"/>
      <c r="T439" s="21"/>
      <c r="U439" s="21"/>
      <c r="V439" s="21"/>
      <c r="W439" s="21"/>
    </row>
    <row r="440" ht="16.5" spans="1:23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  <c r="S440" s="21"/>
      <c r="T440" s="21"/>
      <c r="U440" s="21"/>
      <c r="V440" s="21"/>
      <c r="W440" s="21"/>
    </row>
    <row r="441" ht="16.5" spans="1:23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  <c r="S441" s="21"/>
      <c r="T441" s="21"/>
      <c r="U441" s="21"/>
      <c r="V441" s="21"/>
      <c r="W441" s="21"/>
    </row>
    <row r="442" ht="16.5" spans="1:23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  <c r="S442" s="21"/>
      <c r="T442" s="21"/>
      <c r="U442" s="21"/>
      <c r="V442" s="21"/>
      <c r="W442" s="21"/>
    </row>
    <row r="443" ht="16.5" spans="1:2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  <c r="S443" s="21"/>
      <c r="T443" s="21"/>
      <c r="U443" s="21"/>
      <c r="V443" s="21"/>
      <c r="W443" s="21"/>
    </row>
    <row r="444" ht="16.5" spans="1:23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  <c r="S444" s="21"/>
      <c r="T444" s="21"/>
      <c r="U444" s="21"/>
      <c r="V444" s="21"/>
      <c r="W444" s="21"/>
    </row>
    <row r="445" ht="16.5" spans="1:23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  <c r="S445" s="21"/>
      <c r="T445" s="21"/>
      <c r="U445" s="21"/>
      <c r="V445" s="21"/>
      <c r="W445" s="21"/>
    </row>
    <row r="446" ht="16.5" spans="1:23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  <c r="S446" s="21"/>
      <c r="T446" s="21"/>
      <c r="U446" s="21"/>
      <c r="V446" s="21"/>
      <c r="W446" s="21"/>
    </row>
    <row r="447" ht="16.5" spans="1:23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  <c r="S447" s="21"/>
      <c r="T447" s="21"/>
      <c r="U447" s="21"/>
      <c r="V447" s="21"/>
      <c r="W447" s="21"/>
    </row>
    <row r="448" ht="16.5" spans="1:23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  <c r="S448" s="21"/>
      <c r="T448" s="21"/>
      <c r="U448" s="21"/>
      <c r="V448" s="21"/>
      <c r="W448" s="21"/>
    </row>
    <row r="449" ht="16.5" spans="1:23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  <c r="S449" s="21"/>
      <c r="T449" s="21"/>
      <c r="U449" s="21"/>
      <c r="V449" s="21"/>
      <c r="W449" s="21"/>
    </row>
    <row r="450" ht="16.5" spans="1:23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  <c r="S450" s="21"/>
      <c r="T450" s="21"/>
      <c r="U450" s="21"/>
      <c r="V450" s="21"/>
      <c r="W450" s="21"/>
    </row>
    <row r="451" ht="16.5" spans="1:23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  <c r="S451" s="21"/>
      <c r="T451" s="21"/>
      <c r="U451" s="21"/>
      <c r="V451" s="21"/>
      <c r="W451" s="21"/>
    </row>
    <row r="452" ht="16.5" spans="1:23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  <c r="S452" s="21"/>
      <c r="T452" s="21"/>
      <c r="U452" s="21"/>
      <c r="V452" s="21"/>
      <c r="W452" s="21"/>
    </row>
    <row r="453" ht="16.5" spans="1:2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  <c r="S453" s="21"/>
      <c r="T453" s="21"/>
      <c r="U453" s="21"/>
      <c r="V453" s="21"/>
      <c r="W453" s="21"/>
    </row>
    <row r="454" ht="16.5" spans="1:23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  <c r="S454" s="21"/>
      <c r="T454" s="21"/>
      <c r="U454" s="21"/>
      <c r="V454" s="21"/>
      <c r="W454" s="21"/>
    </row>
    <row r="455" ht="16.5" spans="1:23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  <c r="S455" s="21"/>
      <c r="T455" s="21"/>
      <c r="U455" s="21"/>
      <c r="V455" s="21"/>
      <c r="W455" s="21"/>
    </row>
    <row r="456" ht="16.5" spans="1:23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  <c r="S456" s="21"/>
      <c r="T456" s="21"/>
      <c r="U456" s="21"/>
      <c r="V456" s="21"/>
      <c r="W456" s="21"/>
    </row>
    <row r="457" ht="16.5" spans="1:23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  <c r="S457" s="21"/>
      <c r="T457" s="21"/>
      <c r="U457" s="21"/>
      <c r="V457" s="21"/>
      <c r="W457" s="21"/>
    </row>
    <row r="458" ht="16.5" spans="1:23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  <c r="S458" s="21"/>
      <c r="T458" s="21"/>
      <c r="U458" s="21"/>
      <c r="V458" s="21"/>
      <c r="W458" s="21"/>
    </row>
    <row r="459" ht="16.5" spans="1:23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  <c r="S459" s="21"/>
      <c r="T459" s="21"/>
      <c r="U459" s="21"/>
      <c r="V459" s="21"/>
      <c r="W459" s="21"/>
    </row>
    <row r="460" ht="16.5" spans="1:23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  <c r="S460" s="21"/>
      <c r="T460" s="21"/>
      <c r="U460" s="21"/>
      <c r="V460" s="21"/>
      <c r="W460" s="21"/>
    </row>
    <row r="461" ht="16.5" spans="1:23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  <c r="S461" s="21"/>
      <c r="T461" s="21"/>
      <c r="U461" s="21"/>
      <c r="V461" s="21"/>
      <c r="W461" s="21"/>
    </row>
    <row r="462" ht="16.5" spans="1:23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  <c r="S462" s="21"/>
      <c r="T462" s="21"/>
      <c r="U462" s="21"/>
      <c r="V462" s="21"/>
      <c r="W462" s="21"/>
    </row>
    <row r="463" ht="16.5" spans="1:2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  <c r="S463" s="21"/>
      <c r="T463" s="21"/>
      <c r="U463" s="21"/>
      <c r="V463" s="21"/>
      <c r="W463" s="21"/>
    </row>
    <row r="464" ht="16.5" spans="1:23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  <c r="S464" s="21"/>
      <c r="T464" s="21"/>
      <c r="U464" s="21"/>
      <c r="V464" s="21"/>
      <c r="W464" s="21"/>
    </row>
    <row r="465" ht="16.5" spans="1:23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  <c r="S465" s="21"/>
      <c r="T465" s="21"/>
      <c r="U465" s="21"/>
      <c r="V465" s="21"/>
      <c r="W465" s="21"/>
    </row>
    <row r="466" ht="16.5" spans="1:23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  <c r="S466" s="21"/>
      <c r="T466" s="21"/>
      <c r="U466" s="21"/>
      <c r="V466" s="21"/>
      <c r="W466" s="21"/>
    </row>
    <row r="467" ht="16.5" spans="1:23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  <c r="S467" s="21"/>
      <c r="T467" s="21"/>
      <c r="U467" s="21"/>
      <c r="V467" s="21"/>
      <c r="W467" s="21"/>
    </row>
    <row r="468" ht="16.5" spans="1:23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  <c r="S468" s="21"/>
      <c r="T468" s="21"/>
      <c r="U468" s="21"/>
      <c r="V468" s="21"/>
      <c r="W468" s="21"/>
    </row>
    <row r="469" ht="16.5" spans="1:23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  <c r="S469" s="21"/>
      <c r="T469" s="21"/>
      <c r="U469" s="21"/>
      <c r="V469" s="21"/>
      <c r="W469" s="21"/>
    </row>
    <row r="470" ht="16.5" spans="1:23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  <c r="S470" s="21"/>
      <c r="T470" s="21"/>
      <c r="U470" s="21"/>
      <c r="V470" s="21"/>
      <c r="W470" s="21"/>
    </row>
    <row r="471" ht="16.5" spans="1:23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  <c r="S471" s="21"/>
      <c r="T471" s="21"/>
      <c r="U471" s="21"/>
      <c r="V471" s="21"/>
      <c r="W471" s="21"/>
    </row>
    <row r="472" ht="16.5" spans="1:23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  <c r="S472" s="21"/>
      <c r="T472" s="21"/>
      <c r="U472" s="21"/>
      <c r="V472" s="21"/>
      <c r="W472" s="21"/>
    </row>
    <row r="473" ht="16.5" spans="1:2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  <c r="S473" s="21"/>
      <c r="T473" s="21"/>
      <c r="U473" s="21"/>
      <c r="V473" s="21"/>
      <c r="W473" s="21"/>
    </row>
    <row r="474" ht="16.5" spans="1:23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  <c r="S474" s="21"/>
      <c r="T474" s="21"/>
      <c r="U474" s="21"/>
      <c r="V474" s="21"/>
      <c r="W474" s="21"/>
    </row>
    <row r="475" ht="16.5" spans="1:23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  <c r="S475" s="21"/>
      <c r="T475" s="21"/>
      <c r="U475" s="21"/>
      <c r="V475" s="21"/>
      <c r="W475" s="21"/>
    </row>
    <row r="476" ht="16.5" spans="1:23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  <c r="S476" s="21"/>
      <c r="T476" s="21"/>
      <c r="U476" s="21"/>
      <c r="V476" s="21"/>
      <c r="W476" s="21"/>
    </row>
    <row r="477" ht="16.5" spans="1:23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  <c r="S477" s="21"/>
      <c r="T477" s="21"/>
      <c r="U477" s="21"/>
      <c r="V477" s="21"/>
      <c r="W477" s="21"/>
    </row>
    <row r="478" ht="16.5" spans="1:23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  <c r="S478" s="21"/>
      <c r="T478" s="21"/>
      <c r="U478" s="21"/>
      <c r="V478" s="21"/>
      <c r="W478" s="21"/>
    </row>
    <row r="479" ht="16.5" spans="1:23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  <c r="S479" s="21"/>
      <c r="T479" s="21"/>
      <c r="U479" s="21"/>
      <c r="V479" s="21"/>
      <c r="W479" s="21"/>
    </row>
    <row r="480" ht="16.5" spans="1:23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  <c r="S480" s="21"/>
      <c r="T480" s="21"/>
      <c r="U480" s="21"/>
      <c r="V480" s="21"/>
      <c r="W480" s="21"/>
    </row>
    <row r="481" ht="16.5" spans="1:23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  <c r="S481" s="21"/>
      <c r="T481" s="21"/>
      <c r="U481" s="21"/>
      <c r="V481" s="21"/>
      <c r="W481" s="21"/>
    </row>
    <row r="482" ht="16.5" spans="1:23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  <c r="S482" s="21"/>
      <c r="T482" s="21"/>
      <c r="U482" s="21"/>
      <c r="V482" s="21"/>
      <c r="W482" s="21"/>
    </row>
    <row r="483" ht="16.5" spans="1:2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  <c r="S483" s="21"/>
      <c r="T483" s="21"/>
      <c r="U483" s="21"/>
      <c r="V483" s="21"/>
      <c r="W483" s="21"/>
    </row>
    <row r="484" ht="16.5" spans="1:23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  <c r="S484" s="21"/>
      <c r="T484" s="21"/>
      <c r="U484" s="21"/>
      <c r="V484" s="21"/>
      <c r="W484" s="21"/>
    </row>
    <row r="485" ht="16.5" spans="1:23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  <c r="S485" s="21"/>
      <c r="T485" s="21"/>
      <c r="U485" s="21"/>
      <c r="V485" s="21"/>
      <c r="W485" s="21"/>
    </row>
    <row r="486" ht="16.5" spans="1:23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  <c r="S486" s="21"/>
      <c r="T486" s="21"/>
      <c r="U486" s="21"/>
      <c r="V486" s="21"/>
      <c r="W486" s="21"/>
    </row>
    <row r="487" ht="16.5" spans="1:23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  <c r="S487" s="21"/>
      <c r="T487" s="21"/>
      <c r="U487" s="21"/>
      <c r="V487" s="21"/>
      <c r="W487" s="21"/>
    </row>
    <row r="488" ht="16.5" spans="1:23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  <c r="S488" s="21"/>
      <c r="T488" s="21"/>
      <c r="U488" s="21"/>
      <c r="V488" s="21"/>
      <c r="W488" s="21"/>
    </row>
    <row r="489" ht="16.5" spans="1:23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  <c r="S489" s="21"/>
      <c r="T489" s="21"/>
      <c r="U489" s="21"/>
      <c r="V489" s="21"/>
      <c r="W489" s="21"/>
    </row>
    <row r="490" ht="16.5" spans="1:23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  <c r="S490" s="21"/>
      <c r="T490" s="21"/>
      <c r="U490" s="21"/>
      <c r="V490" s="21"/>
      <c r="W490" s="21"/>
    </row>
    <row r="491" ht="16.5" spans="1:23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  <c r="S491" s="21"/>
      <c r="T491" s="21"/>
      <c r="U491" s="21"/>
      <c r="V491" s="21"/>
      <c r="W491" s="21"/>
    </row>
    <row r="492" ht="16.5" spans="1:23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  <c r="S492" s="21"/>
      <c r="T492" s="21"/>
      <c r="U492" s="21"/>
      <c r="V492" s="21"/>
      <c r="W492" s="21"/>
    </row>
    <row r="493" ht="16.5" spans="1:2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  <c r="S493" s="21"/>
      <c r="T493" s="21"/>
      <c r="U493" s="21"/>
      <c r="V493" s="21"/>
      <c r="W493" s="21"/>
    </row>
    <row r="494" ht="16.5" spans="1:23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  <c r="S494" s="21"/>
      <c r="T494" s="21"/>
      <c r="U494" s="21"/>
      <c r="V494" s="21"/>
      <c r="W494" s="21"/>
    </row>
    <row r="495" ht="16.5" spans="1:23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  <c r="S495" s="21"/>
      <c r="T495" s="21"/>
      <c r="U495" s="21"/>
      <c r="V495" s="21"/>
      <c r="W495" s="21"/>
    </row>
    <row r="496" ht="16.5" spans="1:23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  <c r="S496" s="21"/>
      <c r="T496" s="21"/>
      <c r="U496" s="21"/>
      <c r="V496" s="21"/>
      <c r="W496" s="21"/>
    </row>
    <row r="497" ht="16.5" spans="1:23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  <c r="S497" s="21"/>
      <c r="T497" s="21"/>
      <c r="U497" s="21"/>
      <c r="V497" s="21"/>
      <c r="W497" s="21"/>
    </row>
    <row r="498" ht="16.5" spans="1:23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  <c r="S498" s="21"/>
      <c r="T498" s="21"/>
      <c r="U498" s="21"/>
      <c r="V498" s="21"/>
      <c r="W498" s="21"/>
    </row>
    <row r="499" ht="16.5" spans="1:23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  <c r="S499" s="21"/>
      <c r="T499" s="21"/>
      <c r="U499" s="21"/>
      <c r="V499" s="21"/>
      <c r="W499" s="21"/>
    </row>
    <row r="500" ht="16.5" spans="1:23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  <c r="S500" s="21"/>
      <c r="T500" s="21"/>
      <c r="U500" s="21"/>
      <c r="V500" s="21"/>
      <c r="W500" s="21"/>
    </row>
    <row r="501" ht="16.5" spans="1:23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  <c r="S501" s="21"/>
      <c r="T501" s="21"/>
      <c r="U501" s="21"/>
      <c r="V501" s="21"/>
      <c r="W501" s="21"/>
    </row>
    <row r="502" ht="16.5" spans="1:23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  <c r="S502" s="21"/>
      <c r="T502" s="21"/>
      <c r="U502" s="21"/>
      <c r="V502" s="21"/>
      <c r="W502" s="21"/>
    </row>
    <row r="503" ht="16.5" spans="1:2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  <c r="S503" s="21"/>
      <c r="T503" s="21"/>
      <c r="U503" s="21"/>
      <c r="V503" s="21"/>
      <c r="W503" s="21"/>
    </row>
    <row r="504" ht="16.5" spans="1:23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  <c r="S504" s="21"/>
      <c r="T504" s="21"/>
      <c r="U504" s="21"/>
      <c r="V504" s="21"/>
      <c r="W504" s="21"/>
    </row>
    <row r="505" ht="16.5" spans="1:23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  <c r="S505" s="21"/>
      <c r="T505" s="21"/>
      <c r="U505" s="21"/>
      <c r="V505" s="21"/>
      <c r="W505" s="21"/>
    </row>
    <row r="506" ht="16.5" spans="1:23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  <c r="S506" s="21"/>
      <c r="T506" s="21"/>
      <c r="U506" s="21"/>
      <c r="V506" s="21"/>
      <c r="W506" s="21"/>
    </row>
    <row r="507" ht="16.5" spans="1:23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  <c r="S507" s="21"/>
      <c r="T507" s="21"/>
      <c r="U507" s="21"/>
      <c r="V507" s="21"/>
      <c r="W507" s="21"/>
    </row>
    <row r="508" ht="16.5" spans="1:23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  <c r="S508" s="21"/>
      <c r="T508" s="21"/>
      <c r="U508" s="21"/>
      <c r="V508" s="21"/>
      <c r="W508" s="21"/>
    </row>
    <row r="509" ht="16.5" spans="1:23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  <c r="S509" s="21"/>
      <c r="T509" s="21"/>
      <c r="U509" s="21"/>
      <c r="V509" s="21"/>
      <c r="W509" s="21"/>
    </row>
    <row r="510" ht="16.5" spans="1:23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  <c r="S510" s="21"/>
      <c r="T510" s="21"/>
      <c r="U510" s="21"/>
      <c r="V510" s="21"/>
      <c r="W510" s="21"/>
    </row>
    <row r="511" ht="16.5" spans="1:23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  <c r="S511" s="21"/>
      <c r="T511" s="21"/>
      <c r="U511" s="21"/>
      <c r="V511" s="21"/>
      <c r="W511" s="21"/>
    </row>
    <row r="512" ht="16.5" spans="1:23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  <c r="S512" s="21"/>
      <c r="T512" s="21"/>
      <c r="U512" s="21"/>
      <c r="V512" s="21"/>
      <c r="W512" s="21"/>
    </row>
    <row r="513" ht="16.5" spans="1:2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  <c r="S513" s="21"/>
      <c r="T513" s="21"/>
      <c r="U513" s="21"/>
      <c r="V513" s="21"/>
      <c r="W513" s="21"/>
    </row>
    <row r="514" ht="16.5" spans="1:23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  <c r="S514" s="21"/>
      <c r="T514" s="21"/>
      <c r="U514" s="21"/>
      <c r="V514" s="21"/>
      <c r="W514" s="21"/>
    </row>
    <row r="515" ht="16.5" spans="1:23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  <c r="S515" s="21"/>
      <c r="T515" s="21"/>
      <c r="U515" s="21"/>
      <c r="V515" s="21"/>
      <c r="W515" s="21"/>
    </row>
    <row r="516" ht="16.5" spans="1:23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  <c r="S516" s="21"/>
      <c r="T516" s="21"/>
      <c r="U516" s="21"/>
      <c r="V516" s="21"/>
      <c r="W516" s="21"/>
    </row>
    <row r="517" ht="16.5" spans="1:23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  <c r="S517" s="21"/>
      <c r="T517" s="21"/>
      <c r="U517" s="21"/>
      <c r="V517" s="21"/>
      <c r="W517" s="21"/>
    </row>
    <row r="518" ht="16.5" spans="1:23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  <c r="S518" s="21"/>
      <c r="T518" s="21"/>
      <c r="U518" s="21"/>
      <c r="V518" s="21"/>
      <c r="W518" s="21"/>
    </row>
    <row r="519" ht="16.5" spans="1:23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  <c r="S519" s="21"/>
      <c r="T519" s="21"/>
      <c r="U519" s="21"/>
      <c r="V519" s="21"/>
      <c r="W519" s="21"/>
    </row>
    <row r="520" ht="16.5" spans="1:23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  <c r="S520" s="21"/>
      <c r="T520" s="21"/>
      <c r="U520" s="21"/>
      <c r="V520" s="21"/>
      <c r="W520" s="21"/>
    </row>
    <row r="521" ht="16.5" spans="1:23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  <c r="S521" s="21"/>
      <c r="T521" s="21"/>
      <c r="U521" s="21"/>
      <c r="V521" s="21"/>
      <c r="W521" s="21"/>
    </row>
    <row r="522" ht="16.5" spans="1:23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  <c r="S522" s="21"/>
      <c r="T522" s="21"/>
      <c r="U522" s="21"/>
      <c r="V522" s="21"/>
      <c r="W522" s="21"/>
    </row>
    <row r="523" ht="16.5" spans="1: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  <c r="S523" s="21"/>
      <c r="T523" s="21"/>
      <c r="U523" s="21"/>
      <c r="V523" s="21"/>
      <c r="W523" s="21"/>
    </row>
    <row r="524" ht="16.5" spans="1:23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  <c r="S524" s="21"/>
      <c r="T524" s="21"/>
      <c r="U524" s="21"/>
      <c r="V524" s="21"/>
      <c r="W524" s="21"/>
    </row>
    <row r="525" ht="16.5" spans="1:23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  <c r="S525" s="21"/>
      <c r="T525" s="21"/>
      <c r="U525" s="21"/>
      <c r="V525" s="21"/>
      <c r="W525" s="21"/>
    </row>
    <row r="526" ht="16.5" spans="1:23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  <c r="S526" s="21"/>
      <c r="T526" s="21"/>
      <c r="U526" s="21"/>
      <c r="V526" s="21"/>
      <c r="W526" s="21"/>
    </row>
    <row r="527" ht="16.5" spans="1:23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  <c r="S527" s="21"/>
      <c r="T527" s="21"/>
      <c r="U527" s="21"/>
      <c r="V527" s="21"/>
      <c r="W527" s="21"/>
    </row>
    <row r="528" ht="16.5" spans="1:23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  <c r="S528" s="21"/>
      <c r="T528" s="21"/>
      <c r="U528" s="21"/>
      <c r="V528" s="21"/>
      <c r="W528" s="21"/>
    </row>
    <row r="529" ht="16.5" spans="1:23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  <c r="S529" s="21"/>
      <c r="T529" s="21"/>
      <c r="U529" s="21"/>
      <c r="V529" s="21"/>
      <c r="W529" s="21"/>
    </row>
    <row r="530" ht="16.5" spans="1:23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  <c r="S530" s="21"/>
      <c r="T530" s="21"/>
      <c r="U530" s="21"/>
      <c r="V530" s="21"/>
      <c r="W530" s="21"/>
    </row>
    <row r="531" ht="16.5" spans="1:23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  <c r="S531" s="21"/>
      <c r="T531" s="21"/>
      <c r="U531" s="21"/>
      <c r="V531" s="21"/>
      <c r="W531" s="21"/>
    </row>
    <row r="532" ht="16.5" spans="1:23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  <c r="S532" s="21"/>
      <c r="T532" s="21"/>
      <c r="U532" s="21"/>
      <c r="V532" s="21"/>
      <c r="W532" s="21"/>
    </row>
    <row r="533" ht="16.5" spans="1:2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  <c r="S533" s="21"/>
      <c r="T533" s="21"/>
      <c r="U533" s="21"/>
      <c r="V533" s="21"/>
      <c r="W533" s="21"/>
    </row>
    <row r="534" ht="16.5" spans="1:23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  <c r="S534" s="21"/>
      <c r="T534" s="21"/>
      <c r="U534" s="21"/>
      <c r="V534" s="21"/>
      <c r="W534" s="21"/>
    </row>
    <row r="535" ht="16.5" spans="1:23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  <c r="S535" s="21"/>
      <c r="T535" s="21"/>
      <c r="U535" s="21"/>
      <c r="V535" s="21"/>
      <c r="W535" s="21"/>
    </row>
    <row r="536" ht="16.5" spans="1:23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  <c r="S536" s="21"/>
      <c r="T536" s="21"/>
      <c r="U536" s="21"/>
      <c r="V536" s="21"/>
      <c r="W536" s="21"/>
    </row>
    <row r="537" ht="16.5" spans="1:23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  <c r="S537" s="21"/>
      <c r="T537" s="21"/>
      <c r="U537" s="21"/>
      <c r="V537" s="21"/>
      <c r="W537" s="21"/>
    </row>
    <row r="538" ht="16.5" spans="1:23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  <c r="S538" s="21"/>
      <c r="T538" s="21"/>
      <c r="U538" s="21"/>
      <c r="V538" s="21"/>
      <c r="W538" s="21"/>
    </row>
    <row r="539" ht="16.5" spans="1:23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  <c r="S539" s="21"/>
      <c r="T539" s="21"/>
      <c r="U539" s="21"/>
      <c r="V539" s="21"/>
      <c r="W539" s="21"/>
    </row>
    <row r="540" ht="16.5" spans="1:23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  <c r="S540" s="21"/>
      <c r="T540" s="21"/>
      <c r="U540" s="21"/>
      <c r="V540" s="21"/>
      <c r="W540" s="21"/>
    </row>
    <row r="541" ht="16.5" spans="1:23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  <c r="S541" s="21"/>
      <c r="T541" s="21"/>
      <c r="U541" s="21"/>
      <c r="V541" s="21"/>
      <c r="W541" s="21"/>
    </row>
    <row r="542" ht="16.5" spans="1:23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  <c r="S542" s="21"/>
      <c r="T542" s="21"/>
      <c r="U542" s="21"/>
      <c r="V542" s="21"/>
      <c r="W542" s="21"/>
    </row>
    <row r="543" ht="16.5" spans="1:2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  <c r="S543" s="21"/>
      <c r="T543" s="21"/>
      <c r="U543" s="21"/>
      <c r="V543" s="21"/>
      <c r="W543" s="21"/>
    </row>
    <row r="544" ht="16.5" spans="1:23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  <c r="S544" s="21"/>
      <c r="T544" s="21"/>
      <c r="U544" s="21"/>
      <c r="V544" s="21"/>
      <c r="W544" s="21"/>
    </row>
    <row r="545" ht="16.5" spans="1:23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  <c r="S545" s="21"/>
      <c r="T545" s="21"/>
      <c r="U545" s="21"/>
      <c r="V545" s="21"/>
      <c r="W545" s="21"/>
    </row>
    <row r="546" ht="16.5" spans="1:23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  <c r="S546" s="21"/>
      <c r="T546" s="21"/>
      <c r="U546" s="21"/>
      <c r="V546" s="21"/>
      <c r="W546" s="21"/>
    </row>
    <row r="547" ht="16.5" spans="1:23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  <c r="S547" s="21"/>
      <c r="T547" s="21"/>
      <c r="U547" s="21"/>
      <c r="V547" s="21"/>
      <c r="W547" s="21"/>
    </row>
    <row r="548" ht="16.5" spans="1:23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  <c r="S548" s="21"/>
      <c r="T548" s="21"/>
      <c r="U548" s="21"/>
      <c r="V548" s="21"/>
      <c r="W548" s="21"/>
    </row>
    <row r="549" ht="16.5" spans="1:23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  <c r="S549" s="21"/>
      <c r="T549" s="21"/>
      <c r="U549" s="21"/>
      <c r="V549" s="21"/>
      <c r="W549" s="21"/>
    </row>
    <row r="550" ht="16.5" spans="1:23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  <c r="S550" s="21"/>
      <c r="T550" s="21"/>
      <c r="U550" s="21"/>
      <c r="V550" s="21"/>
      <c r="W550" s="21"/>
    </row>
    <row r="551" ht="16.5" spans="1:23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  <c r="S551" s="21"/>
      <c r="T551" s="21"/>
      <c r="U551" s="21"/>
      <c r="V551" s="21"/>
      <c r="W551" s="21"/>
    </row>
    <row r="552" ht="16.5" spans="1:23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  <c r="S552" s="21"/>
      <c r="T552" s="21"/>
      <c r="U552" s="21"/>
      <c r="V552" s="21"/>
      <c r="W552" s="21"/>
    </row>
    <row r="553" ht="16.5" spans="1:2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  <c r="S553" s="21"/>
      <c r="T553" s="21"/>
      <c r="U553" s="21"/>
      <c r="V553" s="21"/>
      <c r="W553" s="21"/>
    </row>
    <row r="554" ht="16.5" spans="1:23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  <c r="S554" s="21"/>
      <c r="T554" s="21"/>
      <c r="U554" s="21"/>
      <c r="V554" s="21"/>
      <c r="W554" s="21"/>
    </row>
    <row r="555" ht="16.5" spans="1:23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  <c r="S555" s="21"/>
      <c r="T555" s="21"/>
      <c r="U555" s="21"/>
      <c r="V555" s="21"/>
      <c r="W555" s="21"/>
    </row>
    <row r="556" ht="16.5" spans="1:23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  <c r="S556" s="21"/>
      <c r="T556" s="21"/>
      <c r="U556" s="21"/>
      <c r="V556" s="21"/>
      <c r="W556" s="21"/>
    </row>
    <row r="557" ht="16.5" spans="1:23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  <c r="S557" s="21"/>
      <c r="T557" s="21"/>
      <c r="U557" s="21"/>
      <c r="V557" s="21"/>
      <c r="W557" s="21"/>
    </row>
    <row r="558" ht="16.5" spans="1:23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  <c r="S558" s="21"/>
      <c r="T558" s="21"/>
      <c r="U558" s="21"/>
      <c r="V558" s="21"/>
      <c r="W558" s="21"/>
    </row>
    <row r="559" ht="16.5" spans="1:23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  <c r="S559" s="21"/>
      <c r="T559" s="21"/>
      <c r="U559" s="21"/>
      <c r="V559" s="21"/>
      <c r="W559" s="21"/>
    </row>
    <row r="560" ht="16.5" spans="1:23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  <c r="S560" s="21"/>
      <c r="T560" s="21"/>
      <c r="U560" s="21"/>
      <c r="V560" s="21"/>
      <c r="W560" s="21"/>
    </row>
    <row r="561" ht="16.5" spans="1:23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  <c r="S561" s="21"/>
      <c r="T561" s="21"/>
      <c r="U561" s="21"/>
      <c r="V561" s="21"/>
      <c r="W561" s="21"/>
    </row>
    <row r="562" ht="16.5" spans="1:23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  <c r="S562" s="21"/>
      <c r="T562" s="21"/>
      <c r="U562" s="21"/>
      <c r="V562" s="21"/>
      <c r="W562" s="21"/>
    </row>
    <row r="563" ht="16.5" spans="1:2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  <c r="S563" s="21"/>
      <c r="T563" s="21"/>
      <c r="U563" s="21"/>
      <c r="V563" s="21"/>
      <c r="W563" s="21"/>
    </row>
    <row r="564" ht="16.5" spans="1:23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  <c r="S564" s="21"/>
      <c r="T564" s="21"/>
      <c r="U564" s="21"/>
      <c r="V564" s="21"/>
      <c r="W564" s="21"/>
    </row>
    <row r="565" ht="16.5" spans="1:23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  <c r="S565" s="21"/>
      <c r="T565" s="21"/>
      <c r="U565" s="21"/>
      <c r="V565" s="21"/>
      <c r="W565" s="21"/>
    </row>
    <row r="566" ht="16.5" spans="1:23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  <c r="S566" s="21"/>
      <c r="T566" s="21"/>
      <c r="U566" s="21"/>
      <c r="V566" s="21"/>
      <c r="W566" s="21"/>
    </row>
    <row r="567" ht="16.5" spans="1:23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  <c r="S567" s="21"/>
      <c r="T567" s="21"/>
      <c r="U567" s="21"/>
      <c r="V567" s="21"/>
      <c r="W567" s="21"/>
    </row>
    <row r="568" ht="16.5" spans="1:23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  <c r="S568" s="21"/>
      <c r="T568" s="21"/>
      <c r="U568" s="21"/>
      <c r="V568" s="21"/>
      <c r="W568" s="21"/>
    </row>
    <row r="569" ht="16.5" spans="1:23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  <c r="S569" s="21"/>
      <c r="T569" s="21"/>
      <c r="U569" s="21"/>
      <c r="V569" s="21"/>
      <c r="W569" s="21"/>
    </row>
    <row r="570" ht="16.5" spans="1:23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  <c r="S570" s="21"/>
      <c r="T570" s="21"/>
      <c r="U570" s="21"/>
      <c r="V570" s="21"/>
      <c r="W570" s="21"/>
    </row>
    <row r="571" ht="16.5" spans="1:23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  <c r="S571" s="21"/>
      <c r="T571" s="21"/>
      <c r="U571" s="21"/>
      <c r="V571" s="21"/>
      <c r="W571" s="21"/>
    </row>
    <row r="572" ht="16.5" spans="1:23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  <c r="S572" s="21"/>
      <c r="T572" s="21"/>
      <c r="U572" s="21"/>
      <c r="V572" s="21"/>
      <c r="W572" s="21"/>
    </row>
    <row r="573" ht="16.5" spans="1:2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  <c r="S573" s="21"/>
      <c r="T573" s="21"/>
      <c r="U573" s="21"/>
      <c r="V573" s="21"/>
      <c r="W573" s="21"/>
    </row>
    <row r="574" ht="16.5" spans="1:23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  <c r="S574" s="21"/>
      <c r="T574" s="21"/>
      <c r="U574" s="21"/>
      <c r="V574" s="21"/>
      <c r="W574" s="21"/>
    </row>
    <row r="575" ht="16.5" spans="1:23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  <c r="S575" s="21"/>
      <c r="T575" s="21"/>
      <c r="U575" s="21"/>
      <c r="V575" s="21"/>
      <c r="W575" s="21"/>
    </row>
    <row r="576" ht="16.5" spans="1:23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  <c r="S576" s="21"/>
      <c r="T576" s="21"/>
      <c r="U576" s="21"/>
      <c r="V576" s="21"/>
      <c r="W576" s="21"/>
    </row>
    <row r="577" ht="16.5" spans="1:23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  <c r="S577" s="21"/>
      <c r="T577" s="21"/>
      <c r="U577" s="21"/>
      <c r="V577" s="21"/>
      <c r="W577" s="21"/>
    </row>
    <row r="578" ht="16.5" spans="1:23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  <c r="S578" s="21"/>
      <c r="T578" s="21"/>
      <c r="U578" s="21"/>
      <c r="V578" s="21"/>
      <c r="W578" s="21"/>
    </row>
    <row r="579" ht="16.5" spans="1:23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  <c r="S579" s="21"/>
      <c r="T579" s="21"/>
      <c r="U579" s="21"/>
      <c r="V579" s="21"/>
      <c r="W579" s="21"/>
    </row>
    <row r="580" ht="16.5" spans="1:23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  <c r="S580" s="21"/>
      <c r="T580" s="21"/>
      <c r="U580" s="21"/>
      <c r="V580" s="21"/>
      <c r="W580" s="21"/>
    </row>
    <row r="581" ht="16.5" spans="1:23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  <c r="S581" s="21"/>
      <c r="T581" s="21"/>
      <c r="U581" s="21"/>
      <c r="V581" s="21"/>
      <c r="W581" s="21"/>
    </row>
    <row r="582" ht="16.5" spans="1:23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  <c r="S582" s="21"/>
      <c r="T582" s="21"/>
      <c r="U582" s="21"/>
      <c r="V582" s="21"/>
      <c r="W582" s="21"/>
    </row>
    <row r="583" ht="16.5" spans="1:2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  <c r="S583" s="21"/>
      <c r="T583" s="21"/>
      <c r="U583" s="21"/>
      <c r="V583" s="21"/>
      <c r="W583" s="21"/>
    </row>
    <row r="584" ht="16.5" spans="1:23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  <c r="S584" s="21"/>
      <c r="T584" s="21"/>
      <c r="U584" s="21"/>
      <c r="V584" s="21"/>
      <c r="W584" s="21"/>
    </row>
    <row r="585" ht="16.5" spans="1:23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  <c r="S585" s="21"/>
      <c r="T585" s="21"/>
      <c r="U585" s="21"/>
      <c r="V585" s="21"/>
      <c r="W585" s="21"/>
    </row>
    <row r="586" ht="16.5" spans="1:23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  <c r="S586" s="21"/>
      <c r="T586" s="21"/>
      <c r="U586" s="21"/>
      <c r="V586" s="21"/>
      <c r="W586" s="21"/>
    </row>
    <row r="587" ht="16.5" spans="1:23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  <c r="S587" s="21"/>
      <c r="T587" s="21"/>
      <c r="U587" s="21"/>
      <c r="V587" s="21"/>
      <c r="W587" s="21"/>
    </row>
    <row r="588" ht="16.5" spans="1:23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  <c r="S588" s="21"/>
      <c r="T588" s="21"/>
      <c r="U588" s="21"/>
      <c r="V588" s="21"/>
      <c r="W588" s="21"/>
    </row>
    <row r="589" ht="16.5" spans="1:23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  <c r="S589" s="21"/>
      <c r="T589" s="21"/>
      <c r="U589" s="21"/>
      <c r="V589" s="21"/>
      <c r="W589" s="21"/>
    </row>
    <row r="590" ht="16.5" spans="1:23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  <c r="S590" s="21"/>
      <c r="T590" s="21"/>
      <c r="U590" s="21"/>
      <c r="V590" s="21"/>
      <c r="W590" s="21"/>
    </row>
    <row r="591" ht="16.5" spans="1:23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  <c r="S591" s="21"/>
      <c r="T591" s="21"/>
      <c r="U591" s="21"/>
      <c r="V591" s="21"/>
      <c r="W591" s="21"/>
    </row>
    <row r="592" ht="16.5" spans="1:23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  <c r="S592" s="21"/>
      <c r="T592" s="21"/>
      <c r="U592" s="21"/>
      <c r="V592" s="21"/>
      <c r="W592" s="21"/>
    </row>
    <row r="593" ht="16.5" spans="1:2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  <c r="S593" s="21"/>
      <c r="T593" s="21"/>
      <c r="U593" s="21"/>
      <c r="V593" s="21"/>
      <c r="W593" s="21"/>
    </row>
    <row r="594" ht="16.5" spans="1:23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  <c r="S594" s="21"/>
      <c r="T594" s="21"/>
      <c r="U594" s="21"/>
      <c r="V594" s="21"/>
      <c r="W594" s="21"/>
    </row>
    <row r="595" ht="16.5" spans="1:23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  <c r="S595" s="21"/>
      <c r="T595" s="21"/>
      <c r="U595" s="21"/>
      <c r="V595" s="21"/>
      <c r="W595" s="21"/>
    </row>
    <row r="596" ht="16.5" spans="1:23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  <c r="S596" s="21"/>
      <c r="T596" s="21"/>
      <c r="U596" s="21"/>
      <c r="V596" s="21"/>
      <c r="W596" s="21"/>
    </row>
    <row r="597" ht="16.5" spans="1:23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  <c r="S597" s="21"/>
      <c r="T597" s="21"/>
      <c r="U597" s="21"/>
      <c r="V597" s="21"/>
      <c r="W597" s="21"/>
    </row>
    <row r="598" ht="16.5" spans="1:23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  <c r="S598" s="21"/>
      <c r="T598" s="21"/>
      <c r="U598" s="21"/>
      <c r="V598" s="21"/>
      <c r="W598" s="21"/>
    </row>
    <row r="599" ht="16.5" spans="1:23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  <c r="S599" s="21"/>
      <c r="T599" s="21"/>
      <c r="U599" s="21"/>
      <c r="V599" s="21"/>
      <c r="W599" s="21"/>
    </row>
    <row r="600" ht="16.5" spans="1:23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  <c r="S600" s="21"/>
      <c r="T600" s="21"/>
      <c r="U600" s="21"/>
      <c r="V600" s="21"/>
      <c r="W600" s="21"/>
    </row>
    <row r="601" ht="16.5" spans="1:23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  <c r="S601" s="21"/>
      <c r="T601" s="21"/>
      <c r="U601" s="21"/>
      <c r="V601" s="21"/>
      <c r="W601" s="21"/>
    </row>
    <row r="602" ht="16.5" spans="1:23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  <c r="S602" s="21"/>
      <c r="T602" s="21"/>
      <c r="U602" s="21"/>
      <c r="V602" s="21"/>
      <c r="W602" s="21"/>
    </row>
    <row r="603" ht="16.5" spans="1:2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  <c r="S603" s="21"/>
      <c r="T603" s="21"/>
      <c r="U603" s="21"/>
      <c r="V603" s="21"/>
      <c r="W603" s="21"/>
    </row>
    <row r="604" ht="16.5" spans="1:23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  <c r="S604" s="21"/>
      <c r="T604" s="21"/>
      <c r="U604" s="21"/>
      <c r="V604" s="21"/>
      <c r="W604" s="21"/>
    </row>
    <row r="605" ht="16.5" spans="1:23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3"/>
      <c r="L605" s="23"/>
      <c r="M605" s="23"/>
      <c r="N605" s="23"/>
      <c r="O605" s="23"/>
      <c r="P605" s="23"/>
      <c r="Q605" s="23"/>
      <c r="R605" s="23"/>
      <c r="S605" s="21"/>
      <c r="T605" s="21"/>
      <c r="U605" s="21"/>
      <c r="V605" s="21"/>
      <c r="W605" s="21"/>
    </row>
    <row r="606" ht="16.5" spans="1:23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3"/>
      <c r="L606" s="23"/>
      <c r="M606" s="23"/>
      <c r="N606" s="23"/>
      <c r="O606" s="23"/>
      <c r="P606" s="23"/>
      <c r="Q606" s="23"/>
      <c r="R606" s="23"/>
      <c r="S606" s="21"/>
      <c r="T606" s="21"/>
      <c r="U606" s="21"/>
      <c r="V606" s="21"/>
      <c r="W606" s="21"/>
    </row>
    <row r="607" ht="16.5" spans="1:23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3"/>
      <c r="L607" s="23"/>
      <c r="M607" s="23"/>
      <c r="N607" s="23"/>
      <c r="O607" s="23"/>
      <c r="P607" s="23"/>
      <c r="Q607" s="23"/>
      <c r="R607" s="23"/>
      <c r="S607" s="21"/>
      <c r="T607" s="21"/>
      <c r="U607" s="21"/>
      <c r="V607" s="21"/>
      <c r="W607" s="21"/>
    </row>
    <row r="608" ht="16.5" spans="1:23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3"/>
      <c r="L608" s="23"/>
      <c r="M608" s="23"/>
      <c r="N608" s="23"/>
      <c r="O608" s="23"/>
      <c r="P608" s="23"/>
      <c r="Q608" s="23"/>
      <c r="R608" s="23"/>
      <c r="S608" s="21"/>
      <c r="T608" s="21"/>
      <c r="U608" s="21"/>
      <c r="V608" s="21"/>
      <c r="W608" s="21"/>
    </row>
    <row r="609" ht="16.5" spans="1:23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3"/>
      <c r="L609" s="23"/>
      <c r="M609" s="23"/>
      <c r="N609" s="23"/>
      <c r="O609" s="23"/>
      <c r="P609" s="23"/>
      <c r="Q609" s="23"/>
      <c r="R609" s="23"/>
      <c r="S609" s="21"/>
      <c r="T609" s="21"/>
      <c r="U609" s="21"/>
      <c r="V609" s="21"/>
      <c r="W609" s="21"/>
    </row>
    <row r="610" ht="16.5" spans="1:23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3"/>
      <c r="L610" s="23"/>
      <c r="M610" s="23"/>
      <c r="N610" s="23"/>
      <c r="O610" s="23"/>
      <c r="P610" s="23"/>
      <c r="Q610" s="23"/>
      <c r="R610" s="23"/>
      <c r="S610" s="21"/>
      <c r="T610" s="21"/>
      <c r="U610" s="21"/>
      <c r="V610" s="21"/>
      <c r="W610" s="21"/>
    </row>
    <row r="611" ht="16.5" spans="1:23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3"/>
      <c r="L611" s="23"/>
      <c r="M611" s="23"/>
      <c r="N611" s="23"/>
      <c r="O611" s="23"/>
      <c r="P611" s="23"/>
      <c r="Q611" s="23"/>
      <c r="R611" s="23"/>
      <c r="S611" s="21"/>
      <c r="T611" s="21"/>
      <c r="U611" s="21"/>
      <c r="V611" s="21"/>
      <c r="W611" s="21"/>
    </row>
    <row r="612" ht="16.5" spans="1:23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3"/>
      <c r="L612" s="23"/>
      <c r="M612" s="23"/>
      <c r="N612" s="23"/>
      <c r="O612" s="23"/>
      <c r="P612" s="23"/>
      <c r="Q612" s="23"/>
      <c r="R612" s="23"/>
      <c r="S612" s="21"/>
      <c r="T612" s="21"/>
      <c r="U612" s="21"/>
      <c r="V612" s="21"/>
      <c r="W612" s="21"/>
    </row>
    <row r="613" ht="16.5" spans="1:2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3"/>
      <c r="L613" s="23"/>
      <c r="M613" s="23"/>
      <c r="N613" s="23"/>
      <c r="O613" s="23"/>
      <c r="P613" s="23"/>
      <c r="Q613" s="23"/>
      <c r="R613" s="23"/>
      <c r="S613" s="21"/>
      <c r="T613" s="21"/>
      <c r="U613" s="21"/>
      <c r="V613" s="21"/>
      <c r="W613" s="21"/>
    </row>
    <row r="614" ht="16.5" spans="1:23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3"/>
      <c r="L614" s="23"/>
      <c r="M614" s="23"/>
      <c r="N614" s="23"/>
      <c r="O614" s="23"/>
      <c r="P614" s="23"/>
      <c r="Q614" s="23"/>
      <c r="R614" s="23"/>
      <c r="S614" s="21"/>
      <c r="T614" s="21"/>
      <c r="U614" s="21"/>
      <c r="V614" s="21"/>
      <c r="W614" s="21"/>
    </row>
    <row r="615" ht="16.5" spans="1:23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3"/>
      <c r="L615" s="23"/>
      <c r="M615" s="23"/>
      <c r="N615" s="23"/>
      <c r="O615" s="23"/>
      <c r="P615" s="23"/>
      <c r="Q615" s="23"/>
      <c r="R615" s="23"/>
      <c r="S615" s="21"/>
      <c r="T615" s="21"/>
      <c r="U615" s="21"/>
      <c r="V615" s="21"/>
      <c r="W615" s="21"/>
    </row>
    <row r="616" ht="16.5" spans="1:23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3"/>
      <c r="L616" s="23"/>
      <c r="M616" s="23"/>
      <c r="N616" s="23"/>
      <c r="O616" s="23"/>
      <c r="P616" s="23"/>
      <c r="Q616" s="23"/>
      <c r="R616" s="23"/>
      <c r="S616" s="21"/>
      <c r="T616" s="21"/>
      <c r="U616" s="21"/>
      <c r="V616" s="21"/>
      <c r="W616" s="21"/>
    </row>
    <row r="617" ht="16.5" spans="1:23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3"/>
      <c r="L617" s="23"/>
      <c r="M617" s="23"/>
      <c r="N617" s="23"/>
      <c r="O617" s="23"/>
      <c r="P617" s="23"/>
      <c r="Q617" s="23"/>
      <c r="R617" s="23"/>
      <c r="S617" s="21"/>
      <c r="T617" s="21"/>
      <c r="U617" s="21"/>
      <c r="V617" s="21"/>
      <c r="W617" s="21"/>
    </row>
    <row r="618" ht="16.5" spans="1:23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3"/>
      <c r="L618" s="23"/>
      <c r="M618" s="23"/>
      <c r="N618" s="23"/>
      <c r="O618" s="23"/>
      <c r="P618" s="23"/>
      <c r="Q618" s="23"/>
      <c r="R618" s="23"/>
      <c r="S618" s="21"/>
      <c r="T618" s="21"/>
      <c r="U618" s="21"/>
      <c r="V618" s="21"/>
      <c r="W618" s="21"/>
    </row>
    <row r="619" ht="16.5" spans="1:23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3"/>
      <c r="L619" s="23"/>
      <c r="M619" s="23"/>
      <c r="N619" s="23"/>
      <c r="O619" s="23"/>
      <c r="P619" s="23"/>
      <c r="Q619" s="23"/>
      <c r="R619" s="23"/>
      <c r="S619" s="21"/>
      <c r="T619" s="21"/>
      <c r="U619" s="21"/>
      <c r="V619" s="21"/>
      <c r="W619" s="21"/>
    </row>
    <row r="620" ht="16.5" spans="1:23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3"/>
      <c r="L620" s="23"/>
      <c r="M620" s="23"/>
      <c r="N620" s="23"/>
      <c r="O620" s="23"/>
      <c r="P620" s="23"/>
      <c r="Q620" s="23"/>
      <c r="R620" s="23"/>
      <c r="S620" s="21"/>
      <c r="T620" s="21"/>
      <c r="U620" s="21"/>
      <c r="V620" s="21"/>
      <c r="W620" s="21"/>
    </row>
    <row r="621" ht="16.5" spans="1:23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3"/>
      <c r="L621" s="23"/>
      <c r="M621" s="23"/>
      <c r="N621" s="23"/>
      <c r="O621" s="23"/>
      <c r="P621" s="23"/>
      <c r="Q621" s="23"/>
      <c r="R621" s="23"/>
      <c r="S621" s="21"/>
      <c r="T621" s="21"/>
      <c r="U621" s="21"/>
      <c r="V621" s="21"/>
      <c r="W621" s="21"/>
    </row>
    <row r="622" ht="16.5" spans="1:23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3"/>
      <c r="L622" s="23"/>
      <c r="M622" s="23"/>
      <c r="N622" s="23"/>
      <c r="O622" s="23"/>
      <c r="P622" s="23"/>
      <c r="Q622" s="23"/>
      <c r="R622" s="23"/>
      <c r="S622" s="21"/>
      <c r="T622" s="21"/>
      <c r="U622" s="21"/>
      <c r="V622" s="21"/>
      <c r="W622" s="21"/>
    </row>
    <row r="623" ht="16.5" spans="1: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3"/>
      <c r="L623" s="23"/>
      <c r="M623" s="23"/>
      <c r="N623" s="23"/>
      <c r="O623" s="23"/>
      <c r="P623" s="23"/>
      <c r="Q623" s="23"/>
      <c r="R623" s="23"/>
      <c r="S623" s="21"/>
      <c r="T623" s="21"/>
      <c r="U623" s="21"/>
      <c r="V623" s="21"/>
      <c r="W623" s="21"/>
    </row>
    <row r="624" ht="16.5" spans="1:23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3"/>
      <c r="L624" s="23"/>
      <c r="M624" s="23"/>
      <c r="N624" s="23"/>
      <c r="O624" s="23"/>
      <c r="P624" s="23"/>
      <c r="Q624" s="23"/>
      <c r="R624" s="23"/>
      <c r="S624" s="21"/>
      <c r="T624" s="21"/>
      <c r="U624" s="21"/>
      <c r="V624" s="21"/>
      <c r="W624" s="21"/>
    </row>
    <row r="625" ht="16.5" spans="1:23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3"/>
      <c r="L625" s="23"/>
      <c r="M625" s="23"/>
      <c r="N625" s="23"/>
      <c r="O625" s="23"/>
      <c r="P625" s="23"/>
      <c r="Q625" s="23"/>
      <c r="R625" s="23"/>
      <c r="S625" s="21"/>
      <c r="T625" s="21"/>
      <c r="U625" s="21"/>
      <c r="V625" s="21"/>
      <c r="W625" s="21"/>
    </row>
    <row r="626" ht="16.5" spans="1:23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3"/>
      <c r="L626" s="23"/>
      <c r="M626" s="23"/>
      <c r="N626" s="23"/>
      <c r="O626" s="23"/>
      <c r="P626" s="23"/>
      <c r="Q626" s="23"/>
      <c r="R626" s="23"/>
      <c r="S626" s="21"/>
      <c r="T626" s="21"/>
      <c r="U626" s="21"/>
      <c r="V626" s="21"/>
      <c r="W626" s="21"/>
    </row>
    <row r="627" ht="16.5" spans="1:23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3"/>
      <c r="L627" s="23"/>
      <c r="M627" s="23"/>
      <c r="N627" s="23"/>
      <c r="O627" s="23"/>
      <c r="P627" s="23"/>
      <c r="Q627" s="23"/>
      <c r="R627" s="23"/>
      <c r="S627" s="21"/>
      <c r="T627" s="21"/>
      <c r="U627" s="21"/>
      <c r="V627" s="21"/>
      <c r="W627" s="21"/>
    </row>
    <row r="628" ht="16.5" spans="1:23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3"/>
      <c r="L628" s="23"/>
      <c r="M628" s="23"/>
      <c r="N628" s="23"/>
      <c r="O628" s="23"/>
      <c r="P628" s="23"/>
      <c r="Q628" s="23"/>
      <c r="R628" s="23"/>
      <c r="S628" s="21"/>
      <c r="T628" s="21"/>
      <c r="U628" s="21"/>
      <c r="V628" s="21"/>
      <c r="W628" s="21"/>
    </row>
    <row r="629" ht="16.5" spans="1:23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3"/>
      <c r="L629" s="23"/>
      <c r="M629" s="23"/>
      <c r="N629" s="23"/>
      <c r="O629" s="23"/>
      <c r="P629" s="23"/>
      <c r="Q629" s="23"/>
      <c r="R629" s="23"/>
      <c r="S629" s="21"/>
      <c r="T629" s="21"/>
      <c r="U629" s="21"/>
      <c r="V629" s="21"/>
      <c r="W629" s="21"/>
    </row>
    <row r="630" ht="16.5" spans="1:23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3"/>
      <c r="L630" s="23"/>
      <c r="M630" s="23"/>
      <c r="N630" s="23"/>
      <c r="O630" s="23"/>
      <c r="P630" s="23"/>
      <c r="Q630" s="23"/>
      <c r="R630" s="23"/>
      <c r="S630" s="21"/>
      <c r="T630" s="21"/>
      <c r="U630" s="21"/>
      <c r="V630" s="21"/>
      <c r="W630" s="21"/>
    </row>
    <row r="631" ht="16.5" spans="1:23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3"/>
      <c r="L631" s="23"/>
      <c r="M631" s="23"/>
      <c r="N631" s="23"/>
      <c r="O631" s="23"/>
      <c r="P631" s="23"/>
      <c r="Q631" s="23"/>
      <c r="R631" s="23"/>
      <c r="S631" s="21"/>
      <c r="T631" s="21"/>
      <c r="U631" s="21"/>
      <c r="V631" s="21"/>
      <c r="W631" s="21"/>
    </row>
    <row r="632" ht="16.5" spans="1:23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3"/>
      <c r="L632" s="23"/>
      <c r="M632" s="23"/>
      <c r="N632" s="23"/>
      <c r="O632" s="23"/>
      <c r="P632" s="23"/>
      <c r="Q632" s="23"/>
      <c r="R632" s="23"/>
      <c r="S632" s="21"/>
      <c r="T632" s="21"/>
      <c r="U632" s="21"/>
      <c r="V632" s="21"/>
      <c r="W632" s="21"/>
    </row>
    <row r="633" ht="16.5" spans="1:2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3"/>
      <c r="L633" s="23"/>
      <c r="M633" s="23"/>
      <c r="N633" s="23"/>
      <c r="O633" s="23"/>
      <c r="P633" s="23"/>
      <c r="Q633" s="23"/>
      <c r="R633" s="23"/>
      <c r="S633" s="21"/>
      <c r="T633" s="21"/>
      <c r="U633" s="21"/>
      <c r="V633" s="21"/>
      <c r="W633" s="21"/>
    </row>
    <row r="634" ht="16.5" spans="1:23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3"/>
      <c r="L634" s="23"/>
      <c r="M634" s="23"/>
      <c r="N634" s="23"/>
      <c r="O634" s="23"/>
      <c r="P634" s="23"/>
      <c r="Q634" s="23"/>
      <c r="R634" s="23"/>
      <c r="S634" s="21"/>
      <c r="T634" s="21"/>
      <c r="U634" s="21"/>
      <c r="V634" s="21"/>
      <c r="W634" s="21"/>
    </row>
    <row r="635" ht="16.5" spans="1:23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3"/>
      <c r="L635" s="23"/>
      <c r="M635" s="23"/>
      <c r="N635" s="23"/>
      <c r="O635" s="23"/>
      <c r="P635" s="23"/>
      <c r="Q635" s="23"/>
      <c r="R635" s="23"/>
      <c r="S635" s="21"/>
      <c r="T635" s="21"/>
      <c r="U635" s="21"/>
      <c r="V635" s="21"/>
      <c r="W635" s="21"/>
    </row>
    <row r="636" ht="16.5" spans="1:23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3"/>
      <c r="L636" s="23"/>
      <c r="M636" s="23"/>
      <c r="N636" s="23"/>
      <c r="O636" s="23"/>
      <c r="P636" s="23"/>
      <c r="Q636" s="23"/>
      <c r="R636" s="23"/>
      <c r="S636" s="21"/>
      <c r="T636" s="21"/>
      <c r="U636" s="21"/>
      <c r="V636" s="21"/>
      <c r="W636" s="21"/>
    </row>
    <row r="637" ht="16.5" spans="1:23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3"/>
      <c r="L637" s="23"/>
      <c r="M637" s="23"/>
      <c r="N637" s="23"/>
      <c r="O637" s="23"/>
      <c r="P637" s="23"/>
      <c r="Q637" s="23"/>
      <c r="R637" s="23"/>
      <c r="S637" s="21"/>
      <c r="T637" s="21"/>
      <c r="U637" s="21"/>
      <c r="V637" s="21"/>
      <c r="W637" s="21"/>
    </row>
    <row r="638" ht="16.5" spans="1:23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3"/>
      <c r="L638" s="23"/>
      <c r="M638" s="23"/>
      <c r="N638" s="23"/>
      <c r="O638" s="23"/>
      <c r="P638" s="23"/>
      <c r="Q638" s="23"/>
      <c r="R638" s="23"/>
      <c r="S638" s="21"/>
      <c r="T638" s="21"/>
      <c r="U638" s="21"/>
      <c r="V638" s="21"/>
      <c r="W638" s="21"/>
    </row>
    <row r="639" ht="16.5" spans="1:23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3"/>
      <c r="L639" s="23"/>
      <c r="M639" s="23"/>
      <c r="N639" s="23"/>
      <c r="O639" s="23"/>
      <c r="P639" s="23"/>
      <c r="Q639" s="23"/>
      <c r="R639" s="23"/>
      <c r="S639" s="21"/>
      <c r="T639" s="21"/>
      <c r="U639" s="21"/>
      <c r="V639" s="21"/>
      <c r="W639" s="21"/>
    </row>
    <row r="640" ht="16.5" spans="1:23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3"/>
      <c r="L640" s="23"/>
      <c r="M640" s="23"/>
      <c r="N640" s="23"/>
      <c r="O640" s="23"/>
      <c r="P640" s="23"/>
      <c r="Q640" s="23"/>
      <c r="R640" s="23"/>
      <c r="S640" s="21"/>
      <c r="T640" s="21"/>
      <c r="U640" s="21"/>
      <c r="V640" s="21"/>
      <c r="W640" s="21"/>
    </row>
    <row r="641" ht="16.5" spans="1:23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3"/>
      <c r="L641" s="23"/>
      <c r="M641" s="23"/>
      <c r="N641" s="23"/>
      <c r="O641" s="23"/>
      <c r="P641" s="23"/>
      <c r="Q641" s="23"/>
      <c r="R641" s="23"/>
      <c r="S641" s="21"/>
      <c r="T641" s="21"/>
      <c r="U641" s="21"/>
      <c r="V641" s="21"/>
      <c r="W641" s="21"/>
    </row>
    <row r="642" ht="16.5" spans="1:23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3"/>
      <c r="L642" s="23"/>
      <c r="M642" s="23"/>
      <c r="N642" s="23"/>
      <c r="O642" s="23"/>
      <c r="P642" s="23"/>
      <c r="Q642" s="23"/>
      <c r="R642" s="23"/>
      <c r="S642" s="21"/>
      <c r="T642" s="21"/>
      <c r="U642" s="21"/>
      <c r="V642" s="21"/>
      <c r="W642" s="21"/>
    </row>
    <row r="643" ht="16.5" spans="1:2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3"/>
      <c r="L643" s="23"/>
      <c r="M643" s="23"/>
      <c r="N643" s="23"/>
      <c r="O643" s="23"/>
      <c r="P643" s="23"/>
      <c r="Q643" s="23"/>
      <c r="R643" s="23"/>
      <c r="S643" s="21"/>
      <c r="T643" s="21"/>
      <c r="U643" s="21"/>
      <c r="V643" s="21"/>
      <c r="W643" s="21"/>
    </row>
    <row r="644" ht="16.5" spans="1:23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3"/>
      <c r="L644" s="23"/>
      <c r="M644" s="23"/>
      <c r="N644" s="23"/>
      <c r="O644" s="23"/>
      <c r="P644" s="23"/>
      <c r="Q644" s="23"/>
      <c r="R644" s="23"/>
      <c r="S644" s="21"/>
      <c r="T644" s="21"/>
      <c r="U644" s="21"/>
      <c r="V644" s="21"/>
      <c r="W644" s="21"/>
    </row>
    <row r="645" ht="16.5" spans="1:23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3"/>
      <c r="L645" s="23"/>
      <c r="M645" s="23"/>
      <c r="N645" s="23"/>
      <c r="O645" s="23"/>
      <c r="P645" s="23"/>
      <c r="Q645" s="23"/>
      <c r="R645" s="23"/>
      <c r="S645" s="21"/>
      <c r="T645" s="21"/>
      <c r="U645" s="21"/>
      <c r="V645" s="21"/>
      <c r="W645" s="21"/>
    </row>
    <row r="646" ht="16.5" spans="1:23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3"/>
      <c r="L646" s="23"/>
      <c r="M646" s="23"/>
      <c r="N646" s="23"/>
      <c r="O646" s="23"/>
      <c r="P646" s="23"/>
      <c r="Q646" s="23"/>
      <c r="R646" s="23"/>
      <c r="S646" s="21"/>
      <c r="T646" s="21"/>
      <c r="U646" s="21"/>
      <c r="V646" s="21"/>
      <c r="W646" s="21"/>
    </row>
    <row r="647" ht="16.5" spans="1:23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3"/>
      <c r="L647" s="23"/>
      <c r="M647" s="23"/>
      <c r="N647" s="23"/>
      <c r="O647" s="23"/>
      <c r="P647" s="23"/>
      <c r="Q647" s="23"/>
      <c r="R647" s="23"/>
      <c r="S647" s="21"/>
      <c r="T647" s="21"/>
      <c r="U647" s="21"/>
      <c r="V647" s="21"/>
      <c r="W647" s="21"/>
    </row>
    <row r="648" ht="16.5" spans="1:23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3"/>
      <c r="L648" s="23"/>
      <c r="M648" s="23"/>
      <c r="N648" s="23"/>
      <c r="O648" s="23"/>
      <c r="P648" s="23"/>
      <c r="Q648" s="23"/>
      <c r="R648" s="23"/>
      <c r="S648" s="21"/>
      <c r="T648" s="21"/>
      <c r="U648" s="21"/>
      <c r="V648" s="21"/>
      <c r="W648" s="21"/>
    </row>
    <row r="649" ht="16.5" spans="1:23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3"/>
      <c r="L649" s="23"/>
      <c r="M649" s="23"/>
      <c r="N649" s="23"/>
      <c r="O649" s="23"/>
      <c r="P649" s="23"/>
      <c r="Q649" s="23"/>
      <c r="R649" s="23"/>
      <c r="S649" s="21"/>
      <c r="T649" s="21"/>
      <c r="U649" s="21"/>
      <c r="V649" s="21"/>
      <c r="W649" s="21"/>
    </row>
    <row r="650" ht="16.5" spans="1:23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3"/>
      <c r="L650" s="23"/>
      <c r="M650" s="23"/>
      <c r="N650" s="23"/>
      <c r="O650" s="23"/>
      <c r="P650" s="23"/>
      <c r="Q650" s="23"/>
      <c r="R650" s="23"/>
      <c r="S650" s="21"/>
      <c r="T650" s="21"/>
      <c r="U650" s="21"/>
      <c r="V650" s="21"/>
      <c r="W650" s="21"/>
    </row>
    <row r="651" ht="16.5" spans="1:23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3"/>
      <c r="L651" s="23"/>
      <c r="M651" s="23"/>
      <c r="N651" s="23"/>
      <c r="O651" s="23"/>
      <c r="P651" s="23"/>
      <c r="Q651" s="23"/>
      <c r="R651" s="23"/>
      <c r="S651" s="21"/>
      <c r="T651" s="21"/>
      <c r="U651" s="21"/>
      <c r="V651" s="21"/>
      <c r="W651" s="21"/>
    </row>
    <row r="652" ht="20.25" spans="1:23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9" t="s">
        <v>442</v>
      </c>
      <c r="L1" s="10"/>
      <c r="M1" s="10"/>
      <c r="N1" s="10"/>
      <c r="O1" s="10"/>
      <c r="P1" s="10"/>
      <c r="Q1" s="10"/>
      <c r="R1" s="13"/>
    </row>
    <row r="2" ht="4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4" t="s">
        <v>81</v>
      </c>
      <c r="K2" s="11" t="s">
        <v>82</v>
      </c>
      <c r="L2" s="11" t="s">
        <v>83</v>
      </c>
      <c r="M2" s="11" t="s">
        <v>84</v>
      </c>
      <c r="N2" s="11" t="s">
        <v>85</v>
      </c>
      <c r="O2" s="11" t="s">
        <v>86</v>
      </c>
      <c r="P2" s="11" t="s">
        <v>87</v>
      </c>
      <c r="Q2" s="11" t="s">
        <v>88</v>
      </c>
      <c r="R2" s="11" t="s">
        <v>89</v>
      </c>
    </row>
    <row r="3" ht="20.25" spans="1:18">
      <c r="A3" s="5" t="s">
        <v>443</v>
      </c>
      <c r="B3" s="5" t="s">
        <v>444</v>
      </c>
      <c r="C3" s="5">
        <v>7683.357</v>
      </c>
      <c r="D3" s="5">
        <v>8895.81</v>
      </c>
      <c r="E3" s="5">
        <v>0</v>
      </c>
      <c r="F3" s="5">
        <v>0</v>
      </c>
      <c r="G3" s="5">
        <v>0</v>
      </c>
      <c r="H3" s="5">
        <v>1</v>
      </c>
      <c r="I3" s="7">
        <v>3.506</v>
      </c>
      <c r="J3" s="7">
        <v>16.657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-4.168</v>
      </c>
      <c r="Q3" s="12">
        <v>0</v>
      </c>
      <c r="R3" s="12">
        <v>0</v>
      </c>
    </row>
    <row r="4" ht="20.25" spans="1:18">
      <c r="A4" s="5" t="s">
        <v>445</v>
      </c>
      <c r="B4" s="5" t="s">
        <v>446</v>
      </c>
      <c r="C4" s="5">
        <v>675.591</v>
      </c>
      <c r="D4" s="5">
        <v>763.011</v>
      </c>
      <c r="E4" s="5">
        <v>0</v>
      </c>
      <c r="F4" s="5">
        <v>0</v>
      </c>
      <c r="G4" s="5">
        <v>0</v>
      </c>
      <c r="H4" s="5">
        <v>1</v>
      </c>
      <c r="I4" s="7">
        <v>4.624</v>
      </c>
      <c r="J4" s="7">
        <v>15.551</v>
      </c>
      <c r="K4" s="12">
        <v>4</v>
      </c>
      <c r="L4" s="12">
        <v>2</v>
      </c>
      <c r="M4" s="12">
        <v>-1</v>
      </c>
      <c r="N4" s="12">
        <v>0</v>
      </c>
      <c r="O4" s="12">
        <v>0</v>
      </c>
      <c r="P4" s="12">
        <v>0.282</v>
      </c>
      <c r="Q4" s="12">
        <v>0</v>
      </c>
      <c r="R4" s="12">
        <v>0</v>
      </c>
    </row>
    <row r="5" ht="20.25" spans="1:18">
      <c r="A5" s="5" t="s">
        <v>447</v>
      </c>
      <c r="B5" s="5" t="s">
        <v>448</v>
      </c>
      <c r="C5" s="5">
        <v>7817.711</v>
      </c>
      <c r="D5" s="5">
        <v>8732.099</v>
      </c>
      <c r="E5" s="5">
        <v>0</v>
      </c>
      <c r="F5" s="5">
        <v>0</v>
      </c>
      <c r="G5" s="5">
        <v>0</v>
      </c>
      <c r="H5" s="5">
        <v>1</v>
      </c>
      <c r="I5" s="7">
        <v>3.47</v>
      </c>
      <c r="J5" s="7">
        <v>13.578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13.899</v>
      </c>
      <c r="Q5" s="12">
        <v>0</v>
      </c>
      <c r="R5" s="12">
        <v>0</v>
      </c>
    </row>
    <row r="6" ht="20.25" spans="1:18">
      <c r="A6" s="5" t="s">
        <v>449</v>
      </c>
      <c r="B6" s="5" t="s">
        <v>450</v>
      </c>
      <c r="C6" s="5">
        <v>7542.4</v>
      </c>
      <c r="D6" s="5">
        <v>8137.636</v>
      </c>
      <c r="E6" s="5">
        <v>0</v>
      </c>
      <c r="F6" s="5">
        <v>0</v>
      </c>
      <c r="G6" s="5">
        <v>0</v>
      </c>
      <c r="H6" s="5">
        <v>1</v>
      </c>
      <c r="I6" s="7">
        <v>0.299</v>
      </c>
      <c r="J6" s="7">
        <v>7.591</v>
      </c>
      <c r="K6" s="12">
        <v>3</v>
      </c>
      <c r="L6" s="12">
        <v>2</v>
      </c>
      <c r="M6" s="12">
        <v>-1</v>
      </c>
      <c r="N6" s="12">
        <v>1</v>
      </c>
      <c r="O6" s="12">
        <v>0</v>
      </c>
      <c r="P6" s="12">
        <v>8.028</v>
      </c>
      <c r="Q6" s="12">
        <v>0</v>
      </c>
      <c r="R6" s="12">
        <v>0</v>
      </c>
    </row>
    <row r="7" ht="20.25" spans="1:18">
      <c r="A7" s="5" t="s">
        <v>451</v>
      </c>
      <c r="B7" s="5" t="s">
        <v>452</v>
      </c>
      <c r="C7" s="5">
        <v>12523.601</v>
      </c>
      <c r="D7" s="5">
        <v>13957.924</v>
      </c>
      <c r="E7" s="5">
        <v>0</v>
      </c>
      <c r="F7" s="5">
        <v>0</v>
      </c>
      <c r="G7" s="5">
        <v>0</v>
      </c>
      <c r="H7" s="5">
        <v>1</v>
      </c>
      <c r="I7" s="7">
        <v>1.912</v>
      </c>
      <c r="J7" s="7">
        <v>11.992</v>
      </c>
      <c r="K7" s="12">
        <v>4</v>
      </c>
      <c r="L7" s="12">
        <v>2</v>
      </c>
      <c r="M7" s="12">
        <v>-1</v>
      </c>
      <c r="N7" s="12">
        <v>1</v>
      </c>
      <c r="O7" s="12">
        <v>0</v>
      </c>
      <c r="P7" s="12">
        <v>-1.204</v>
      </c>
      <c r="Q7" s="12">
        <v>0</v>
      </c>
      <c r="R7" s="12">
        <v>0</v>
      </c>
    </row>
    <row r="8" ht="20.25" spans="1:18">
      <c r="A8" s="5" t="s">
        <v>453</v>
      </c>
      <c r="B8" s="5" t="s">
        <v>454</v>
      </c>
      <c r="C8" s="5">
        <v>18397.951</v>
      </c>
      <c r="D8" s="5">
        <v>20035.318</v>
      </c>
      <c r="E8" s="5">
        <v>0</v>
      </c>
      <c r="F8" s="5">
        <v>0</v>
      </c>
      <c r="G8" s="5">
        <v>0</v>
      </c>
      <c r="H8" s="5">
        <v>1</v>
      </c>
      <c r="I8" s="7">
        <v>2.171</v>
      </c>
      <c r="J8" s="7">
        <v>10.166</v>
      </c>
      <c r="K8" s="12">
        <v>4</v>
      </c>
      <c r="L8" s="12">
        <v>2</v>
      </c>
      <c r="M8" s="12">
        <v>-1</v>
      </c>
      <c r="N8" s="12">
        <v>1</v>
      </c>
      <c r="O8" s="12">
        <v>0</v>
      </c>
      <c r="P8" s="12">
        <v>2.113</v>
      </c>
      <c r="Q8" s="12">
        <v>0</v>
      </c>
      <c r="R8" s="12">
        <v>0</v>
      </c>
    </row>
    <row r="9" ht="20.25" spans="1:18">
      <c r="A9" s="5" t="s">
        <v>455</v>
      </c>
      <c r="B9" s="5" t="s">
        <v>456</v>
      </c>
      <c r="C9" s="5">
        <v>4916.544</v>
      </c>
      <c r="D9" s="5">
        <v>5812.667</v>
      </c>
      <c r="E9" s="5">
        <v>0</v>
      </c>
      <c r="F9" s="5">
        <v>0</v>
      </c>
      <c r="G9" s="5">
        <v>0</v>
      </c>
      <c r="H9" s="5">
        <v>1</v>
      </c>
      <c r="I9" s="7">
        <v>3.135</v>
      </c>
      <c r="J9" s="7">
        <v>18.069</v>
      </c>
      <c r="K9" s="12">
        <v>4</v>
      </c>
      <c r="L9" s="12">
        <v>2</v>
      </c>
      <c r="M9" s="12">
        <v>-1</v>
      </c>
      <c r="N9" s="12">
        <v>1</v>
      </c>
      <c r="O9" s="12">
        <v>0</v>
      </c>
      <c r="P9" s="12">
        <v>1.124</v>
      </c>
      <c r="Q9" s="12">
        <v>0</v>
      </c>
      <c r="R9" s="12">
        <v>0</v>
      </c>
    </row>
    <row r="10" ht="20.25" spans="1:18">
      <c r="A10" s="5" t="s">
        <v>457</v>
      </c>
      <c r="B10" s="5" t="s">
        <v>458</v>
      </c>
      <c r="C10" s="5">
        <v>3445.374</v>
      </c>
      <c r="D10" s="5">
        <v>3933.677</v>
      </c>
      <c r="E10" s="5">
        <v>0</v>
      </c>
      <c r="F10" s="5">
        <v>0</v>
      </c>
      <c r="G10" s="5">
        <v>0</v>
      </c>
      <c r="H10" s="5">
        <v>1</v>
      </c>
      <c r="I10" s="7">
        <v>2.675</v>
      </c>
      <c r="J10" s="7">
        <v>14.756</v>
      </c>
      <c r="K10" s="12">
        <v>4</v>
      </c>
      <c r="L10" s="12">
        <v>0</v>
      </c>
      <c r="M10" s="12">
        <v>0</v>
      </c>
      <c r="N10" s="12">
        <v>0</v>
      </c>
      <c r="O10" s="12">
        <v>0</v>
      </c>
      <c r="P10" s="12">
        <v>2.36</v>
      </c>
      <c r="Q10" s="12">
        <v>0</v>
      </c>
      <c r="R10" s="12">
        <v>1</v>
      </c>
    </row>
    <row r="11" ht="20.25" spans="1:18">
      <c r="A11" s="5" t="s">
        <v>459</v>
      </c>
      <c r="B11" s="5" t="s">
        <v>460</v>
      </c>
      <c r="C11" s="5">
        <v>2412.879</v>
      </c>
      <c r="D11" s="5">
        <v>2727.72</v>
      </c>
      <c r="E11" s="5">
        <v>0</v>
      </c>
      <c r="F11" s="5">
        <v>0</v>
      </c>
      <c r="G11" s="5">
        <v>0</v>
      </c>
      <c r="H11" s="5">
        <v>1</v>
      </c>
      <c r="I11" s="7">
        <v>1.42</v>
      </c>
      <c r="J11" s="7">
        <v>12.798</v>
      </c>
      <c r="K11" s="12">
        <v>4</v>
      </c>
      <c r="L11" s="12">
        <v>0</v>
      </c>
      <c r="M11" s="12">
        <v>0</v>
      </c>
      <c r="N11" s="12">
        <v>0</v>
      </c>
      <c r="O11" s="12">
        <v>0</v>
      </c>
      <c r="P11" s="12">
        <v>1.33</v>
      </c>
      <c r="Q11" s="12">
        <v>0</v>
      </c>
      <c r="R11" s="12">
        <v>0</v>
      </c>
    </row>
    <row r="12" ht="20.25" spans="1:18">
      <c r="A12" s="5" t="s">
        <v>461</v>
      </c>
      <c r="B12" s="5" t="s">
        <v>462</v>
      </c>
      <c r="C12" s="5">
        <v>4988.388</v>
      </c>
      <c r="D12" s="5">
        <v>6149.336</v>
      </c>
      <c r="E12" s="5">
        <v>0</v>
      </c>
      <c r="F12" s="5">
        <v>0</v>
      </c>
      <c r="G12" s="5">
        <v>0</v>
      </c>
      <c r="H12" s="5">
        <v>1</v>
      </c>
      <c r="I12" s="7">
        <v>4.12</v>
      </c>
      <c r="J12" s="7">
        <v>22.222</v>
      </c>
      <c r="K12" s="12">
        <v>4</v>
      </c>
      <c r="L12" s="12">
        <v>2</v>
      </c>
      <c r="M12" s="12">
        <v>-1</v>
      </c>
      <c r="N12" s="12">
        <v>1</v>
      </c>
      <c r="O12" s="12">
        <v>0</v>
      </c>
      <c r="P12" s="12">
        <v>1.883</v>
      </c>
      <c r="Q12" s="12">
        <v>0</v>
      </c>
      <c r="R12" s="12">
        <v>0</v>
      </c>
    </row>
    <row r="13" ht="20.25" spans="1:18">
      <c r="A13" s="5" t="s">
        <v>463</v>
      </c>
      <c r="B13" s="5" t="s">
        <v>464</v>
      </c>
      <c r="C13" s="5">
        <v>31772.492</v>
      </c>
      <c r="D13" s="5">
        <v>41802.73</v>
      </c>
      <c r="E13" s="5">
        <v>0</v>
      </c>
      <c r="F13" s="5">
        <v>0</v>
      </c>
      <c r="G13" s="5">
        <v>0</v>
      </c>
      <c r="H13" s="5">
        <v>1</v>
      </c>
      <c r="I13" s="8">
        <v>4.669</v>
      </c>
      <c r="J13" s="8">
        <v>27.543</v>
      </c>
      <c r="K13" s="12">
        <v>3</v>
      </c>
      <c r="L13" s="12">
        <v>0</v>
      </c>
      <c r="M13" s="12">
        <v>-1</v>
      </c>
      <c r="N13" s="12">
        <v>1</v>
      </c>
      <c r="O13" s="12">
        <v>0</v>
      </c>
      <c r="P13" s="12">
        <v>-208.743</v>
      </c>
      <c r="Q13" s="12">
        <v>0</v>
      </c>
      <c r="R13" s="12">
        <v>0</v>
      </c>
    </row>
    <row r="14" ht="20.25" spans="1:18">
      <c r="A14" s="6" t="s">
        <v>465</v>
      </c>
      <c r="B14" s="6" t="s">
        <v>466</v>
      </c>
      <c r="C14" s="6">
        <v>198.11</v>
      </c>
      <c r="D14" s="6">
        <v>415.956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0.761</v>
      </c>
      <c r="Q14" s="12">
        <v>0</v>
      </c>
      <c r="R14" s="12">
        <v>0</v>
      </c>
    </row>
    <row r="15" ht="20.25" spans="1:18">
      <c r="A15" s="6" t="s">
        <v>467</v>
      </c>
      <c r="B15" s="6" t="s">
        <v>468</v>
      </c>
      <c r="C15" s="6">
        <v>2681.034</v>
      </c>
      <c r="D15" s="6">
        <v>2838.955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0</v>
      </c>
      <c r="N15" s="12">
        <v>0</v>
      </c>
      <c r="O15" s="12">
        <v>0</v>
      </c>
      <c r="P15" s="12">
        <v>4.647</v>
      </c>
      <c r="Q15" s="12">
        <v>0</v>
      </c>
      <c r="R15" s="12">
        <v>0</v>
      </c>
    </row>
    <row r="16" ht="20.25" spans="1:18">
      <c r="A16" s="6" t="s">
        <v>469</v>
      </c>
      <c r="B16" s="6" t="s">
        <v>470</v>
      </c>
      <c r="C16" s="6">
        <v>3645.199</v>
      </c>
      <c r="D16" s="6">
        <v>4117.412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0</v>
      </c>
      <c r="M16" s="12">
        <v>1</v>
      </c>
      <c r="N16" s="12">
        <v>-1</v>
      </c>
      <c r="O16" s="12">
        <v>0</v>
      </c>
      <c r="P16" s="12">
        <v>-1.278</v>
      </c>
      <c r="Q16" s="12">
        <v>0</v>
      </c>
      <c r="R16" s="12">
        <v>0</v>
      </c>
    </row>
    <row r="17" ht="20.25" spans="1:18">
      <c r="A17" s="6" t="s">
        <v>471</v>
      </c>
      <c r="B17" s="6" t="s">
        <v>472</v>
      </c>
      <c r="C17" s="6">
        <v>2627.982</v>
      </c>
      <c r="D17" s="6">
        <v>3237.309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2</v>
      </c>
      <c r="L17" s="12">
        <v>0</v>
      </c>
      <c r="M17" s="12">
        <v>1</v>
      </c>
      <c r="N17" s="12">
        <v>-1</v>
      </c>
      <c r="O17" s="12">
        <v>0</v>
      </c>
      <c r="P17" s="12">
        <v>7.748</v>
      </c>
      <c r="Q17" s="12">
        <v>0</v>
      </c>
      <c r="R17" s="12">
        <v>0</v>
      </c>
    </row>
    <row r="18" ht="20.25" spans="1:18">
      <c r="A18" s="6" t="s">
        <v>473</v>
      </c>
      <c r="B18" s="6" t="s">
        <v>474</v>
      </c>
      <c r="C18" s="6">
        <v>2544.073</v>
      </c>
      <c r="D18" s="6">
        <v>3003.527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4</v>
      </c>
      <c r="L18" s="12">
        <v>0</v>
      </c>
      <c r="M18" s="12">
        <v>0</v>
      </c>
      <c r="N18" s="12">
        <v>1</v>
      </c>
      <c r="O18" s="12">
        <v>0</v>
      </c>
      <c r="P18" s="12">
        <v>3.728</v>
      </c>
      <c r="Q18" s="12">
        <v>0</v>
      </c>
      <c r="R18" s="12">
        <v>0</v>
      </c>
    </row>
    <row r="19" ht="20.25" spans="1:18">
      <c r="A19" s="6" t="s">
        <v>475</v>
      </c>
      <c r="B19" s="6" t="s">
        <v>476</v>
      </c>
      <c r="C19" s="6">
        <v>5174.037</v>
      </c>
      <c r="D19" s="6">
        <v>6048.39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1</v>
      </c>
      <c r="L19" s="12">
        <v>0</v>
      </c>
      <c r="M19" s="12">
        <v>0</v>
      </c>
      <c r="N19" s="12">
        <v>1</v>
      </c>
      <c r="O19" s="12">
        <v>0</v>
      </c>
      <c r="P19" s="12">
        <v>-3.498</v>
      </c>
      <c r="Q19" s="12">
        <v>0</v>
      </c>
      <c r="R19" s="12">
        <v>0</v>
      </c>
    </row>
    <row r="20" ht="20.25" spans="1:18">
      <c r="A20" s="6" t="s">
        <v>477</v>
      </c>
      <c r="B20" s="6" t="s">
        <v>478</v>
      </c>
      <c r="C20" s="6">
        <v>967.581</v>
      </c>
      <c r="D20" s="6">
        <v>1188.864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0</v>
      </c>
      <c r="O20" s="12">
        <v>0</v>
      </c>
      <c r="P20" s="12">
        <v>3.163</v>
      </c>
      <c r="Q20" s="12">
        <v>0</v>
      </c>
      <c r="R20" s="12">
        <v>1</v>
      </c>
    </row>
    <row r="21" ht="20.25" spans="1:18">
      <c r="A21" s="7" t="s">
        <v>479</v>
      </c>
      <c r="B21" s="7" t="s">
        <v>480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12">
        <v>1</v>
      </c>
      <c r="L21" s="12">
        <v>1</v>
      </c>
      <c r="M21" s="12">
        <v>0</v>
      </c>
      <c r="N21" s="12">
        <v>1</v>
      </c>
      <c r="O21" s="12">
        <v>0</v>
      </c>
      <c r="P21" s="12">
        <v>33.132</v>
      </c>
      <c r="Q21" s="12">
        <v>0</v>
      </c>
      <c r="R21" s="12">
        <v>0</v>
      </c>
    </row>
    <row r="22" ht="20.25" spans="1:18">
      <c r="A22" s="7" t="s">
        <v>481</v>
      </c>
      <c r="B22" s="7" t="s">
        <v>482</v>
      </c>
      <c r="C22" s="7">
        <v>18890.373</v>
      </c>
      <c r="D22" s="7">
        <v>20772.59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9.05</v>
      </c>
      <c r="K22" s="12">
        <v>4</v>
      </c>
      <c r="L22" s="12">
        <v>2</v>
      </c>
      <c r="M22" s="12">
        <v>0</v>
      </c>
      <c r="N22" s="12">
        <v>0</v>
      </c>
      <c r="O22" s="12">
        <v>0</v>
      </c>
      <c r="P22" s="12">
        <v>34.111</v>
      </c>
      <c r="Q22" s="12">
        <v>0</v>
      </c>
      <c r="R22" s="12">
        <v>0</v>
      </c>
    </row>
    <row r="23" ht="20.25" spans="1:18">
      <c r="A23" s="7" t="s">
        <v>483</v>
      </c>
      <c r="B23" s="7" t="s">
        <v>484</v>
      </c>
      <c r="C23" s="7">
        <v>2664.382</v>
      </c>
      <c r="D23" s="7">
        <v>3348.346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20.18</v>
      </c>
      <c r="K23" s="12">
        <v>3</v>
      </c>
      <c r="L23" s="12">
        <v>0</v>
      </c>
      <c r="M23" s="12">
        <v>0</v>
      </c>
      <c r="N23" s="12">
        <v>0</v>
      </c>
      <c r="O23" s="12">
        <v>0</v>
      </c>
      <c r="P23" s="12">
        <v>15.15</v>
      </c>
      <c r="Q23" s="12">
        <v>0</v>
      </c>
      <c r="R23" s="12">
        <v>0</v>
      </c>
    </row>
    <row r="24" ht="20.25" spans="1:18">
      <c r="A24" s="7" t="s">
        <v>485</v>
      </c>
      <c r="B24" s="7" t="s">
        <v>486</v>
      </c>
      <c r="C24" s="7">
        <v>701.054</v>
      </c>
      <c r="D24" s="7">
        <v>838.5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9.99</v>
      </c>
      <c r="K24" s="12">
        <v>4</v>
      </c>
      <c r="L24" s="12">
        <v>0</v>
      </c>
      <c r="M24" s="12">
        <v>-1</v>
      </c>
      <c r="N24" s="12">
        <v>1</v>
      </c>
      <c r="O24" s="12">
        <v>0</v>
      </c>
      <c r="P24" s="12">
        <v>-0.099</v>
      </c>
      <c r="Q24" s="12">
        <v>0</v>
      </c>
      <c r="R24" s="12">
        <v>0</v>
      </c>
    </row>
    <row r="25" ht="20.25" spans="1:18">
      <c r="A25" s="7" t="s">
        <v>487</v>
      </c>
      <c r="B25" s="7" t="s">
        <v>488</v>
      </c>
      <c r="C25" s="7">
        <v>10598.546</v>
      </c>
      <c r="D25" s="7">
        <v>13388.316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10.674</v>
      </c>
      <c r="K25" s="12">
        <v>3</v>
      </c>
      <c r="L25" s="12">
        <v>2</v>
      </c>
      <c r="M25" s="12">
        <v>-1</v>
      </c>
      <c r="N25" s="12">
        <v>1</v>
      </c>
      <c r="O25" s="12">
        <v>0</v>
      </c>
      <c r="P25" s="12">
        <v>13.218</v>
      </c>
      <c r="Q25" s="12">
        <v>0</v>
      </c>
      <c r="R25" s="12">
        <v>0</v>
      </c>
    </row>
    <row r="26" ht="20.25" spans="1:18">
      <c r="A26" s="7" t="s">
        <v>489</v>
      </c>
      <c r="B26" s="7" t="s">
        <v>490</v>
      </c>
      <c r="C26" s="7">
        <v>3149.197</v>
      </c>
      <c r="D26" s="7">
        <v>3731.639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14.308</v>
      </c>
      <c r="K26" s="12">
        <v>4</v>
      </c>
      <c r="L26" s="12">
        <v>2</v>
      </c>
      <c r="M26" s="12">
        <v>-1</v>
      </c>
      <c r="N26" s="12">
        <v>1</v>
      </c>
      <c r="O26" s="12">
        <v>0</v>
      </c>
      <c r="P26" s="12">
        <v>4.242</v>
      </c>
      <c r="Q26" s="12">
        <v>0</v>
      </c>
      <c r="R26" s="12">
        <v>0</v>
      </c>
    </row>
    <row r="27" ht="20.25" spans="1:18">
      <c r="A27" s="7" t="s">
        <v>491</v>
      </c>
      <c r="B27" s="7" t="s">
        <v>492</v>
      </c>
      <c r="C27" s="7">
        <v>72044.031</v>
      </c>
      <c r="D27" s="7">
        <v>81830.953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8.851</v>
      </c>
      <c r="K27" s="12">
        <v>4</v>
      </c>
      <c r="L27" s="12">
        <v>1</v>
      </c>
      <c r="M27" s="12">
        <v>0</v>
      </c>
      <c r="N27" s="12">
        <v>0</v>
      </c>
      <c r="O27" s="12">
        <v>0</v>
      </c>
      <c r="P27" s="12">
        <v>121.951</v>
      </c>
      <c r="Q27" s="12">
        <v>0</v>
      </c>
      <c r="R27" s="12">
        <v>1</v>
      </c>
    </row>
    <row r="28" ht="20.25" spans="1:18">
      <c r="A28" s="7" t="s">
        <v>493</v>
      </c>
      <c r="B28" s="7" t="s">
        <v>494</v>
      </c>
      <c r="C28" s="7">
        <v>2693.905</v>
      </c>
      <c r="D28" s="7">
        <v>3335.833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8.308</v>
      </c>
      <c r="K28" s="12">
        <v>0</v>
      </c>
      <c r="L28" s="12">
        <v>2</v>
      </c>
      <c r="M28" s="12">
        <v>0</v>
      </c>
      <c r="N28" s="12">
        <v>0</v>
      </c>
      <c r="O28" s="12">
        <v>0</v>
      </c>
      <c r="P28" s="12">
        <v>10.828</v>
      </c>
      <c r="Q28" s="12">
        <v>0</v>
      </c>
      <c r="R28" s="12">
        <v>1</v>
      </c>
    </row>
    <row r="29" ht="20.25" spans="1:18">
      <c r="A29" s="7" t="s">
        <v>495</v>
      </c>
      <c r="B29" s="7" t="s">
        <v>496</v>
      </c>
      <c r="C29" s="7">
        <v>3063.764</v>
      </c>
      <c r="D29" s="7">
        <v>3409.406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9.329</v>
      </c>
      <c r="K29" s="12">
        <v>3</v>
      </c>
      <c r="L29" s="12">
        <v>2</v>
      </c>
      <c r="M29" s="12">
        <v>-1</v>
      </c>
      <c r="N29" s="12">
        <v>1</v>
      </c>
      <c r="O29" s="12">
        <v>0</v>
      </c>
      <c r="P29" s="12">
        <v>5.402</v>
      </c>
      <c r="Q29" s="12">
        <v>0</v>
      </c>
      <c r="R29" s="12">
        <v>0</v>
      </c>
    </row>
    <row r="30" ht="20.25" spans="1:18">
      <c r="A30" s="7" t="s">
        <v>497</v>
      </c>
      <c r="B30" s="7" t="s">
        <v>498</v>
      </c>
      <c r="C30" s="7">
        <v>116037.547</v>
      </c>
      <c r="D30" s="7">
        <v>132281.422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4.48</v>
      </c>
      <c r="K30" s="12">
        <v>4</v>
      </c>
      <c r="L30" s="12">
        <v>2</v>
      </c>
      <c r="M30" s="12">
        <v>-1</v>
      </c>
      <c r="N30" s="12">
        <v>1</v>
      </c>
      <c r="O30" s="12">
        <v>0</v>
      </c>
      <c r="P30" s="12">
        <v>236.283</v>
      </c>
      <c r="Q30" s="12">
        <v>0</v>
      </c>
      <c r="R30" s="12">
        <v>0</v>
      </c>
    </row>
    <row r="31" ht="20.25" spans="1:18">
      <c r="A31" s="7" t="s">
        <v>499</v>
      </c>
      <c r="B31" s="7" t="s">
        <v>500</v>
      </c>
      <c r="C31" s="7">
        <v>16254.467</v>
      </c>
      <c r="D31" s="7">
        <v>17590.627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4.273</v>
      </c>
      <c r="K31" s="12">
        <v>1</v>
      </c>
      <c r="L31" s="12">
        <v>1</v>
      </c>
      <c r="M31" s="12">
        <v>0</v>
      </c>
      <c r="N31" s="12">
        <v>-1</v>
      </c>
      <c r="O31" s="12">
        <v>0</v>
      </c>
      <c r="P31" s="12">
        <v>13.164</v>
      </c>
      <c r="Q31" s="12">
        <v>0</v>
      </c>
      <c r="R31" s="12">
        <v>0</v>
      </c>
    </row>
    <row r="32" ht="20.25" spans="1:18">
      <c r="A32" s="7" t="s">
        <v>501</v>
      </c>
      <c r="B32" s="7" t="s">
        <v>502</v>
      </c>
      <c r="C32" s="7">
        <v>2945.709</v>
      </c>
      <c r="D32" s="7">
        <v>3295.443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7.86</v>
      </c>
      <c r="K32" s="12">
        <v>2</v>
      </c>
      <c r="L32" s="12">
        <v>2</v>
      </c>
      <c r="M32" s="12">
        <v>-1</v>
      </c>
      <c r="N32" s="12">
        <v>0</v>
      </c>
      <c r="O32" s="12">
        <v>0</v>
      </c>
      <c r="P32" s="12">
        <v>2.514</v>
      </c>
      <c r="Q32" s="12">
        <v>0</v>
      </c>
      <c r="R32" s="12">
        <v>0</v>
      </c>
    </row>
    <row r="33" ht="20.25" spans="1:18">
      <c r="A33" s="7" t="s">
        <v>503</v>
      </c>
      <c r="B33" s="7" t="s">
        <v>504</v>
      </c>
      <c r="C33" s="7">
        <v>13542.364</v>
      </c>
      <c r="D33" s="7">
        <v>16942.383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8.989</v>
      </c>
      <c r="K33" s="12">
        <v>2</v>
      </c>
      <c r="L33" s="12">
        <v>2</v>
      </c>
      <c r="M33" s="12">
        <v>-1</v>
      </c>
      <c r="N33" s="12">
        <v>1</v>
      </c>
      <c r="O33" s="12">
        <v>0</v>
      </c>
      <c r="P33" s="12">
        <v>10.962</v>
      </c>
      <c r="Q33" s="12">
        <v>0</v>
      </c>
      <c r="R33" s="12">
        <v>0</v>
      </c>
    </row>
    <row r="34" ht="20.25" spans="1:18">
      <c r="A34" s="7" t="s">
        <v>505</v>
      </c>
      <c r="B34" s="7" t="s">
        <v>506</v>
      </c>
      <c r="C34" s="7">
        <v>239120.391</v>
      </c>
      <c r="D34" s="7">
        <v>291020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9.725</v>
      </c>
      <c r="K34" s="12">
        <v>3</v>
      </c>
      <c r="L34" s="12">
        <v>1</v>
      </c>
      <c r="M34" s="12">
        <v>0</v>
      </c>
      <c r="N34" s="12">
        <v>0</v>
      </c>
      <c r="O34" s="12">
        <v>0</v>
      </c>
      <c r="P34" s="12">
        <v>571.185</v>
      </c>
      <c r="Q34" s="12">
        <v>0</v>
      </c>
      <c r="R34" s="12">
        <v>1</v>
      </c>
    </row>
    <row r="35" ht="20.25" spans="1:18">
      <c r="A35" s="7" t="s">
        <v>507</v>
      </c>
      <c r="B35" s="7" t="s">
        <v>508</v>
      </c>
      <c r="C35" s="7">
        <v>5016.275</v>
      </c>
      <c r="D35" s="7">
        <v>5786.329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5.815</v>
      </c>
      <c r="K35" s="12">
        <v>1</v>
      </c>
      <c r="L35" s="12">
        <v>2</v>
      </c>
      <c r="M35" s="12">
        <v>-1</v>
      </c>
      <c r="N35" s="12">
        <v>1</v>
      </c>
      <c r="O35" s="12">
        <v>0</v>
      </c>
      <c r="P35" s="12">
        <v>3.409</v>
      </c>
      <c r="Q35" s="12">
        <v>0</v>
      </c>
      <c r="R35" s="12">
        <v>0</v>
      </c>
    </row>
    <row r="36" ht="20.25" spans="1:18">
      <c r="A36" s="7" t="s">
        <v>509</v>
      </c>
      <c r="B36" s="7" t="s">
        <v>510</v>
      </c>
      <c r="C36" s="7">
        <v>12428.844</v>
      </c>
      <c r="D36" s="7">
        <v>13550.689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3.202</v>
      </c>
      <c r="K36" s="12">
        <v>2</v>
      </c>
      <c r="L36" s="12">
        <v>2</v>
      </c>
      <c r="M36" s="12">
        <v>-1</v>
      </c>
      <c r="N36" s="12">
        <v>1</v>
      </c>
      <c r="O36" s="12">
        <v>0</v>
      </c>
      <c r="P36" s="12">
        <v>14.247</v>
      </c>
      <c r="Q36" s="12">
        <v>0</v>
      </c>
      <c r="R36" s="12">
        <v>0</v>
      </c>
    </row>
    <row r="37" ht="20.25" spans="1:18">
      <c r="A37" s="7" t="s">
        <v>511</v>
      </c>
      <c r="B37" s="7" t="s">
        <v>512</v>
      </c>
      <c r="C37" s="7">
        <v>3277.655</v>
      </c>
      <c r="D37" s="7">
        <v>3775.364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0.071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 s="12">
        <v>-6.259</v>
      </c>
      <c r="Q37" s="12">
        <v>0</v>
      </c>
      <c r="R37" s="12">
        <v>0</v>
      </c>
    </row>
    <row r="38" ht="20.25" spans="1:18">
      <c r="A38" s="7" t="s">
        <v>513</v>
      </c>
      <c r="B38" s="7" t="s">
        <v>514</v>
      </c>
      <c r="C38" s="7">
        <v>21095.514</v>
      </c>
      <c r="D38" s="7">
        <v>23177.443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7.799</v>
      </c>
      <c r="K38" s="12">
        <v>4</v>
      </c>
      <c r="L38" s="12">
        <v>2</v>
      </c>
      <c r="M38" s="12">
        <v>-1</v>
      </c>
      <c r="N38" s="12">
        <v>1</v>
      </c>
      <c r="O38" s="12">
        <v>0</v>
      </c>
      <c r="P38" s="12">
        <v>60.312</v>
      </c>
      <c r="Q38" s="12">
        <v>0</v>
      </c>
      <c r="R38" s="12">
        <v>0</v>
      </c>
    </row>
    <row r="39" ht="20.25" spans="1:18">
      <c r="A39" s="7" t="s">
        <v>515</v>
      </c>
      <c r="B39" s="7" t="s">
        <v>516</v>
      </c>
      <c r="C39" s="7">
        <v>3921.639</v>
      </c>
      <c r="D39" s="7">
        <v>4301.58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6.091</v>
      </c>
      <c r="K39" s="12">
        <v>4</v>
      </c>
      <c r="L39" s="12">
        <v>2</v>
      </c>
      <c r="M39" s="12">
        <v>0</v>
      </c>
      <c r="N39" s="12">
        <v>0</v>
      </c>
      <c r="O39" s="12">
        <v>0</v>
      </c>
      <c r="P39" s="12">
        <v>0.958</v>
      </c>
      <c r="Q39" s="12">
        <v>1</v>
      </c>
      <c r="R39" s="12">
        <v>0</v>
      </c>
    </row>
    <row r="40" ht="20.25" spans="1:18">
      <c r="A40" s="8" t="s">
        <v>517</v>
      </c>
      <c r="B40" s="8" t="s">
        <v>518</v>
      </c>
      <c r="C40" s="8">
        <v>3487.327</v>
      </c>
      <c r="D40" s="8">
        <v>3785.776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6.606</v>
      </c>
      <c r="K40" s="12">
        <v>3</v>
      </c>
      <c r="L40" s="12">
        <v>2</v>
      </c>
      <c r="M40" s="12">
        <v>-1</v>
      </c>
      <c r="N40" s="12">
        <v>1</v>
      </c>
      <c r="O40" s="12">
        <v>0</v>
      </c>
      <c r="P40" s="12">
        <v>5.784</v>
      </c>
      <c r="Q40" s="12">
        <v>0</v>
      </c>
      <c r="R40" s="12">
        <v>0</v>
      </c>
    </row>
    <row r="41" ht="20.25" spans="1:18">
      <c r="A41" s="7" t="s">
        <v>519</v>
      </c>
      <c r="B41" s="7" t="s">
        <v>520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2.982</v>
      </c>
      <c r="Q41" s="12">
        <v>0</v>
      </c>
      <c r="R41" s="12">
        <v>1</v>
      </c>
    </row>
    <row r="42" ht="20.25" spans="1:18">
      <c r="A42" s="7" t="s">
        <v>521</v>
      </c>
      <c r="B42" s="7" t="s">
        <v>522</v>
      </c>
      <c r="C42" s="7">
        <v>2308.368</v>
      </c>
      <c r="D42" s="7">
        <v>2423.011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0.458</v>
      </c>
      <c r="K42" s="12">
        <v>0</v>
      </c>
      <c r="L42" s="12">
        <v>2</v>
      </c>
      <c r="M42" s="12">
        <v>0</v>
      </c>
      <c r="N42" s="12">
        <v>0</v>
      </c>
      <c r="O42" s="12">
        <v>0</v>
      </c>
      <c r="P42" s="12">
        <v>3.184</v>
      </c>
      <c r="Q42" s="12">
        <v>0</v>
      </c>
      <c r="R42" s="12">
        <v>1</v>
      </c>
    </row>
    <row r="43" ht="20.25" spans="1:18">
      <c r="A43" s="7" t="s">
        <v>523</v>
      </c>
      <c r="B43" s="7" t="s">
        <v>524</v>
      </c>
      <c r="C43" s="7">
        <v>6492.959</v>
      </c>
      <c r="D43" s="7">
        <v>7790.084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13.173</v>
      </c>
      <c r="K43" s="12">
        <v>2</v>
      </c>
      <c r="L43" s="12">
        <v>0</v>
      </c>
      <c r="M43" s="12">
        <v>0</v>
      </c>
      <c r="N43" s="12">
        <v>0</v>
      </c>
      <c r="O43" s="12">
        <v>0</v>
      </c>
      <c r="P43" s="12">
        <v>15.792</v>
      </c>
      <c r="Q43" s="12">
        <v>0</v>
      </c>
      <c r="R43" s="12">
        <v>0</v>
      </c>
    </row>
    <row r="44" ht="20.25" spans="1:18">
      <c r="A44" s="7" t="s">
        <v>525</v>
      </c>
      <c r="B44" s="7" t="s">
        <v>526</v>
      </c>
      <c r="C44" s="7">
        <v>3994.698</v>
      </c>
      <c r="D44" s="7">
        <v>4600.626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9.294</v>
      </c>
      <c r="K44" s="12">
        <v>1</v>
      </c>
      <c r="L44" s="12">
        <v>2</v>
      </c>
      <c r="M44" s="12">
        <v>0</v>
      </c>
      <c r="N44" s="12">
        <v>0</v>
      </c>
      <c r="O44" s="12">
        <v>0</v>
      </c>
      <c r="P44" s="12">
        <v>2.877</v>
      </c>
      <c r="Q44" s="12">
        <v>0</v>
      </c>
      <c r="R44" s="12">
        <v>0</v>
      </c>
    </row>
    <row r="45" ht="20.25" spans="1:18">
      <c r="A45" s="7" t="s">
        <v>527</v>
      </c>
      <c r="B45" s="7" t="s">
        <v>528</v>
      </c>
      <c r="C45" s="7">
        <v>1168.99</v>
      </c>
      <c r="D45" s="7">
        <v>1323.948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10.354</v>
      </c>
      <c r="K45" s="12">
        <v>3</v>
      </c>
      <c r="L45" s="12">
        <v>2</v>
      </c>
      <c r="M45" s="12">
        <v>0</v>
      </c>
      <c r="N45" s="12">
        <v>-1</v>
      </c>
      <c r="O45" s="12">
        <v>0</v>
      </c>
      <c r="P45" s="12">
        <v>-1.071</v>
      </c>
      <c r="Q45" s="12">
        <v>0</v>
      </c>
      <c r="R45" s="12">
        <v>0</v>
      </c>
    </row>
    <row r="46" ht="20.25" spans="1:18">
      <c r="A46" s="7" t="s">
        <v>529</v>
      </c>
      <c r="B46" s="7" t="s">
        <v>530</v>
      </c>
      <c r="C46" s="7">
        <v>1327.097</v>
      </c>
      <c r="D46" s="7">
        <v>1658.817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14.957</v>
      </c>
      <c r="K46" s="12">
        <v>3</v>
      </c>
      <c r="L46" s="12">
        <v>2</v>
      </c>
      <c r="M46" s="12">
        <v>-1</v>
      </c>
      <c r="N46" s="12">
        <v>1</v>
      </c>
      <c r="O46" s="12">
        <v>0</v>
      </c>
      <c r="P46" s="12">
        <v>0.503</v>
      </c>
      <c r="Q46" s="12">
        <v>0</v>
      </c>
      <c r="R46" s="12">
        <v>0</v>
      </c>
    </row>
    <row r="47" ht="20.25" spans="1:18">
      <c r="A47" s="7" t="s">
        <v>531</v>
      </c>
      <c r="B47" s="7" t="s">
        <v>532</v>
      </c>
      <c r="C47" s="7">
        <v>755.764</v>
      </c>
      <c r="D47" s="7">
        <v>1119.31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21.601</v>
      </c>
      <c r="K47" s="12">
        <v>2</v>
      </c>
      <c r="L47" s="12">
        <v>2</v>
      </c>
      <c r="M47" s="12">
        <v>-1</v>
      </c>
      <c r="N47" s="12">
        <v>1</v>
      </c>
      <c r="O47" s="12">
        <v>0</v>
      </c>
      <c r="P47" s="12">
        <v>1.609</v>
      </c>
      <c r="Q47" s="12">
        <v>0</v>
      </c>
      <c r="R47" s="12">
        <v>0</v>
      </c>
    </row>
    <row r="48" ht="20.25" spans="1:18">
      <c r="A48" s="7" t="s">
        <v>533</v>
      </c>
      <c r="B48" s="7" t="s">
        <v>534</v>
      </c>
      <c r="C48" s="7">
        <v>6942.36</v>
      </c>
      <c r="D48" s="7">
        <v>7672.209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4.625</v>
      </c>
      <c r="K48" s="12">
        <v>1</v>
      </c>
      <c r="L48" s="12">
        <v>2</v>
      </c>
      <c r="M48" s="12">
        <v>0</v>
      </c>
      <c r="N48" s="12">
        <v>-1</v>
      </c>
      <c r="O48" s="12">
        <v>0</v>
      </c>
      <c r="P48" s="12">
        <v>8.236</v>
      </c>
      <c r="Q48" s="12">
        <v>0</v>
      </c>
      <c r="R48" s="12">
        <v>0</v>
      </c>
    </row>
    <row r="49" ht="20.25" spans="1:18">
      <c r="A49" s="7" t="s">
        <v>535</v>
      </c>
      <c r="B49" s="7" t="s">
        <v>536</v>
      </c>
      <c r="C49" s="7">
        <v>730.189</v>
      </c>
      <c r="D49" s="7">
        <v>829.111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11.866</v>
      </c>
      <c r="K49" s="12">
        <v>3</v>
      </c>
      <c r="L49" s="12">
        <v>2</v>
      </c>
      <c r="M49" s="12">
        <v>0</v>
      </c>
      <c r="N49" s="12">
        <v>1</v>
      </c>
      <c r="O49" s="12">
        <v>0</v>
      </c>
      <c r="P49" s="12">
        <v>1.461</v>
      </c>
      <c r="Q49" s="12">
        <v>0</v>
      </c>
      <c r="R49" s="12">
        <v>0</v>
      </c>
    </row>
    <row r="50" ht="20.25" spans="1:18">
      <c r="A50" s="7" t="s">
        <v>537</v>
      </c>
      <c r="B50" s="7" t="s">
        <v>538</v>
      </c>
      <c r="C50" s="7">
        <v>13411.182</v>
      </c>
      <c r="D50" s="7">
        <v>14620.182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5.121</v>
      </c>
      <c r="K50" s="12">
        <v>3</v>
      </c>
      <c r="L50" s="12">
        <v>0</v>
      </c>
      <c r="M50" s="12">
        <v>0</v>
      </c>
      <c r="N50" s="12">
        <v>0</v>
      </c>
      <c r="O50" s="12">
        <v>0</v>
      </c>
      <c r="P50" s="12">
        <v>-7.205</v>
      </c>
      <c r="Q50" s="12">
        <v>0</v>
      </c>
      <c r="R50" s="12">
        <v>0</v>
      </c>
    </row>
    <row r="51" ht="20.25" spans="1:18">
      <c r="A51" s="7" t="s">
        <v>539</v>
      </c>
      <c r="B51" s="7" t="s">
        <v>540</v>
      </c>
      <c r="C51" s="7">
        <v>2864.982</v>
      </c>
      <c r="D51" s="7">
        <v>3160.032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6.587</v>
      </c>
      <c r="K51" s="12">
        <v>3</v>
      </c>
      <c r="L51" s="12">
        <v>2</v>
      </c>
      <c r="M51" s="12">
        <v>-1</v>
      </c>
      <c r="N51" s="12">
        <v>1</v>
      </c>
      <c r="O51" s="12">
        <v>0</v>
      </c>
      <c r="P51" s="12">
        <v>4.458</v>
      </c>
      <c r="Q51" s="12">
        <v>0</v>
      </c>
      <c r="R51" s="12">
        <v>0</v>
      </c>
    </row>
    <row r="52" ht="20.25" spans="1:18">
      <c r="A52" s="7" t="s">
        <v>541</v>
      </c>
      <c r="B52" s="7" t="s">
        <v>542</v>
      </c>
      <c r="C52" s="7">
        <v>4002.057</v>
      </c>
      <c r="D52" s="7">
        <v>4561.06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1.548</v>
      </c>
      <c r="K52" s="12">
        <v>0</v>
      </c>
      <c r="L52" s="12">
        <v>2</v>
      </c>
      <c r="M52" s="12">
        <v>1</v>
      </c>
      <c r="N52" s="12">
        <v>-1</v>
      </c>
      <c r="O52" s="12">
        <v>0</v>
      </c>
      <c r="P52" s="12">
        <v>1.703</v>
      </c>
      <c r="Q52" s="12">
        <v>0</v>
      </c>
      <c r="R52" s="12">
        <v>0</v>
      </c>
    </row>
    <row r="53" ht="20.25" spans="1:18">
      <c r="A53" s="7" t="s">
        <v>543</v>
      </c>
      <c r="B53" s="7" t="s">
        <v>544</v>
      </c>
      <c r="C53" s="7">
        <v>6875.972</v>
      </c>
      <c r="D53" s="7">
        <v>7315.723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2.882</v>
      </c>
      <c r="K53" s="12">
        <v>0</v>
      </c>
      <c r="L53" s="12">
        <v>2</v>
      </c>
      <c r="M53" s="12">
        <v>0</v>
      </c>
      <c r="N53" s="12">
        <v>-1</v>
      </c>
      <c r="O53" s="12">
        <v>0</v>
      </c>
      <c r="P53" s="12">
        <v>9.113</v>
      </c>
      <c r="Q53" s="12">
        <v>0</v>
      </c>
      <c r="R53" s="12">
        <v>0</v>
      </c>
    </row>
    <row r="54" ht="20.25" spans="1:18">
      <c r="A54" s="7" t="s">
        <v>545</v>
      </c>
      <c r="B54" s="7" t="s">
        <v>546</v>
      </c>
      <c r="C54" s="7">
        <v>3562.188</v>
      </c>
      <c r="D54" s="7">
        <v>3724.062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1.733</v>
      </c>
      <c r="K54" s="12">
        <v>2</v>
      </c>
      <c r="L54" s="12">
        <v>0</v>
      </c>
      <c r="M54" s="12">
        <v>-1</v>
      </c>
      <c r="N54" s="12">
        <v>1</v>
      </c>
      <c r="O54" s="12">
        <v>0</v>
      </c>
      <c r="P54" s="12">
        <v>1.741</v>
      </c>
      <c r="Q54" s="12">
        <v>0</v>
      </c>
      <c r="R54" s="12">
        <v>0</v>
      </c>
    </row>
    <row r="55" ht="20.25" spans="1:18">
      <c r="A55" s="7" t="s">
        <v>547</v>
      </c>
      <c r="B55" s="7" t="s">
        <v>548</v>
      </c>
      <c r="C55" s="7">
        <v>4725.433</v>
      </c>
      <c r="D55" s="7">
        <v>5268.836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6.833</v>
      </c>
      <c r="K55" s="12">
        <v>3</v>
      </c>
      <c r="L55" s="12">
        <v>2</v>
      </c>
      <c r="M55" s="12">
        <v>0</v>
      </c>
      <c r="N55" s="12">
        <v>0</v>
      </c>
      <c r="O55" s="12">
        <v>0</v>
      </c>
      <c r="P55" s="12">
        <v>9.59</v>
      </c>
      <c r="Q55" s="12">
        <v>0</v>
      </c>
      <c r="R55" s="12">
        <v>0</v>
      </c>
    </row>
    <row r="56" ht="20.25" spans="1:18">
      <c r="A56" s="7" t="s">
        <v>549</v>
      </c>
      <c r="B56" s="7" t="s">
        <v>550</v>
      </c>
      <c r="C56" s="7">
        <v>7175.44</v>
      </c>
      <c r="D56" s="7">
        <v>8138.327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8.976</v>
      </c>
      <c r="K56" s="12">
        <v>4</v>
      </c>
      <c r="L56" s="12">
        <v>0</v>
      </c>
      <c r="M56" s="12">
        <v>-1</v>
      </c>
      <c r="N56" s="12">
        <v>0</v>
      </c>
      <c r="O56" s="12">
        <v>0</v>
      </c>
      <c r="P56" s="12">
        <v>-0.97</v>
      </c>
      <c r="Q56" s="12">
        <v>0</v>
      </c>
      <c r="R56" s="12">
        <v>0</v>
      </c>
    </row>
    <row r="57" ht="20.25" spans="1:18">
      <c r="A57" s="7" t="s">
        <v>551</v>
      </c>
      <c r="B57" s="7" t="s">
        <v>552</v>
      </c>
      <c r="C57" s="7">
        <v>9900.003</v>
      </c>
      <c r="D57" s="7">
        <v>11108.597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4.348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11.711</v>
      </c>
      <c r="Q57" s="12">
        <v>0</v>
      </c>
      <c r="R57" s="12">
        <v>0</v>
      </c>
    </row>
    <row r="58" ht="20.25" spans="1:18">
      <c r="A58" s="7" t="s">
        <v>553</v>
      </c>
      <c r="B58" s="7" t="s">
        <v>554</v>
      </c>
      <c r="C58" s="7">
        <v>974.891</v>
      </c>
      <c r="D58" s="7">
        <v>1273.422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15.153</v>
      </c>
      <c r="K58" s="12">
        <v>2</v>
      </c>
      <c r="L58" s="12">
        <v>2</v>
      </c>
      <c r="M58" s="12">
        <v>-1</v>
      </c>
      <c r="N58" s="12">
        <v>0</v>
      </c>
      <c r="O58" s="12">
        <v>0</v>
      </c>
      <c r="P58" s="12">
        <v>4.103</v>
      </c>
      <c r="Q58" s="12">
        <v>0</v>
      </c>
      <c r="R58" s="12">
        <v>0</v>
      </c>
    </row>
    <row r="59" ht="20.25" spans="1:18">
      <c r="A59" s="7" t="s">
        <v>555</v>
      </c>
      <c r="B59" s="7" t="s">
        <v>556</v>
      </c>
      <c r="C59" s="7">
        <v>2395.6</v>
      </c>
      <c r="D59" s="7">
        <v>3103.491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13.14</v>
      </c>
      <c r="K59" s="12">
        <v>2</v>
      </c>
      <c r="L59" s="12">
        <v>0</v>
      </c>
      <c r="M59" s="12">
        <v>1</v>
      </c>
      <c r="N59" s="12">
        <v>-1</v>
      </c>
      <c r="O59" s="12">
        <v>0</v>
      </c>
      <c r="P59" s="12">
        <v>1.476</v>
      </c>
      <c r="Q59" s="12">
        <v>0</v>
      </c>
      <c r="R59" s="12">
        <v>0</v>
      </c>
    </row>
    <row r="60" ht="20.25" spans="1:18">
      <c r="A60" s="7" t="s">
        <v>557</v>
      </c>
      <c r="B60" s="7" t="s">
        <v>558</v>
      </c>
      <c r="C60" s="7">
        <v>2157.174</v>
      </c>
      <c r="D60" s="7">
        <v>2534.962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10.267</v>
      </c>
      <c r="K60" s="12">
        <v>3</v>
      </c>
      <c r="L60" s="12">
        <v>2</v>
      </c>
      <c r="M60" s="12">
        <v>0</v>
      </c>
      <c r="N60" s="12">
        <v>0</v>
      </c>
      <c r="O60" s="12">
        <v>0</v>
      </c>
      <c r="P60" s="12">
        <v>4.791</v>
      </c>
      <c r="Q60" s="12">
        <v>0</v>
      </c>
      <c r="R60" s="12">
        <v>0</v>
      </c>
    </row>
    <row r="61" ht="20.25" spans="1:18">
      <c r="A61" s="7" t="s">
        <v>559</v>
      </c>
      <c r="B61" s="7" t="s">
        <v>560</v>
      </c>
      <c r="C61" s="7">
        <v>8918.01</v>
      </c>
      <c r="D61" s="7">
        <v>9683.603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7.461</v>
      </c>
      <c r="K61" s="12">
        <v>4</v>
      </c>
      <c r="L61" s="12">
        <v>2</v>
      </c>
      <c r="M61" s="12">
        <v>0</v>
      </c>
      <c r="N61" s="12">
        <v>1</v>
      </c>
      <c r="O61" s="12">
        <v>0</v>
      </c>
      <c r="P61" s="12">
        <v>19.211</v>
      </c>
      <c r="Q61" s="12">
        <v>0</v>
      </c>
      <c r="R61" s="12">
        <v>1</v>
      </c>
    </row>
    <row r="62" ht="20.25" spans="1:18">
      <c r="A62" s="7" t="s">
        <v>561</v>
      </c>
      <c r="B62" s="7" t="s">
        <v>562</v>
      </c>
      <c r="C62" s="7">
        <v>5540.572</v>
      </c>
      <c r="D62" s="7">
        <v>6691.286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13.537</v>
      </c>
      <c r="K62" s="12">
        <v>2</v>
      </c>
      <c r="L62" s="12">
        <v>2</v>
      </c>
      <c r="M62" s="12">
        <v>0</v>
      </c>
      <c r="N62" s="12">
        <v>0</v>
      </c>
      <c r="O62" s="12">
        <v>0</v>
      </c>
      <c r="P62" s="12">
        <v>7.266</v>
      </c>
      <c r="Q62" s="12">
        <v>0</v>
      </c>
      <c r="R62" s="12">
        <v>0</v>
      </c>
    </row>
    <row r="63" ht="20.25" spans="1:18">
      <c r="A63" s="7" t="s">
        <v>563</v>
      </c>
      <c r="B63" s="7" t="s">
        <v>564</v>
      </c>
      <c r="C63" s="7">
        <v>7996.313</v>
      </c>
      <c r="D63" s="7">
        <v>8467.4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2.745</v>
      </c>
      <c r="K63" s="12">
        <v>1</v>
      </c>
      <c r="L63" s="12">
        <v>1</v>
      </c>
      <c r="M63" s="12">
        <v>0</v>
      </c>
      <c r="N63" s="12">
        <v>0</v>
      </c>
      <c r="O63" s="12">
        <v>0</v>
      </c>
      <c r="P63" s="12">
        <v>-3.1</v>
      </c>
      <c r="Q63" s="12">
        <v>0</v>
      </c>
      <c r="R63" s="12">
        <v>0</v>
      </c>
    </row>
    <row r="64" ht="20.25" spans="1:18">
      <c r="A64" s="7" t="s">
        <v>565</v>
      </c>
      <c r="B64" s="7" t="s">
        <v>566</v>
      </c>
      <c r="C64" s="7">
        <v>2242.509</v>
      </c>
      <c r="D64" s="7">
        <v>2821.127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19.91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-32.71</v>
      </c>
      <c r="Q64" s="12">
        <v>0</v>
      </c>
      <c r="R64" s="12">
        <v>0</v>
      </c>
    </row>
    <row r="65" ht="20.25" spans="1:18">
      <c r="A65" s="7" t="s">
        <v>567</v>
      </c>
      <c r="B65" s="7" t="s">
        <v>568</v>
      </c>
      <c r="C65" s="7">
        <v>5249.465</v>
      </c>
      <c r="D65" s="7">
        <v>6238.885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11.951</v>
      </c>
      <c r="K65" s="12">
        <v>1</v>
      </c>
      <c r="L65" s="12">
        <v>2</v>
      </c>
      <c r="M65" s="12">
        <v>0</v>
      </c>
      <c r="N65" s="12">
        <v>0</v>
      </c>
      <c r="O65" s="12">
        <v>0</v>
      </c>
      <c r="P65" s="12">
        <v>9.015</v>
      </c>
      <c r="Q65" s="12">
        <v>0</v>
      </c>
      <c r="R65" s="12">
        <v>0</v>
      </c>
    </row>
    <row r="66" ht="20.25" spans="1:18">
      <c r="A66" s="7" t="s">
        <v>569</v>
      </c>
      <c r="B66" s="7" t="s">
        <v>570</v>
      </c>
      <c r="C66" s="7">
        <v>5769.654</v>
      </c>
      <c r="D66" s="7">
        <v>7256.709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15.747</v>
      </c>
      <c r="K66" s="12">
        <v>3</v>
      </c>
      <c r="L66" s="12">
        <v>2</v>
      </c>
      <c r="M66" s="12">
        <v>0</v>
      </c>
      <c r="N66" s="12">
        <v>0</v>
      </c>
      <c r="O66" s="12">
        <v>0</v>
      </c>
      <c r="P66" s="12">
        <v>11.834</v>
      </c>
      <c r="Q66" s="12">
        <v>0</v>
      </c>
      <c r="R66" s="12">
        <v>0</v>
      </c>
    </row>
    <row r="67" ht="20.25" spans="1:18">
      <c r="A67" s="7" t="s">
        <v>571</v>
      </c>
      <c r="B67" s="7" t="s">
        <v>572</v>
      </c>
      <c r="C67" s="7">
        <v>2473.673</v>
      </c>
      <c r="D67" s="7">
        <v>2809.506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9.489</v>
      </c>
      <c r="K67" s="12">
        <v>4</v>
      </c>
      <c r="L67" s="12">
        <v>2</v>
      </c>
      <c r="M67" s="12">
        <v>-1</v>
      </c>
      <c r="N67" s="12">
        <v>1</v>
      </c>
      <c r="O67" s="12">
        <v>0</v>
      </c>
      <c r="P67" s="12">
        <v>2.141</v>
      </c>
      <c r="Q67" s="12">
        <v>0</v>
      </c>
      <c r="R67" s="12">
        <v>0</v>
      </c>
    </row>
    <row r="68" ht="20.25" spans="1:18">
      <c r="A68" s="7" t="s">
        <v>573</v>
      </c>
      <c r="B68" s="7" t="s">
        <v>574</v>
      </c>
      <c r="C68" s="7">
        <v>1194.156</v>
      </c>
      <c r="D68" s="7">
        <v>1495.099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6.414</v>
      </c>
      <c r="K68" s="12">
        <v>3</v>
      </c>
      <c r="L68" s="12">
        <v>1</v>
      </c>
      <c r="M68" s="12">
        <v>0</v>
      </c>
      <c r="N68" s="12">
        <v>0</v>
      </c>
      <c r="O68" s="12">
        <v>0</v>
      </c>
      <c r="P68" s="12">
        <v>3.211</v>
      </c>
      <c r="Q68" s="12">
        <v>0</v>
      </c>
      <c r="R68" s="12">
        <v>0</v>
      </c>
    </row>
    <row r="69" ht="20.25" spans="1:18">
      <c r="A69" s="7" t="s">
        <v>575</v>
      </c>
      <c r="B69" s="7" t="s">
        <v>576</v>
      </c>
      <c r="C69" s="7">
        <v>5149.308</v>
      </c>
      <c r="D69" s="7">
        <v>5967.503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6.512</v>
      </c>
      <c r="K69" s="12">
        <v>1</v>
      </c>
      <c r="L69" s="12">
        <v>0</v>
      </c>
      <c r="M69" s="12">
        <v>0</v>
      </c>
      <c r="N69" s="12">
        <v>0</v>
      </c>
      <c r="O69" s="12">
        <v>0</v>
      </c>
      <c r="P69" s="12">
        <v>-7.588</v>
      </c>
      <c r="Q69" s="12">
        <v>0</v>
      </c>
      <c r="R69" s="12">
        <v>0</v>
      </c>
    </row>
    <row r="70" ht="20.25" spans="1:18">
      <c r="A70" s="7" t="s">
        <v>577</v>
      </c>
      <c r="B70" s="7" t="s">
        <v>578</v>
      </c>
      <c r="C70" s="7">
        <v>2280.953</v>
      </c>
      <c r="D70" s="7">
        <v>2790.062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10.163</v>
      </c>
      <c r="K70" s="12">
        <v>2</v>
      </c>
      <c r="L70" s="12">
        <v>1</v>
      </c>
      <c r="M70" s="12">
        <v>0</v>
      </c>
      <c r="N70" s="12">
        <v>0</v>
      </c>
      <c r="O70" s="12">
        <v>0</v>
      </c>
      <c r="P70" s="12">
        <v>1.084</v>
      </c>
      <c r="Q70" s="12">
        <v>0</v>
      </c>
      <c r="R70" s="12">
        <v>0</v>
      </c>
    </row>
    <row r="71" ht="20.25" spans="1:18">
      <c r="A71" s="7" t="s">
        <v>579</v>
      </c>
      <c r="B71" s="7" t="s">
        <v>580</v>
      </c>
      <c r="C71" s="7">
        <v>5404.364</v>
      </c>
      <c r="D71" s="7">
        <v>6383.893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6.886</v>
      </c>
      <c r="K71" s="12">
        <v>2</v>
      </c>
      <c r="L71" s="12">
        <v>0</v>
      </c>
      <c r="M71" s="12">
        <v>0</v>
      </c>
      <c r="N71" s="12">
        <v>0</v>
      </c>
      <c r="O71" s="12">
        <v>0</v>
      </c>
      <c r="P71" s="12">
        <v>-7.027</v>
      </c>
      <c r="Q71" s="12">
        <v>0</v>
      </c>
      <c r="R71" s="12">
        <v>0</v>
      </c>
    </row>
    <row r="72" ht="20.25" spans="1:18">
      <c r="A72" s="7" t="s">
        <v>581</v>
      </c>
      <c r="B72" s="7" t="s">
        <v>582</v>
      </c>
      <c r="C72" s="7">
        <v>5671.655</v>
      </c>
      <c r="D72" s="7">
        <v>6038.322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2.982</v>
      </c>
      <c r="K72" s="12">
        <v>4</v>
      </c>
      <c r="L72" s="12">
        <v>2</v>
      </c>
      <c r="M72" s="12">
        <v>0</v>
      </c>
      <c r="N72" s="12">
        <v>0</v>
      </c>
      <c r="O72" s="12">
        <v>0</v>
      </c>
      <c r="P72" s="12">
        <v>-1.582</v>
      </c>
      <c r="Q72" s="12">
        <v>0</v>
      </c>
      <c r="R72" s="12">
        <v>0</v>
      </c>
    </row>
    <row r="73" ht="20.25" spans="1:18">
      <c r="A73" s="7" t="s">
        <v>583</v>
      </c>
      <c r="B73" s="7" t="s">
        <v>584</v>
      </c>
      <c r="C73" s="7">
        <v>4108.396</v>
      </c>
      <c r="D73" s="7">
        <v>5079.163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13.87</v>
      </c>
      <c r="K73" s="12">
        <v>1</v>
      </c>
      <c r="L73" s="12">
        <v>2</v>
      </c>
      <c r="M73" s="12">
        <v>0</v>
      </c>
      <c r="N73" s="12">
        <v>0</v>
      </c>
      <c r="O73" s="12">
        <v>0</v>
      </c>
      <c r="P73" s="12">
        <v>7.228</v>
      </c>
      <c r="Q73" s="12">
        <v>0</v>
      </c>
      <c r="R73" s="12">
        <v>1</v>
      </c>
    </row>
    <row r="74" ht="20.25" spans="1:18">
      <c r="A74" s="7" t="s">
        <v>585</v>
      </c>
      <c r="B74" s="7" t="s">
        <v>586</v>
      </c>
      <c r="C74" s="7">
        <v>1678.68</v>
      </c>
      <c r="D74" s="7">
        <v>1924.296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3.801</v>
      </c>
      <c r="K74" s="12">
        <v>1</v>
      </c>
      <c r="L74" s="12">
        <v>0</v>
      </c>
      <c r="M74" s="12">
        <v>0</v>
      </c>
      <c r="N74" s="12">
        <v>0</v>
      </c>
      <c r="O74" s="12">
        <v>0</v>
      </c>
      <c r="P74" s="12">
        <v>-1.487</v>
      </c>
      <c r="Q74" s="12">
        <v>0</v>
      </c>
      <c r="R74" s="12">
        <v>0</v>
      </c>
    </row>
    <row r="75" ht="20.25" spans="1:18">
      <c r="A75" s="7" t="s">
        <v>587</v>
      </c>
      <c r="B75" s="7" t="s">
        <v>588</v>
      </c>
      <c r="C75" s="7">
        <v>2972.018</v>
      </c>
      <c r="D75" s="7">
        <v>3698.927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2.557</v>
      </c>
      <c r="K75" s="12">
        <v>4</v>
      </c>
      <c r="L75" s="12">
        <v>1</v>
      </c>
      <c r="M75" s="12">
        <v>0</v>
      </c>
      <c r="N75" s="12">
        <v>0</v>
      </c>
      <c r="O75" s="12">
        <v>0</v>
      </c>
      <c r="P75" s="12">
        <v>-0.703</v>
      </c>
      <c r="Q75" s="12">
        <v>0</v>
      </c>
      <c r="R75" s="12">
        <v>-1</v>
      </c>
    </row>
    <row r="76" ht="20.25" spans="1:18">
      <c r="A76" s="7" t="s">
        <v>589</v>
      </c>
      <c r="B76" s="7" t="s">
        <v>590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</row>
    <row r="77" ht="20.25" spans="1:18">
      <c r="A77" s="7" t="s">
        <v>591</v>
      </c>
      <c r="B77" s="7" t="s">
        <v>592</v>
      </c>
      <c r="C77" s="7">
        <v>107.755</v>
      </c>
      <c r="D77" s="7">
        <v>109.52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0.951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0.001</v>
      </c>
      <c r="Q77" s="12">
        <v>0</v>
      </c>
      <c r="R77" s="12">
        <v>0</v>
      </c>
    </row>
    <row r="78" ht="20.25" spans="1:18">
      <c r="A78" s="8" t="s">
        <v>593</v>
      </c>
      <c r="B78" s="8" t="s">
        <v>594</v>
      </c>
      <c r="C78" s="8">
        <v>105.606</v>
      </c>
      <c r="D78" s="8">
        <v>106.855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0.362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0.006</v>
      </c>
      <c r="Q78" s="12">
        <v>0</v>
      </c>
      <c r="R78" s="12">
        <v>0</v>
      </c>
    </row>
    <row r="79" ht="20.25" spans="1:18">
      <c r="A79" s="8" t="s">
        <v>595</v>
      </c>
      <c r="B79" s="8" t="s">
        <v>596</v>
      </c>
      <c r="C79" s="8">
        <v>115.854</v>
      </c>
      <c r="D79" s="8">
        <v>121.689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3.824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-0.015</v>
      </c>
      <c r="Q79" s="12">
        <v>0</v>
      </c>
      <c r="R79" s="12">
        <v>0</v>
      </c>
    </row>
    <row r="80" ht="20.25" spans="1:18">
      <c r="A80" s="8" t="s">
        <v>597</v>
      </c>
      <c r="B80" s="8" t="s">
        <v>598</v>
      </c>
      <c r="C80" s="8">
        <v>102.333</v>
      </c>
      <c r="D80" s="8">
        <v>102.872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0.099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0.003</v>
      </c>
      <c r="Q80" s="12">
        <v>0</v>
      </c>
      <c r="R80" s="12">
        <v>1</v>
      </c>
    </row>
    <row r="81" ht="20.25" spans="1:18">
      <c r="A81" s="8" t="s">
        <v>599</v>
      </c>
      <c r="B81" s="8" t="s">
        <v>600</v>
      </c>
      <c r="C81" s="8">
        <v>63437.621</v>
      </c>
      <c r="D81" s="8">
        <v>72613.773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9.697</v>
      </c>
      <c r="K81" s="12">
        <v>4</v>
      </c>
      <c r="L81" s="12">
        <v>2</v>
      </c>
      <c r="M81" s="12">
        <v>0</v>
      </c>
      <c r="N81" s="12">
        <v>0</v>
      </c>
      <c r="O81" s="12">
        <v>0</v>
      </c>
      <c r="P81" s="12">
        <v>135.033</v>
      </c>
      <c r="Q81" s="12">
        <v>0</v>
      </c>
      <c r="R81" s="12">
        <v>1</v>
      </c>
    </row>
    <row r="82" ht="20.25" spans="1:18">
      <c r="A82" s="8" t="s">
        <v>601</v>
      </c>
      <c r="B82" s="8" t="s">
        <v>602</v>
      </c>
      <c r="C82" s="8">
        <v>1175.143</v>
      </c>
      <c r="D82" s="8">
        <v>2231.72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27.146</v>
      </c>
      <c r="K82" s="12">
        <v>1</v>
      </c>
      <c r="L82" s="12">
        <v>1</v>
      </c>
      <c r="M82" s="12">
        <v>0</v>
      </c>
      <c r="N82" s="12">
        <v>0</v>
      </c>
      <c r="O82" s="12">
        <v>0</v>
      </c>
      <c r="P82" s="12">
        <v>-4.11</v>
      </c>
      <c r="Q82" s="12">
        <v>0</v>
      </c>
      <c r="R82" s="12">
        <v>0</v>
      </c>
    </row>
    <row r="83" ht="20.25" spans="1:18">
      <c r="A83" s="8" t="s">
        <v>603</v>
      </c>
      <c r="B83" s="8" t="s">
        <v>604</v>
      </c>
      <c r="C83" s="8">
        <v>3078.916</v>
      </c>
      <c r="D83" s="8">
        <v>3832.825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15.228</v>
      </c>
      <c r="K83" s="12">
        <v>2</v>
      </c>
      <c r="L83" s="12">
        <v>2</v>
      </c>
      <c r="M83" s="12">
        <v>0</v>
      </c>
      <c r="N83" s="12">
        <v>0</v>
      </c>
      <c r="O83" s="12">
        <v>0</v>
      </c>
      <c r="P83" s="12">
        <v>1.838</v>
      </c>
      <c r="Q83" s="12">
        <v>0</v>
      </c>
      <c r="R83" s="12">
        <v>0</v>
      </c>
    </row>
    <row r="84" ht="20.25" spans="1:18">
      <c r="A84" s="8" t="s">
        <v>605</v>
      </c>
      <c r="B84" s="8" t="s">
        <v>606</v>
      </c>
      <c r="C84" s="8">
        <v>11555.489</v>
      </c>
      <c r="D84" s="8">
        <v>14275.733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9.048</v>
      </c>
      <c r="K84" s="12">
        <v>4</v>
      </c>
      <c r="L84" s="12">
        <v>2</v>
      </c>
      <c r="M84" s="12">
        <v>-1</v>
      </c>
      <c r="N84" s="12">
        <v>1</v>
      </c>
      <c r="O84" s="12">
        <v>0</v>
      </c>
      <c r="P84" s="12">
        <v>8.591</v>
      </c>
      <c r="Q84" s="12">
        <v>0</v>
      </c>
      <c r="R84" s="12">
        <v>0</v>
      </c>
    </row>
    <row r="85" ht="20.25" spans="1:18">
      <c r="A85" s="8" t="s">
        <v>607</v>
      </c>
      <c r="B85" s="8" t="s">
        <v>608</v>
      </c>
      <c r="C85" s="8">
        <v>425.583</v>
      </c>
      <c r="D85" s="8">
        <v>550.62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17.298</v>
      </c>
      <c r="K85" s="12">
        <v>4</v>
      </c>
      <c r="L85" s="12">
        <v>0</v>
      </c>
      <c r="M85" s="12">
        <v>0</v>
      </c>
      <c r="N85" s="12">
        <v>0</v>
      </c>
      <c r="O85" s="12">
        <v>0</v>
      </c>
      <c r="P85" s="12">
        <v>0.887</v>
      </c>
      <c r="Q85" s="12">
        <v>0</v>
      </c>
      <c r="R85" s="12">
        <v>0</v>
      </c>
    </row>
    <row r="86" ht="20.25" spans="1:18">
      <c r="A86" s="8" t="s">
        <v>609</v>
      </c>
      <c r="B86" s="8" t="s">
        <v>610</v>
      </c>
      <c r="C86" s="8">
        <v>59579.789</v>
      </c>
      <c r="D86" s="8">
        <v>74455.453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14.837</v>
      </c>
      <c r="K86" s="12">
        <v>2</v>
      </c>
      <c r="L86" s="12">
        <v>1</v>
      </c>
      <c r="M86" s="12">
        <v>0</v>
      </c>
      <c r="N86" s="12">
        <v>0</v>
      </c>
      <c r="O86" s="12">
        <v>0</v>
      </c>
      <c r="P86" s="12">
        <v>85.091</v>
      </c>
      <c r="Q86" s="12">
        <v>0</v>
      </c>
      <c r="R86" s="12">
        <v>0</v>
      </c>
    </row>
    <row r="87" ht="20.25" spans="1:18">
      <c r="A87" s="14" t="s">
        <v>611</v>
      </c>
      <c r="B87" s="14" t="s">
        <v>612</v>
      </c>
      <c r="C87" s="14">
        <v>7291.024</v>
      </c>
      <c r="D87" s="14">
        <v>9971.679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16.147</v>
      </c>
      <c r="K87" s="12">
        <v>2</v>
      </c>
      <c r="L87" s="12">
        <v>0</v>
      </c>
      <c r="M87" s="12">
        <v>0</v>
      </c>
      <c r="N87" s="12">
        <v>1</v>
      </c>
      <c r="O87" s="12">
        <v>0</v>
      </c>
      <c r="P87" s="12">
        <v>-39.344</v>
      </c>
      <c r="Q87" s="12">
        <v>0</v>
      </c>
      <c r="R87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2025-07-18T17:22:23Z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5792D0A0437C4640A7836EDA5D29E6A1_13</vt:lpwstr>
  </property>
  <property fmtid="{D5CDD505-2E9C-101B-9397-08002B2CF9AE}" pid="3" name="KSOProductBuildVer">
    <vt:lpwstr>2052-12.1.0.15712</vt:lpwstr>
  </property>
</Properties>
</file>