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<sst xmlns="http://schemas.openxmlformats.org/spreadsheetml/2006/main" count="305" uniqueCount="274">
  <si>
    <t>京沪深强转弱</t>
  </si>
  <si>
    <t>京沪深弱转强</t>
  </si>
  <si>
    <t>代码</t>
  </si>
  <si>
    <t>简称</t>
  </si>
  <si>
    <t>总市值</t>
  </si>
  <si>
    <t>高分红股</t>
  </si>
  <si>
    <t>114359.63亿</t>
  </si>
  <si>
    <t>绩优股</t>
  </si>
  <si>
    <t>142330.70亿</t>
  </si>
  <si>
    <t>全指能源</t>
  </si>
  <si>
    <t>41342.20亿</t>
  </si>
  <si>
    <t>中小综指</t>
  </si>
  <si>
    <t>112844.17亿</t>
  </si>
  <si>
    <t>近期强势</t>
  </si>
  <si>
    <t>8193.19亿</t>
  </si>
  <si>
    <t>红利指数</t>
  </si>
  <si>
    <t>87049.32亿</t>
  </si>
  <si>
    <t>山西板块</t>
  </si>
  <si>
    <t>8006.90亿</t>
  </si>
  <si>
    <t>全指材料</t>
  </si>
  <si>
    <t>51892.08亿</t>
  </si>
  <si>
    <t>近端次新</t>
  </si>
  <si>
    <t>2256.16亿</t>
  </si>
  <si>
    <t>QFII重仓</t>
  </si>
  <si>
    <t>40231.96亿</t>
  </si>
  <si>
    <t>日用化工</t>
  </si>
  <si>
    <t>1583.80亿</t>
  </si>
  <si>
    <t>医药</t>
  </si>
  <si>
    <t>37510.22亿</t>
  </si>
  <si>
    <t>配股预案</t>
  </si>
  <si>
    <t>--</t>
  </si>
  <si>
    <t>电力</t>
  </si>
  <si>
    <t>29498.28亿</t>
  </si>
  <si>
    <t>科创生物</t>
  </si>
  <si>
    <t>有色</t>
  </si>
  <si>
    <t>25122.88亿</t>
  </si>
  <si>
    <t>创医药</t>
  </si>
  <si>
    <t>户数增加</t>
  </si>
  <si>
    <t>20113.14亿</t>
  </si>
  <si>
    <t>保险新进</t>
  </si>
  <si>
    <t>14367.33亿</t>
  </si>
  <si>
    <t>即将解禁</t>
  </si>
  <si>
    <t>14155.99亿</t>
  </si>
  <si>
    <t>农林牧渔</t>
  </si>
  <si>
    <t>10552.29亿</t>
  </si>
  <si>
    <t>车路云</t>
  </si>
  <si>
    <t>10289.79亿</t>
  </si>
  <si>
    <t>发可转债</t>
  </si>
  <si>
    <t>7978.38亿</t>
  </si>
  <si>
    <t>猪肉</t>
  </si>
  <si>
    <t>7732.12亿</t>
  </si>
  <si>
    <t>建材</t>
  </si>
  <si>
    <t>7388.93亿</t>
  </si>
  <si>
    <t>近期弱势</t>
  </si>
  <si>
    <t>6451.19亿</t>
  </si>
  <si>
    <t>融资增加</t>
  </si>
  <si>
    <t>5687.19亿</t>
  </si>
  <si>
    <t>化纤</t>
  </si>
  <si>
    <t>4429.73亿</t>
  </si>
  <si>
    <t>船舶</t>
  </si>
  <si>
    <t>4251.41亿</t>
  </si>
  <si>
    <t>青海板块</t>
  </si>
  <si>
    <t>2049.49亿</t>
  </si>
  <si>
    <t>机构吸筹</t>
  </si>
  <si>
    <t>1514.06亿</t>
  </si>
  <si>
    <t>投资时钟</t>
  </si>
  <si>
    <t>中盘价值</t>
  </si>
  <si>
    <t>业绩预降</t>
  </si>
  <si>
    <t>农业主题</t>
  </si>
  <si>
    <t>深次新股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</si>
  <si>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</si>
  <si>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</si>
  <si>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</si>
  <si>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</si>
  <si>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</si>
  <si>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</si>
  <si>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</si>
  <si>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</si>
  <si>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</si>
  <si>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</si>
  <si>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</si>
  <si>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</si>
  <si>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</si>
  <si>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</si>
  <si>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</si>
  <si>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</si>
  <si>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</si>
  <si>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</si>
  <si>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</si>
  <si>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</si>
  <si>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</si>
  <si>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</si>
  <si>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</si>
  <si>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</si>
  <si>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</si>
  <si>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</si>
  <si>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</si>
  <si>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上证高新</t>
  </si>
  <si>
    <t>HK银行</t>
  </si>
  <si>
    <t>公司债指</t>
  </si>
  <si>
    <t>碳中和债</t>
  </si>
  <si>
    <t>深信中高</t>
  </si>
  <si>
    <t>深信中低</t>
  </si>
  <si>
    <t>深信用债</t>
  </si>
  <si>
    <t>深公司债</t>
  </si>
  <si>
    <t>新硬件</t>
  </si>
  <si>
    <t>国证算力</t>
  </si>
  <si>
    <t>专利领先</t>
  </si>
  <si>
    <t>智能家居</t>
  </si>
  <si>
    <t>【数据引擎：奇衡DK阿赖耶识系统】情绪值</t>
  </si>
  <si>
    <t>BUX00</t>
  </si>
  <si>
    <t>沥青连续</t>
  </si>
  <si>
    <t>FU00</t>
  </si>
  <si>
    <t>燃油连续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</si>
  <si>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</si>
  <si>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</si>
  <si>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</si>
  <si>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</si>
  <si>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</si>
  <si>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</si>
  <si>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</si>
  <si>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</si>
  <si>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BR00</t>
  </si>
  <si>
    <t>丁二烯橡胶连续</t>
  </si>
  <si>
    <t>SS00</t>
  </si>
  <si>
    <t>不锈钢连续</t>
  </si>
  <si>
    <t>BB00</t>
  </si>
  <si>
    <t>胶合板连续</t>
  </si>
  <si>
    <t>JM00</t>
  </si>
  <si>
    <t>焦煤连续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</si>
  <si>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</si>
  <si>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</si>
  <si>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</si>
  <si>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</si>
  <si>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</si>
  <si>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</si>
  <si>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</si>
  <si>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</si>
  <si>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LR00</t>
  </si>
  <si>
    <t>晚籼稻连续</t>
  </si>
  <si>
    <t>RI00</t>
  </si>
  <si>
    <t>早籼稻连续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</si>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</sst>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30"/>
    </sheetView>
  </sheetViews>
  <sheetFormatPr defaultColWidth="9" defaultRowHeight="22.5" outlineLevelCol="5"/>
  <cols>
    <col min="1" max="1" width="8.125" style="23" customWidth="1"/>
    <col min="2" max="2" width="12.875" style="23" customWidth="1"/>
    <col min="3" max="3" width="11.875" style="23" customWidth="1"/>
    <col min="4" max="4" width="8.125" style="23" customWidth="1"/>
    <col min="5" max="5" width="13.75" style="23" customWidth="1"/>
    <col min="6" max="6" width="13.1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8" t="str">
        <f>"880526"</f>
        <v>880526</v>
      </c>
      <c r="B3" s="28" t="s">
        <v>5</v>
      </c>
      <c r="C3" s="28" t="s">
        <v>6</v>
      </c>
      <c r="D3" s="28" t="str">
        <f>"880835"</f>
        <v>880835</v>
      </c>
      <c r="E3" s="28" t="s">
        <v>7</v>
      </c>
      <c r="F3" s="28" t="s">
        <v>8</v>
      </c>
    </row>
    <row r="4" ht="16.5" spans="1:6">
      <c r="A4" s="28" t="str">
        <f>"000986"</f>
        <v>000986</v>
      </c>
      <c r="B4" s="28" t="s">
        <v>9</v>
      </c>
      <c r="C4" s="28" t="s">
        <v>10</v>
      </c>
      <c r="D4" s="28" t="str">
        <f>"399101"</f>
        <v>399101</v>
      </c>
      <c r="E4" s="28" t="s">
        <v>11</v>
      </c>
      <c r="F4" s="28" t="s">
        <v>12</v>
      </c>
    </row>
    <row r="5" ht="16.5" spans="1:6">
      <c r="A5" s="28" t="str">
        <f>"880880"</f>
        <v>880880</v>
      </c>
      <c r="B5" s="28" t="s">
        <v>13</v>
      </c>
      <c r="C5" s="28" t="s">
        <v>14</v>
      </c>
      <c r="D5" s="28" t="str">
        <f>"000015"</f>
        <v>000015</v>
      </c>
      <c r="E5" s="28" t="s">
        <v>15</v>
      </c>
      <c r="F5" s="28" t="s">
        <v>16</v>
      </c>
    </row>
    <row r="6" ht="16.5" spans="1:6">
      <c r="A6" s="28" t="str">
        <f>"880217"</f>
        <v>880217</v>
      </c>
      <c r="B6" s="28" t="s">
        <v>17</v>
      </c>
      <c r="C6" s="28" t="s">
        <v>18</v>
      </c>
      <c r="D6" s="28" t="str">
        <f>"000987"</f>
        <v>000987</v>
      </c>
      <c r="E6" s="28" t="s">
        <v>19</v>
      </c>
      <c r="F6" s="28" t="s">
        <v>20</v>
      </c>
    </row>
    <row r="7" ht="16.5" spans="1:6">
      <c r="A7" s="28" t="str">
        <f>"880885"</f>
        <v>880885</v>
      </c>
      <c r="B7" s="28" t="s">
        <v>21</v>
      </c>
      <c r="C7" s="28" t="s">
        <v>22</v>
      </c>
      <c r="D7" s="28" t="str">
        <f>"880802"</f>
        <v>880802</v>
      </c>
      <c r="E7" s="28" t="s">
        <v>23</v>
      </c>
      <c r="F7" s="28" t="s">
        <v>24</v>
      </c>
    </row>
    <row r="8" ht="16.5" spans="1:6">
      <c r="A8" s="28" t="str">
        <f>"880355"</f>
        <v>880355</v>
      </c>
      <c r="B8" s="28" t="s">
        <v>25</v>
      </c>
      <c r="C8" s="28" t="s">
        <v>26</v>
      </c>
      <c r="D8" s="28" t="str">
        <f>"880400"</f>
        <v>880400</v>
      </c>
      <c r="E8" s="28" t="s">
        <v>27</v>
      </c>
      <c r="F8" s="28" t="s">
        <v>28</v>
      </c>
    </row>
    <row r="9" ht="16.5" spans="1:6">
      <c r="A9" s="28" t="str">
        <f>"880890"</f>
        <v>880890</v>
      </c>
      <c r="B9" s="28" t="s">
        <v>29</v>
      </c>
      <c r="C9" s="28" t="s">
        <v>30</v>
      </c>
      <c r="D9" s="28" t="str">
        <f>"880305"</f>
        <v>880305</v>
      </c>
      <c r="E9" s="28" t="s">
        <v>31</v>
      </c>
      <c r="F9" s="28" t="s">
        <v>32</v>
      </c>
    </row>
    <row r="10" ht="16.5" spans="1:6">
      <c r="A10" s="28" t="str">
        <f>"000683"</f>
        <v>000683</v>
      </c>
      <c r="B10" s="28" t="s">
        <v>33</v>
      </c>
      <c r="C10" s="28" t="s">
        <v>30</v>
      </c>
      <c r="D10" s="28" t="str">
        <f>"880324"</f>
        <v>880324</v>
      </c>
      <c r="E10" s="28" t="s">
        <v>34</v>
      </c>
      <c r="F10" s="28" t="s">
        <v>35</v>
      </c>
    </row>
    <row r="11" ht="16.5" spans="1:6">
      <c r="A11" s="28" t="str">
        <f>"399275"</f>
        <v>399275</v>
      </c>
      <c r="B11" s="28" t="s">
        <v>36</v>
      </c>
      <c r="C11" s="28" t="s">
        <v>30</v>
      </c>
      <c r="D11" s="28" t="str">
        <f>"880876"</f>
        <v>880876</v>
      </c>
      <c r="E11" s="28" t="s">
        <v>37</v>
      </c>
      <c r="F11" s="28" t="s">
        <v>38</v>
      </c>
    </row>
    <row r="12" ht="16.5" spans="1:6">
      <c r="A12" s="16"/>
      <c r="B12" s="16"/>
      <c r="C12" s="16"/>
      <c r="D12" s="28" t="str">
        <f>"880782"</f>
        <v>880782</v>
      </c>
      <c r="E12" s="28" t="s">
        <v>39</v>
      </c>
      <c r="F12" s="28" t="s">
        <v>40</v>
      </c>
    </row>
    <row r="13" ht="16.5" spans="1:6">
      <c r="A13" s="16"/>
      <c r="B13" s="16"/>
      <c r="C13" s="16"/>
      <c r="D13" s="28" t="str">
        <f>"880897"</f>
        <v>880897</v>
      </c>
      <c r="E13" s="28" t="s">
        <v>41</v>
      </c>
      <c r="F13" s="28" t="s">
        <v>42</v>
      </c>
    </row>
    <row r="14" ht="16.5" spans="1:6">
      <c r="A14" s="16"/>
      <c r="B14" s="16"/>
      <c r="C14" s="16"/>
      <c r="D14" s="28" t="str">
        <f>"880360"</f>
        <v>880360</v>
      </c>
      <c r="E14" s="28" t="s">
        <v>43</v>
      </c>
      <c r="F14" s="28" t="s">
        <v>44</v>
      </c>
    </row>
    <row r="15" ht="16.5" spans="1:6">
      <c r="A15" s="16"/>
      <c r="B15" s="16"/>
      <c r="C15" s="16"/>
      <c r="D15" s="28" t="str">
        <f>"880552"</f>
        <v>880552</v>
      </c>
      <c r="E15" s="28" t="s">
        <v>45</v>
      </c>
      <c r="F15" s="28" t="s">
        <v>46</v>
      </c>
    </row>
    <row r="16" ht="16.5" spans="1:6">
      <c r="A16" s="16"/>
      <c r="B16" s="16"/>
      <c r="C16" s="16"/>
      <c r="D16" s="28" t="str">
        <f>"880723"</f>
        <v>880723</v>
      </c>
      <c r="E16" s="28" t="s">
        <v>47</v>
      </c>
      <c r="F16" s="28" t="s">
        <v>48</v>
      </c>
    </row>
    <row r="17" ht="16.5" spans="1:6">
      <c r="A17" s="16"/>
      <c r="B17" s="16"/>
      <c r="C17" s="16"/>
      <c r="D17" s="28" t="str">
        <f>"880936"</f>
        <v>880936</v>
      </c>
      <c r="E17" s="28" t="s">
        <v>49</v>
      </c>
      <c r="F17" s="28" t="s">
        <v>50</v>
      </c>
    </row>
    <row r="18" ht="16.5" spans="1:6">
      <c r="A18" s="16"/>
      <c r="B18" s="16"/>
      <c r="C18" s="16"/>
      <c r="D18" s="28" t="str">
        <f>"880344"</f>
        <v>880344</v>
      </c>
      <c r="E18" s="28" t="s">
        <v>51</v>
      </c>
      <c r="F18" s="28" t="s">
        <v>52</v>
      </c>
    </row>
    <row r="19" ht="17.25" spans="1:6">
      <c r="A19" s="29"/>
      <c r="B19" s="29"/>
      <c r="C19" s="29"/>
      <c r="D19" s="28" t="str">
        <f>"880881"</f>
        <v>880881</v>
      </c>
      <c r="E19" s="28" t="s">
        <v>53</v>
      </c>
      <c r="F19" s="28" t="s">
        <v>54</v>
      </c>
    </row>
    <row r="20" ht="17.25" spans="1:6">
      <c r="A20" s="29"/>
      <c r="B20" s="29"/>
      <c r="C20" s="29"/>
      <c r="D20" s="28" t="str">
        <f>"880780"</f>
        <v>880780</v>
      </c>
      <c r="E20" s="28" t="s">
        <v>55</v>
      </c>
      <c r="F20" s="28" t="s">
        <v>56</v>
      </c>
    </row>
    <row r="21" ht="17.25" spans="1:6">
      <c r="A21" s="29"/>
      <c r="B21" s="29"/>
      <c r="C21" s="29"/>
      <c r="D21" s="28" t="str">
        <f>"880330"</f>
        <v>880330</v>
      </c>
      <c r="E21" s="28" t="s">
        <v>57</v>
      </c>
      <c r="F21" s="28" t="s">
        <v>58</v>
      </c>
    </row>
    <row r="22" ht="17.25" spans="1:6">
      <c r="A22" s="29"/>
      <c r="B22" s="29"/>
      <c r="C22" s="29"/>
      <c r="D22" s="28" t="str">
        <f>"880431"</f>
        <v>880431</v>
      </c>
      <c r="E22" s="28" t="s">
        <v>59</v>
      </c>
      <c r="F22" s="28" t="s">
        <v>60</v>
      </c>
    </row>
    <row r="23" ht="17.25" spans="1:6">
      <c r="A23" s="29"/>
      <c r="B23" s="29"/>
      <c r="C23" s="29"/>
      <c r="D23" s="28" t="str">
        <f>"880206"</f>
        <v>880206</v>
      </c>
      <c r="E23" s="28" t="s">
        <v>61</v>
      </c>
      <c r="F23" s="28" t="s">
        <v>62</v>
      </c>
    </row>
    <row r="24" ht="17.25" spans="1:6">
      <c r="A24" s="29"/>
      <c r="B24" s="29"/>
      <c r="C24" s="29"/>
      <c r="D24" s="28" t="str">
        <f>"880756"</f>
        <v>880756</v>
      </c>
      <c r="E24" s="28" t="s">
        <v>63</v>
      </c>
      <c r="F24" s="28" t="s">
        <v>64</v>
      </c>
    </row>
    <row r="25" ht="17.25" spans="1:6">
      <c r="A25" s="29"/>
      <c r="B25" s="29"/>
      <c r="C25" s="29"/>
      <c r="D25" s="28" t="str">
        <f>"399391"</f>
        <v>399391</v>
      </c>
      <c r="E25" s="28" t="s">
        <v>65</v>
      </c>
      <c r="F25" s="28" t="s">
        <v>30</v>
      </c>
    </row>
    <row r="26" ht="17.25" spans="1:6">
      <c r="A26" s="29"/>
      <c r="B26" s="29"/>
      <c r="C26" s="29"/>
      <c r="D26" s="28" t="str">
        <f>"399375"</f>
        <v>399375</v>
      </c>
      <c r="E26" s="28" t="s">
        <v>66</v>
      </c>
      <c r="F26" s="28" t="s">
        <v>30</v>
      </c>
    </row>
    <row r="27" ht="17.25" spans="1:6">
      <c r="A27" s="29"/>
      <c r="B27" s="29"/>
      <c r="C27" s="29"/>
      <c r="D27" s="28" t="str">
        <f>"880843"</f>
        <v>880843</v>
      </c>
      <c r="E27" s="28" t="s">
        <v>67</v>
      </c>
      <c r="F27" s="28" t="s">
        <v>30</v>
      </c>
    </row>
    <row r="28" ht="17.25" spans="1:6">
      <c r="A28" s="29"/>
      <c r="B28" s="29"/>
      <c r="C28" s="29"/>
      <c r="D28" s="28" t="str">
        <f>"000122"</f>
        <v>000122</v>
      </c>
      <c r="E28" s="28" t="s">
        <v>68</v>
      </c>
      <c r="F28" s="28" t="s">
        <v>30</v>
      </c>
    </row>
    <row r="29" ht="17.25" spans="1:6">
      <c r="A29" s="29"/>
      <c r="B29" s="29"/>
      <c r="C29" s="29"/>
      <c r="D29" s="28" t="str">
        <f>"399678"</f>
        <v>399678</v>
      </c>
      <c r="E29" s="28" t="s">
        <v>69</v>
      </c>
      <c r="F29" s="28" t="s">
        <v>30</v>
      </c>
    </row>
    <row r="30" ht="17.25" spans="1:6">
      <c r="A30" s="29"/>
      <c r="B30" s="29"/>
      <c r="C30" s="29"/>
      <c r="D30" s="28" t="str">
        <f>"399438"</f>
        <v>399438</v>
      </c>
      <c r="E30" s="28" t="s">
        <v>70</v>
      </c>
      <c r="F30" s="28" t="s">
        <v>30</v>
      </c>
    </row>
    <row r="31" ht="17.25" spans="1:6">
      <c r="A31" s="29"/>
      <c r="B31" s="29"/>
      <c r="C31" s="29"/>
      <c r="D31" s="16"/>
      <c r="E31" s="16"/>
      <c r="F31" s="16"/>
    </row>
    <row r="32" ht="17.25" spans="1:6">
      <c r="A32" s="29"/>
      <c r="B32" s="29"/>
      <c r="C32" s="29"/>
      <c r="D32" s="16"/>
      <c r="E32" s="16"/>
      <c r="F32" s="16"/>
    </row>
    <row r="33" ht="17.25" spans="1:6">
      <c r="A33" s="29"/>
      <c r="B33" s="29"/>
      <c r="C33" s="29"/>
      <c r="D33" s="16"/>
      <c r="E33" s="16"/>
      <c r="F33" s="16"/>
    </row>
    <row r="34" ht="17.25" spans="1:6">
      <c r="A34" s="29"/>
      <c r="B34" s="29"/>
      <c r="C34" s="29"/>
      <c r="D34" s="16"/>
      <c r="E34" s="16"/>
      <c r="F34" s="16"/>
    </row>
    <row r="35" ht="17.25" spans="1:6">
      <c r="A35" s="29"/>
      <c r="B35" s="29"/>
      <c r="C35" s="29"/>
      <c r="D35" s="16"/>
      <c r="E35" s="16"/>
      <c r="F35" s="16"/>
    </row>
    <row r="36" ht="17.25" spans="1:6">
      <c r="A36" s="29"/>
      <c r="B36" s="29"/>
      <c r="C36" s="29"/>
      <c r="D36" s="16"/>
      <c r="E36" s="16"/>
      <c r="F36" s="16"/>
    </row>
    <row r="37" ht="17.25" spans="1:6">
      <c r="A37" s="29"/>
      <c r="B37" s="29"/>
      <c r="C37" s="29"/>
      <c r="D37" s="16"/>
      <c r="E37" s="16"/>
      <c r="F37" s="16"/>
    </row>
    <row r="38" ht="17.25" spans="1:6">
      <c r="A38" s="29"/>
      <c r="B38" s="29"/>
      <c r="C38" s="29"/>
      <c r="D38" s="16"/>
      <c r="E38" s="16"/>
      <c r="F38" s="16"/>
    </row>
    <row r="39" ht="17.25" spans="1:6">
      <c r="A39" s="29"/>
      <c r="B39" s="29"/>
      <c r="C39" s="29"/>
      <c r="D39" s="16"/>
      <c r="E39" s="16"/>
      <c r="F39" s="16"/>
    </row>
    <row r="40" ht="17.25" spans="1:6">
      <c r="A40" s="29"/>
      <c r="B40" s="29"/>
      <c r="C40" s="29"/>
      <c r="D40" s="16"/>
      <c r="E40" s="16"/>
      <c r="F40" s="16"/>
    </row>
    <row r="41" ht="17.25" spans="1:6">
      <c r="A41" s="29"/>
      <c r="B41" s="29"/>
      <c r="C41" s="29"/>
      <c r="D41" s="16"/>
      <c r="E41" s="16"/>
      <c r="F41" s="16"/>
    </row>
    <row r="42" ht="17.25" spans="1:6">
      <c r="A42" s="29"/>
      <c r="B42" s="29"/>
      <c r="C42" s="29"/>
      <c r="D42" s="16"/>
      <c r="E42" s="16"/>
      <c r="F42" s="16"/>
    </row>
    <row r="43" ht="17.25" spans="1:6">
      <c r="A43" s="29"/>
      <c r="B43" s="29"/>
      <c r="C43" s="29"/>
      <c r="D43" s="29"/>
      <c r="E43" s="29"/>
      <c r="F43" s="29"/>
    </row>
    <row r="44" ht="17.25" spans="1:6">
      <c r="A44" s="29"/>
      <c r="B44" s="29"/>
      <c r="C44" s="29"/>
      <c r="D44" s="29"/>
      <c r="E44" s="29"/>
      <c r="F44" s="29"/>
    </row>
    <row r="45" ht="17.25" spans="1:6">
      <c r="A45" s="29"/>
      <c r="B45" s="29"/>
      <c r="C45" s="29"/>
      <c r="D45" s="29"/>
      <c r="E45" s="29"/>
      <c r="F45" s="29"/>
    </row>
    <row r="46" ht="16.5" spans="1:6">
      <c r="A46" s="16"/>
      <c r="B46" s="16"/>
      <c r="C46" s="16"/>
      <c r="D46" s="16"/>
      <c r="E46" s="16"/>
      <c r="F46" s="16"/>
    </row>
    <row r="47" ht="16.5" spans="1:6">
      <c r="A47" s="16"/>
      <c r="B47" s="16"/>
      <c r="C47" s="16"/>
      <c r="D47" s="16"/>
      <c r="E47" s="16"/>
      <c r="F47" s="16"/>
    </row>
    <row r="48" ht="16.5" spans="1:6">
      <c r="A48" s="16"/>
      <c r="B48" s="16"/>
      <c r="C48" s="16"/>
      <c r="D48" s="16"/>
      <c r="E48" s="16"/>
      <c r="F48" s="16"/>
    </row>
    <row r="49" ht="16.5" spans="1:6">
      <c r="A49" s="16"/>
      <c r="B49" s="16"/>
      <c r="C49" s="16"/>
      <c r="D49" s="16"/>
      <c r="E49" s="16"/>
      <c r="F49" s="16"/>
    </row>
    <row r="50" ht="16.5" spans="1:6">
      <c r="A50" s="16"/>
      <c r="B50" s="16"/>
      <c r="C50" s="16"/>
      <c r="D50" s="16"/>
      <c r="E50" s="16"/>
      <c r="F50" s="16"/>
    </row>
    <row r="51" ht="16.5" spans="1:6">
      <c r="A51" s="16"/>
      <c r="B51" s="16"/>
      <c r="C51" s="16"/>
      <c r="D51" s="16"/>
      <c r="E51" s="16"/>
      <c r="F51" s="16"/>
    </row>
    <row r="52" ht="16.5" spans="1:6">
      <c r="A52" s="16"/>
      <c r="B52" s="16"/>
      <c r="C52" s="16"/>
      <c r="D52" s="16"/>
      <c r="E52" s="16"/>
      <c r="F52" s="16"/>
    </row>
    <row r="53" ht="16.5" spans="1:6">
      <c r="A53" s="16"/>
      <c r="B53" s="16"/>
      <c r="C53" s="16"/>
      <c r="D53" s="16"/>
      <c r="E53" s="16"/>
      <c r="F53" s="16"/>
    </row>
    <row r="54" ht="16.5" spans="1:6">
      <c r="A54" s="16"/>
      <c r="B54" s="16"/>
      <c r="C54" s="16"/>
      <c r="D54" s="16"/>
      <c r="E54" s="16"/>
      <c r="F54" s="16"/>
    </row>
    <row r="55" ht="16.5" spans="1:6">
      <c r="A55" s="16"/>
      <c r="B55" s="16"/>
      <c r="C55" s="16"/>
      <c r="D55" s="16"/>
      <c r="E55" s="16"/>
      <c r="F55" s="16"/>
    </row>
    <row r="56" ht="16.5" spans="1:6">
      <c r="A56" s="16"/>
      <c r="B56" s="16"/>
      <c r="C56" s="16"/>
      <c r="D56" s="16"/>
      <c r="E56" s="16"/>
      <c r="F56" s="16"/>
    </row>
    <row r="57" ht="16.5" spans="1:6">
      <c r="A57" s="16"/>
      <c r="B57" s="16"/>
      <c r="C57" s="16"/>
      <c r="D57" s="16"/>
      <c r="E57" s="16"/>
      <c r="F57" s="16"/>
    </row>
    <row r="58" ht="16.5" spans="1:6">
      <c r="A58" s="16"/>
      <c r="B58" s="16"/>
      <c r="C58" s="16"/>
      <c r="D58" s="16"/>
      <c r="E58" s="16"/>
      <c r="F58" s="16"/>
    </row>
    <row r="59" ht="16.5" spans="1:6">
      <c r="A59" s="16"/>
      <c r="B59" s="16"/>
      <c r="C59" s="16"/>
      <c r="D59" s="16"/>
      <c r="E59" s="16"/>
      <c r="F59" s="16"/>
    </row>
    <row r="60" ht="16.5" spans="1:6">
      <c r="A60" s="16"/>
      <c r="B60" s="16"/>
      <c r="C60" s="16"/>
      <c r="D60" s="16"/>
      <c r="E60" s="16"/>
      <c r="F60" s="16"/>
    </row>
    <row r="61" ht="16.5" spans="1:6">
      <c r="A61" s="16"/>
      <c r="B61" s="16"/>
      <c r="C61" s="16"/>
      <c r="D61" s="16"/>
      <c r="E61" s="16"/>
      <c r="F61" s="16"/>
    </row>
    <row r="62" ht="16.5" spans="1:6">
      <c r="A62" s="16"/>
      <c r="B62" s="16"/>
      <c r="C62" s="16"/>
      <c r="D62" s="16"/>
      <c r="E62" s="16"/>
      <c r="F62" s="16"/>
    </row>
    <row r="63" ht="16.5" spans="1:6">
      <c r="A63" s="16"/>
      <c r="B63" s="16"/>
      <c r="C63" s="16"/>
      <c r="D63" s="16"/>
      <c r="E63" s="16"/>
      <c r="F63" s="16"/>
    </row>
    <row r="64" ht="16.5" spans="1:6">
      <c r="A64" s="16"/>
      <c r="B64" s="16"/>
      <c r="C64" s="16"/>
      <c r="D64" s="16"/>
      <c r="E64" s="16"/>
      <c r="F64" s="16"/>
    </row>
    <row r="65" ht="16.5" spans="1:6">
      <c r="A65" s="16"/>
      <c r="B65" s="16"/>
      <c r="C65" s="16"/>
      <c r="D65" s="16"/>
      <c r="E65" s="16"/>
      <c r="F65" s="16"/>
    </row>
    <row r="66" ht="16.5" spans="1:6">
      <c r="A66" s="16"/>
      <c r="B66" s="16"/>
      <c r="C66" s="16"/>
      <c r="D66" s="16"/>
      <c r="E66" s="16"/>
      <c r="F66" s="16"/>
    </row>
    <row r="67" ht="16.5" spans="1:6">
      <c r="A67" s="16"/>
      <c r="B67" s="16"/>
      <c r="C67" s="16"/>
      <c r="D67" s="16"/>
      <c r="E67" s="16"/>
      <c r="F67" s="16"/>
    </row>
    <row r="68" ht="16.5" spans="1:6">
      <c r="A68" s="16"/>
      <c r="B68" s="16"/>
      <c r="C68" s="16"/>
      <c r="D68" s="16"/>
      <c r="E68" s="16"/>
      <c r="F68" s="16"/>
    </row>
    <row r="69" ht="16.5" spans="1:6">
      <c r="A69" s="16"/>
      <c r="B69" s="16"/>
      <c r="C69" s="16"/>
      <c r="D69" s="16"/>
      <c r="E69" s="16"/>
      <c r="F69" s="16"/>
    </row>
    <row r="70" ht="16.5" spans="1:6">
      <c r="A70" s="16"/>
      <c r="B70" s="16"/>
      <c r="C70" s="16"/>
      <c r="D70" s="16"/>
      <c r="E70" s="16"/>
      <c r="F70" s="16"/>
    </row>
    <row r="71" ht="16.5" spans="1:6">
      <c r="A71" s="16"/>
      <c r="B71" s="16"/>
      <c r="C71" s="16"/>
      <c r="D71" s="16"/>
      <c r="E71" s="16"/>
      <c r="F71" s="16"/>
    </row>
    <row r="72" ht="16.5" spans="1:6">
      <c r="A72" s="16"/>
      <c r="B72" s="16"/>
      <c r="C72" s="16"/>
      <c r="D72" s="16"/>
      <c r="E72" s="16"/>
      <c r="F72" s="16"/>
    </row>
    <row r="73" ht="16.5" spans="1:6">
      <c r="A73" s="16"/>
      <c r="B73" s="16"/>
      <c r="C73" s="16"/>
      <c r="D73" s="16"/>
      <c r="E73" s="16"/>
      <c r="F73" s="16"/>
    </row>
    <row r="74" ht="16.5" spans="1:6">
      <c r="A74" s="16"/>
      <c r="B74" s="16"/>
      <c r="C74" s="16"/>
      <c r="D74" s="16"/>
      <c r="E74" s="16"/>
      <c r="F74" s="16"/>
    </row>
    <row r="75" ht="16.5" spans="1:6">
      <c r="A75" s="16"/>
      <c r="B75" s="16"/>
      <c r="C75" s="16"/>
      <c r="D75" s="16"/>
      <c r="E75" s="16"/>
      <c r="F75" s="16"/>
    </row>
    <row r="76" ht="16.5" spans="1:6">
      <c r="A76" s="16"/>
      <c r="B76" s="16"/>
      <c r="C76" s="16"/>
      <c r="D76" s="16"/>
      <c r="E76" s="16"/>
      <c r="F76" s="16"/>
    </row>
    <row r="77" ht="16.5" spans="1:6">
      <c r="A77" s="16"/>
      <c r="B77" s="16"/>
      <c r="C77" s="16"/>
      <c r="D77" s="16"/>
      <c r="E77" s="16"/>
      <c r="F77" s="16"/>
    </row>
    <row r="78" ht="16.5" spans="1:6">
      <c r="A78" s="16"/>
      <c r="B78" s="16"/>
      <c r="C78" s="16"/>
      <c r="D78" s="16"/>
      <c r="E78" s="16"/>
      <c r="F78" s="16"/>
    </row>
    <row r="79" ht="16.5" spans="1:6">
      <c r="A79" s="16"/>
      <c r="B79" s="16"/>
      <c r="C79" s="16"/>
      <c r="D79" s="16"/>
      <c r="E79" s="16"/>
      <c r="F79" s="16"/>
    </row>
    <row r="80" ht="16.5" spans="1:6">
      <c r="A80" s="16"/>
      <c r="B80" s="16"/>
      <c r="C80" s="16"/>
      <c r="D80" s="16"/>
      <c r="E80" s="16"/>
      <c r="F80" s="16"/>
    </row>
    <row r="81" ht="16.5" spans="1:6">
      <c r="A81" s="16"/>
      <c r="B81" s="16"/>
      <c r="C81" s="16"/>
      <c r="D81" s="16"/>
      <c r="E81" s="16"/>
      <c r="F81" s="16"/>
    </row>
    <row r="82" ht="16.5" spans="1:6">
      <c r="A82" s="16"/>
      <c r="B82" s="16"/>
      <c r="C82" s="16"/>
      <c r="D82" s="16"/>
      <c r="E82" s="16"/>
      <c r="F82" s="16"/>
    </row>
    <row r="83" ht="16.5" spans="1:6">
      <c r="A83" s="16"/>
      <c r="B83" s="16"/>
      <c r="C83" s="16"/>
      <c r="D83" s="16"/>
      <c r="E83" s="16"/>
      <c r="F83" s="16"/>
    </row>
    <row r="84" ht="16.5" spans="1:6">
      <c r="A84" s="16"/>
      <c r="B84" s="16"/>
      <c r="C84" s="16"/>
      <c r="D84" s="16"/>
      <c r="E84" s="16"/>
      <c r="F84" s="16"/>
    </row>
    <row r="85" ht="16.5" spans="1:6">
      <c r="A85" s="16"/>
      <c r="B85" s="16"/>
      <c r="C85" s="16"/>
      <c r="D85" s="16"/>
      <c r="E85" s="16"/>
      <c r="F85" s="16"/>
    </row>
    <row r="86" ht="16.5" spans="1:6">
      <c r="A86" s="16"/>
      <c r="B86" s="16"/>
      <c r="C86" s="16"/>
      <c r="D86" s="16"/>
      <c r="E86" s="16"/>
      <c r="F86" s="16"/>
    </row>
    <row r="87" ht="16.5" spans="1:6">
      <c r="A87" s="16"/>
      <c r="B87" s="16"/>
      <c r="C87" s="16"/>
      <c r="D87" s="16"/>
      <c r="E87" s="16"/>
      <c r="F87" s="16"/>
    </row>
    <row r="88" ht="16.5" spans="1:6">
      <c r="A88" s="16"/>
      <c r="B88" s="16"/>
      <c r="C88" s="16"/>
      <c r="D88" s="16"/>
      <c r="E88" s="16"/>
      <c r="F88" s="16"/>
    </row>
    <row r="89" ht="16.5" spans="1:6">
      <c r="A89" s="16"/>
      <c r="B89" s="16"/>
      <c r="C89" s="16"/>
      <c r="D89" s="16"/>
      <c r="E89" s="16"/>
      <c r="F89" s="16"/>
    </row>
    <row r="90" ht="16.5" spans="1:6">
      <c r="A90" s="16"/>
      <c r="B90" s="16"/>
      <c r="C90" s="16"/>
      <c r="D90" s="16"/>
      <c r="E90" s="16"/>
      <c r="F90" s="16"/>
    </row>
    <row r="91" ht="16.5" spans="1:6">
      <c r="A91" s="16"/>
      <c r="B91" s="16"/>
      <c r="C91" s="16"/>
      <c r="D91" s="16"/>
      <c r="E91" s="16"/>
      <c r="F91" s="16"/>
    </row>
    <row r="92" ht="16.5" spans="1:6">
      <c r="A92" s="16"/>
      <c r="B92" s="16"/>
      <c r="C92" s="16"/>
      <c r="D92" s="16"/>
      <c r="E92" s="16"/>
      <c r="F92" s="16"/>
    </row>
    <row r="93" ht="16.5" spans="1:6">
      <c r="A93" s="16"/>
      <c r="B93" s="16"/>
      <c r="C93" s="16"/>
      <c r="D93" s="16"/>
      <c r="E93" s="16"/>
      <c r="F93" s="16"/>
    </row>
    <row r="94" ht="16.5" spans="1:6">
      <c r="A94" s="16"/>
      <c r="B94" s="16"/>
      <c r="C94" s="16"/>
      <c r="D94" s="16"/>
      <c r="E94" s="16"/>
      <c r="F94" s="16"/>
    </row>
    <row r="95" ht="16.5" spans="1:6">
      <c r="A95" s="16"/>
      <c r="B95" s="16"/>
      <c r="C95" s="16"/>
      <c r="D95" s="16"/>
      <c r="E95" s="16"/>
      <c r="F95" s="16"/>
    </row>
    <row r="96" ht="16.5" spans="1:6">
      <c r="A96" s="16"/>
      <c r="B96" s="16"/>
      <c r="C96" s="16"/>
      <c r="D96" s="16"/>
      <c r="E96" s="16"/>
      <c r="F96" s="16"/>
    </row>
    <row r="97" ht="16.5" spans="1:6">
      <c r="A97" s="16"/>
      <c r="B97" s="16"/>
      <c r="C97" s="16"/>
      <c r="D97" s="16"/>
      <c r="E97" s="16"/>
      <c r="F97" s="16"/>
    </row>
    <row r="98" ht="16.5" spans="1:6">
      <c r="A98" s="16"/>
      <c r="B98" s="16"/>
      <c r="C98" s="16"/>
      <c r="D98" s="16"/>
      <c r="E98" s="16"/>
      <c r="F98" s="16"/>
    </row>
    <row r="99" ht="16.5" spans="1:6">
      <c r="A99" s="16"/>
      <c r="B99" s="16"/>
      <c r="C99" s="16"/>
      <c r="D99" s="16"/>
      <c r="E99" s="16"/>
      <c r="F99" s="16"/>
    </row>
    <row r="100" ht="16.5" spans="1:6">
      <c r="A100" s="16"/>
      <c r="B100" s="16"/>
      <c r="C100" s="16"/>
      <c r="D100" s="16"/>
      <c r="E100" s="16"/>
      <c r="F100" s="16"/>
    </row>
    <row r="101" ht="16.5" spans="1:6">
      <c r="A101" s="16"/>
      <c r="B101" s="16"/>
      <c r="C101" s="16"/>
      <c r="D101" s="16"/>
      <c r="E101" s="16"/>
      <c r="F101" s="16"/>
    </row>
    <row r="102" ht="16.5" spans="1:6">
      <c r="A102" s="16"/>
      <c r="B102" s="16"/>
      <c r="C102" s="16"/>
      <c r="D102" s="16"/>
      <c r="E102" s="16"/>
      <c r="F102" s="16"/>
    </row>
    <row r="103" ht="16.5" spans="1:6">
      <c r="A103" s="16"/>
      <c r="B103" s="16"/>
      <c r="C103" s="16"/>
      <c r="D103" s="16"/>
      <c r="E103" s="16"/>
      <c r="F103" s="16"/>
    </row>
    <row r="104" ht="16.5" spans="1:6">
      <c r="A104" s="16"/>
      <c r="B104" s="16"/>
      <c r="C104" s="16"/>
      <c r="D104" s="16"/>
      <c r="E104" s="16"/>
      <c r="F104" s="16"/>
    </row>
    <row r="105" ht="16.5" spans="1:6">
      <c r="A105" s="16"/>
      <c r="B105" s="16"/>
      <c r="C105" s="16"/>
      <c r="D105" s="16"/>
      <c r="E105" s="16"/>
      <c r="F105" s="16"/>
    </row>
    <row r="106" ht="16.5" spans="1:6">
      <c r="A106" s="16"/>
      <c r="B106" s="16"/>
      <c r="C106" s="16"/>
      <c r="D106" s="16"/>
      <c r="E106" s="16"/>
      <c r="F106" s="16"/>
    </row>
    <row r="107" ht="16.5" spans="1:6">
      <c r="A107" s="16"/>
      <c r="B107" s="16"/>
      <c r="C107" s="16"/>
      <c r="D107" s="16"/>
      <c r="E107" s="16"/>
      <c r="F107" s="16"/>
    </row>
    <row r="108" ht="16.5" spans="1:6">
      <c r="A108" s="16"/>
      <c r="B108" s="16"/>
      <c r="C108" s="16"/>
      <c r="D108" s="16"/>
      <c r="E108" s="16"/>
      <c r="F108" s="16"/>
    </row>
    <row r="109" ht="16.5" spans="1:6">
      <c r="A109" s="16"/>
      <c r="B109" s="16"/>
      <c r="C109" s="16"/>
      <c r="D109" s="16"/>
      <c r="E109" s="16"/>
      <c r="F109" s="16"/>
    </row>
    <row r="110" ht="16.5" spans="1:6">
      <c r="A110" s="16"/>
      <c r="B110" s="16"/>
      <c r="C110" s="16"/>
      <c r="D110" s="16"/>
      <c r="E110" s="16"/>
      <c r="F110" s="16"/>
    </row>
    <row r="111" ht="16.5" spans="1:6">
      <c r="A111" s="16"/>
      <c r="B111" s="16"/>
      <c r="C111" s="16"/>
      <c r="D111" s="16"/>
      <c r="E111" s="16"/>
      <c r="F111" s="16"/>
    </row>
    <row r="112" ht="16.5" spans="1:6">
      <c r="A112" s="16"/>
      <c r="B112" s="16"/>
      <c r="C112" s="16"/>
      <c r="D112" s="16"/>
      <c r="E112" s="16"/>
      <c r="F112" s="16"/>
    </row>
    <row r="113" ht="16.5" spans="1:6">
      <c r="A113" s="16"/>
      <c r="B113" s="16"/>
      <c r="C113" s="16"/>
      <c r="D113" s="16"/>
      <c r="E113" s="16"/>
      <c r="F113" s="16"/>
    </row>
    <row r="114" ht="16.5" spans="1:6">
      <c r="A114" s="16"/>
      <c r="B114" s="16"/>
      <c r="C114" s="16"/>
      <c r="D114" s="16"/>
      <c r="E114" s="16"/>
      <c r="F114" s="16"/>
    </row>
    <row r="115" ht="16.5" spans="1:6">
      <c r="A115" s="16"/>
      <c r="B115" s="16"/>
      <c r="C115" s="16"/>
      <c r="D115" s="16"/>
      <c r="E115" s="16"/>
      <c r="F115" s="16"/>
    </row>
    <row r="116" ht="16.5" spans="1:6">
      <c r="A116" s="16"/>
      <c r="B116" s="16"/>
      <c r="C116" s="16"/>
      <c r="D116" s="16"/>
      <c r="E116" s="16"/>
      <c r="F116" s="16"/>
    </row>
    <row r="117" ht="16.5" spans="1:6">
      <c r="A117" s="16"/>
      <c r="B117" s="16"/>
      <c r="C117" s="16"/>
      <c r="D117" s="16"/>
      <c r="E117" s="16"/>
      <c r="F117" s="16"/>
    </row>
    <row r="118" ht="16.5" spans="1:6">
      <c r="A118" s="16"/>
      <c r="B118" s="16"/>
      <c r="C118" s="16"/>
      <c r="D118" s="16"/>
      <c r="E118" s="16"/>
      <c r="F118" s="16"/>
    </row>
    <row r="119" ht="16.5" spans="1:6">
      <c r="A119" s="16"/>
      <c r="B119" s="16"/>
      <c r="C119" s="16"/>
      <c r="D119" s="16"/>
      <c r="E119" s="16"/>
      <c r="F119" s="16"/>
    </row>
    <row r="120" ht="16.5" spans="1:6">
      <c r="A120" s="16"/>
      <c r="B120" s="16"/>
      <c r="C120" s="16"/>
      <c r="D120" s="16"/>
      <c r="E120" s="16"/>
      <c r="F120" s="16"/>
    </row>
    <row r="121" ht="16.5" spans="1:6">
      <c r="A121" s="16"/>
      <c r="B121" s="16"/>
      <c r="C121" s="16"/>
      <c r="D121" s="16"/>
      <c r="E121" s="16"/>
      <c r="F121" s="16"/>
    </row>
    <row r="122" ht="16.5" spans="1:6">
      <c r="A122" s="16"/>
      <c r="B122" s="16"/>
      <c r="C122" s="16"/>
      <c r="D122" s="16"/>
      <c r="E122" s="16"/>
      <c r="F122" s="16"/>
    </row>
    <row r="123" ht="16.5" spans="1:6">
      <c r="A123" s="16"/>
      <c r="B123" s="16"/>
      <c r="C123" s="16"/>
      <c r="D123" s="16"/>
      <c r="E123" s="16"/>
      <c r="F123" s="16"/>
    </row>
    <row r="124" ht="16.5" spans="1:6">
      <c r="A124" s="16"/>
      <c r="B124" s="16"/>
      <c r="C124" s="16"/>
      <c r="D124" s="16"/>
      <c r="E124" s="16"/>
      <c r="F124" s="16"/>
    </row>
    <row r="125" ht="16.5" spans="1:6">
      <c r="A125" s="16"/>
      <c r="B125" s="16"/>
      <c r="C125" s="16"/>
      <c r="D125" s="16"/>
      <c r="E125" s="16"/>
      <c r="F125" s="16"/>
    </row>
    <row r="126" ht="16.5" spans="1:6">
      <c r="A126" s="16"/>
      <c r="B126" s="16"/>
      <c r="C126" s="16"/>
      <c r="D126" s="16"/>
      <c r="E126" s="16"/>
      <c r="F126" s="16"/>
    </row>
    <row r="127" ht="16.5" spans="1:3">
      <c r="A127" s="16"/>
      <c r="B127" s="16"/>
      <c r="C127" s="16"/>
    </row>
    <row r="128" ht="16.5" spans="1:3">
      <c r="A128" s="16"/>
      <c r="B128" s="16"/>
      <c r="C128" s="16"/>
    </row>
    <row r="129" ht="16.5" spans="1:3">
      <c r="A129" s="16"/>
      <c r="B129" s="16"/>
      <c r="C129" s="16"/>
    </row>
    <row r="130" ht="16.5" spans="1:3">
      <c r="A130" s="16"/>
      <c r="B130" s="16"/>
      <c r="C130" s="16"/>
    </row>
    <row r="131" ht="16.5" spans="1:3">
      <c r="A131" s="16"/>
      <c r="B131" s="16"/>
      <c r="C131" s="16"/>
    </row>
    <row r="132" ht="16.5" spans="1:3">
      <c r="A132" s="16"/>
      <c r="B132" s="16"/>
      <c r="C132" s="16"/>
    </row>
    <row r="133" ht="16.5" spans="1:3">
      <c r="A133" s="16"/>
      <c r="B133" s="16"/>
      <c r="C133" s="16"/>
    </row>
    <row r="134" ht="16.5" spans="1:3">
      <c r="A134" s="16"/>
      <c r="B134" s="16"/>
      <c r="C134" s="16"/>
    </row>
    <row r="135" ht="16.5" spans="1:3">
      <c r="A135" s="16"/>
      <c r="B135" s="16"/>
      <c r="C135" s="16"/>
    </row>
    <row r="136" ht="16.5" spans="1:3">
      <c r="A136" s="16"/>
      <c r="B136" s="16"/>
      <c r="C136" s="16"/>
    </row>
    <row r="137" ht="16.5" spans="1:3">
      <c r="A137" s="16"/>
      <c r="B137" s="16"/>
      <c r="C137" s="16"/>
    </row>
    <row r="138" ht="16.5" spans="1:3">
      <c r="A138" s="16"/>
      <c r="B138" s="16"/>
      <c r="C138" s="16"/>
    </row>
    <row r="139" ht="16.5" spans="1:3">
      <c r="A139" s="16"/>
      <c r="B139" s="16"/>
      <c r="C139" s="16"/>
    </row>
    <row r="140" ht="16.5" spans="1:3">
      <c r="A140" s="16"/>
      <c r="B140" s="16"/>
      <c r="C140" s="16"/>
    </row>
    <row r="141" ht="16.5" spans="1:3">
      <c r="A141" s="16"/>
      <c r="B141" s="16"/>
      <c r="C141" s="16"/>
    </row>
    <row r="142" ht="16.5" spans="1:3">
      <c r="A142" s="16"/>
      <c r="B142" s="16"/>
      <c r="C142" s="16"/>
    </row>
    <row r="143" ht="16.5" spans="1:3">
      <c r="A143" s="16"/>
      <c r="B143" s="16"/>
      <c r="C143" s="16"/>
    </row>
    <row r="144" ht="16.5" spans="1:3">
      <c r="A144" s="16"/>
      <c r="B144" s="16"/>
      <c r="C144" s="16"/>
    </row>
    <row r="145" ht="16.5" spans="1:3">
      <c r="A145" s="16"/>
      <c r="B145" s="16"/>
      <c r="C145" s="16"/>
    </row>
    <row r="146" ht="16.5" spans="1:3">
      <c r="A146" s="16"/>
      <c r="B146" s="16"/>
      <c r="C146" s="16"/>
    </row>
    <row r="147" ht="16.5" spans="1:3">
      <c r="A147" s="16"/>
      <c r="B147" s="16"/>
      <c r="C147" s="16"/>
    </row>
    <row r="148" ht="16.5" spans="1:3">
      <c r="A148" s="16"/>
      <c r="B148" s="16"/>
      <c r="C148" s="16"/>
    </row>
    <row r="149" ht="16.5" spans="1:3">
      <c r="A149" s="16"/>
      <c r="B149" s="16"/>
      <c r="C149" s="16"/>
    </row>
    <row r="150" ht="16.5" spans="1:3">
      <c r="A150" s="16"/>
      <c r="B150" s="16"/>
      <c r="C150" s="16"/>
    </row>
    <row r="151" ht="16.5" spans="1:3">
      <c r="A151" s="16"/>
      <c r="B151" s="16"/>
      <c r="C151" s="16"/>
    </row>
    <row r="152" ht="16.5" spans="1:3">
      <c r="A152" s="16"/>
      <c r="B152" s="16"/>
      <c r="C152" s="16"/>
    </row>
    <row r="153" ht="16.5" spans="1:3">
      <c r="A153" s="16"/>
      <c r="B153" s="16"/>
      <c r="C153" s="16"/>
    </row>
    <row r="154" ht="16.5" spans="1:3">
      <c r="A154" s="16"/>
      <c r="B154" s="16"/>
      <c r="C154" s="16"/>
    </row>
    <row r="155" ht="16.5" spans="1:3">
      <c r="A155" s="16"/>
      <c r="B155" s="16"/>
      <c r="C155" s="16"/>
    </row>
    <row r="156" ht="16.5" spans="1:3">
      <c r="A156" s="16"/>
      <c r="B156" s="16"/>
      <c r="C156" s="16"/>
    </row>
    <row r="157" ht="16.5" spans="1:3">
      <c r="A157" s="16"/>
      <c r="B157" s="16"/>
      <c r="C157" s="16"/>
    </row>
    <row r="158" ht="16.5" spans="1:3">
      <c r="A158" s="16"/>
      <c r="B158" s="16"/>
      <c r="C158" s="16"/>
    </row>
    <row r="159" ht="16.5" spans="1:3">
      <c r="A159" s="16"/>
      <c r="B159" s="16"/>
      <c r="C159" s="16"/>
    </row>
    <row r="160" ht="16.5" spans="1:3">
      <c r="A160" s="16"/>
      <c r="B160" s="16"/>
      <c r="C160" s="1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21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71</v>
      </c>
      <c r="B1" s="2"/>
      <c r="C1" s="2"/>
      <c r="D1" s="2"/>
      <c r="E1" s="2"/>
      <c r="F1" s="2"/>
      <c r="G1" s="2"/>
      <c r="H1" s="2"/>
      <c r="I1" s="2"/>
      <c r="J1" s="17"/>
      <c r="K1" s="1" t="s">
        <v>72</v>
      </c>
      <c r="L1" s="1"/>
      <c r="M1" s="1"/>
      <c r="N1" s="1"/>
      <c r="O1" s="1"/>
      <c r="P1" s="1"/>
      <c r="Q1" s="1"/>
      <c r="R1" s="1"/>
    </row>
    <row r="2" ht="22.5" spans="1:18">
      <c r="A2" s="3" t="s">
        <v>73</v>
      </c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18" t="s">
        <v>82</v>
      </c>
      <c r="K2" s="11" t="s">
        <v>83</v>
      </c>
      <c r="L2" s="11" t="s">
        <v>84</v>
      </c>
      <c r="M2" s="11" t="s">
        <v>85</v>
      </c>
      <c r="N2" s="11" t="s">
        <v>86</v>
      </c>
      <c r="O2" s="11" t="s">
        <v>87</v>
      </c>
      <c r="P2" s="11" t="s">
        <v>88</v>
      </c>
      <c r="Q2" s="11" t="s">
        <v>89</v>
      </c>
      <c r="R2" s="11" t="s">
        <v>90</v>
      </c>
    </row>
    <row r="3" ht="16.5" spans="1:18">
      <c r="A3" s="15">
        <v>12</v>
      </c>
      <c r="B3" s="15" t="s">
        <v>91</v>
      </c>
      <c r="C3" s="15">
        <v>216.04</v>
      </c>
      <c r="D3" s="15">
        <v>219.55</v>
      </c>
      <c r="E3" s="15">
        <v>0</v>
      </c>
      <c r="F3" s="15">
        <v>0</v>
      </c>
      <c r="G3" s="15">
        <v>0</v>
      </c>
      <c r="H3" s="15">
        <v>1</v>
      </c>
      <c r="I3" s="19">
        <v>1.312</v>
      </c>
      <c r="J3" s="19">
        <v>2.89</v>
      </c>
      <c r="K3" s="20">
        <v>4</v>
      </c>
      <c r="L3" s="20">
        <v>0</v>
      </c>
      <c r="M3" s="20">
        <v>0</v>
      </c>
      <c r="N3" s="20">
        <v>0</v>
      </c>
      <c r="O3" s="20">
        <v>0</v>
      </c>
      <c r="P3" s="20">
        <v>2.224</v>
      </c>
      <c r="Q3" s="20">
        <v>0</v>
      </c>
      <c r="R3" s="20">
        <v>0</v>
      </c>
    </row>
    <row r="4" ht="16.5" spans="1:18">
      <c r="A4" s="15">
        <v>13</v>
      </c>
      <c r="B4" s="15" t="s">
        <v>92</v>
      </c>
      <c r="C4" s="15">
        <v>289.874</v>
      </c>
      <c r="D4" s="15">
        <v>292.193</v>
      </c>
      <c r="E4" s="15">
        <v>0</v>
      </c>
      <c r="F4" s="15">
        <v>0</v>
      </c>
      <c r="G4" s="15">
        <v>0</v>
      </c>
      <c r="H4" s="15">
        <v>1</v>
      </c>
      <c r="I4" s="19">
        <v>0.477</v>
      </c>
      <c r="J4" s="19">
        <v>1.267</v>
      </c>
      <c r="K4" s="20">
        <v>4</v>
      </c>
      <c r="L4" s="20">
        <v>0</v>
      </c>
      <c r="M4" s="20">
        <v>0</v>
      </c>
      <c r="N4" s="20">
        <v>1</v>
      </c>
      <c r="O4" s="20">
        <v>0</v>
      </c>
      <c r="P4" s="20">
        <v>2.311</v>
      </c>
      <c r="Q4" s="20">
        <v>0</v>
      </c>
      <c r="R4" s="20">
        <v>0</v>
      </c>
    </row>
    <row r="5" ht="16.5" spans="1:18">
      <c r="A5" s="15">
        <v>22</v>
      </c>
      <c r="B5" s="15" t="s">
        <v>93</v>
      </c>
      <c r="C5" s="15">
        <v>243.262</v>
      </c>
      <c r="D5" s="15">
        <v>245.242</v>
      </c>
      <c r="E5" s="15">
        <v>0</v>
      </c>
      <c r="F5" s="15">
        <v>0</v>
      </c>
      <c r="G5" s="15">
        <v>0</v>
      </c>
      <c r="H5" s="15">
        <v>1</v>
      </c>
      <c r="I5" s="19">
        <v>0.459</v>
      </c>
      <c r="J5" s="19">
        <v>1.263</v>
      </c>
      <c r="K5" s="20">
        <v>1</v>
      </c>
      <c r="L5" s="20">
        <v>0</v>
      </c>
      <c r="M5" s="20">
        <v>0</v>
      </c>
      <c r="N5" s="20">
        <v>0</v>
      </c>
      <c r="O5" s="20">
        <v>0</v>
      </c>
      <c r="P5" s="20">
        <v>0.862</v>
      </c>
      <c r="Q5" s="20">
        <v>0</v>
      </c>
      <c r="R5" s="20">
        <v>0</v>
      </c>
    </row>
    <row r="6" ht="16.5" spans="1:18">
      <c r="A6" s="15">
        <v>61</v>
      </c>
      <c r="B6" s="15" t="s">
        <v>94</v>
      </c>
      <c r="C6" s="15">
        <v>171.912</v>
      </c>
      <c r="D6" s="15">
        <v>175.059</v>
      </c>
      <c r="E6" s="15">
        <v>0</v>
      </c>
      <c r="F6" s="15">
        <v>0</v>
      </c>
      <c r="G6" s="15">
        <v>0</v>
      </c>
      <c r="H6" s="15">
        <v>1</v>
      </c>
      <c r="I6" s="19">
        <v>0.715</v>
      </c>
      <c r="J6" s="19">
        <v>2.5</v>
      </c>
      <c r="K6" s="20">
        <v>3</v>
      </c>
      <c r="L6" s="20">
        <v>0</v>
      </c>
      <c r="M6" s="20">
        <v>0</v>
      </c>
      <c r="N6" s="20">
        <v>0</v>
      </c>
      <c r="O6" s="20">
        <v>0</v>
      </c>
      <c r="P6" s="20">
        <v>1.725</v>
      </c>
      <c r="Q6" s="20">
        <v>0</v>
      </c>
      <c r="R6" s="20">
        <v>1</v>
      </c>
    </row>
    <row r="7" ht="16.5" spans="1:18">
      <c r="A7" s="15">
        <v>101</v>
      </c>
      <c r="B7" s="15" t="s">
        <v>95</v>
      </c>
      <c r="C7" s="15">
        <v>241.4</v>
      </c>
      <c r="D7" s="15">
        <v>243.265</v>
      </c>
      <c r="E7" s="15">
        <v>0</v>
      </c>
      <c r="F7" s="15">
        <v>0</v>
      </c>
      <c r="G7" s="15">
        <v>0</v>
      </c>
      <c r="H7" s="15">
        <v>1</v>
      </c>
      <c r="I7" s="19">
        <v>0.477</v>
      </c>
      <c r="J7" s="19">
        <v>1.24</v>
      </c>
      <c r="K7" s="20">
        <v>4</v>
      </c>
      <c r="L7" s="20">
        <v>0</v>
      </c>
      <c r="M7" s="20">
        <v>0</v>
      </c>
      <c r="N7" s="20">
        <v>0</v>
      </c>
      <c r="O7" s="20">
        <v>0</v>
      </c>
      <c r="P7" s="20">
        <v>2.983</v>
      </c>
      <c r="Q7" s="20">
        <v>0</v>
      </c>
      <c r="R7" s="20">
        <v>1</v>
      </c>
    </row>
    <row r="8" ht="16.5" spans="1:18">
      <c r="A8" s="15">
        <v>116</v>
      </c>
      <c r="B8" s="15" t="s">
        <v>96</v>
      </c>
      <c r="C8" s="15">
        <v>192.355</v>
      </c>
      <c r="D8" s="15">
        <v>193.383</v>
      </c>
      <c r="E8" s="15">
        <v>0</v>
      </c>
      <c r="F8" s="15">
        <v>0</v>
      </c>
      <c r="G8" s="15">
        <v>0</v>
      </c>
      <c r="H8" s="15">
        <v>1</v>
      </c>
      <c r="I8" s="19">
        <v>0.49</v>
      </c>
      <c r="J8" s="19">
        <v>1.019</v>
      </c>
      <c r="K8" s="20">
        <v>1</v>
      </c>
      <c r="L8" s="20">
        <v>0</v>
      </c>
      <c r="M8" s="20">
        <v>1</v>
      </c>
      <c r="N8" s="20">
        <v>-1</v>
      </c>
      <c r="O8" s="20">
        <v>0</v>
      </c>
      <c r="P8" s="20">
        <v>11.85</v>
      </c>
      <c r="Q8" s="20">
        <v>0</v>
      </c>
      <c r="R8" s="20">
        <v>0</v>
      </c>
    </row>
    <row r="9" ht="16.5" spans="1:18">
      <c r="A9" s="15">
        <v>131</v>
      </c>
      <c r="B9" s="15" t="s">
        <v>97</v>
      </c>
      <c r="C9" s="15">
        <v>1553.269</v>
      </c>
      <c r="D9" s="15">
        <v>2502.378</v>
      </c>
      <c r="E9" s="15">
        <v>0</v>
      </c>
      <c r="F9" s="15">
        <v>0</v>
      </c>
      <c r="G9" s="15">
        <v>0</v>
      </c>
      <c r="H9" s="15">
        <v>1</v>
      </c>
      <c r="I9" s="19">
        <v>0.152</v>
      </c>
      <c r="J9" s="19">
        <v>38.023</v>
      </c>
      <c r="K9" s="20">
        <v>3</v>
      </c>
      <c r="L9" s="20">
        <v>0</v>
      </c>
      <c r="M9" s="20">
        <v>0</v>
      </c>
      <c r="N9" s="20">
        <v>-1</v>
      </c>
      <c r="O9" s="20">
        <v>0</v>
      </c>
      <c r="P9" s="20">
        <v>5.405</v>
      </c>
      <c r="Q9" s="20">
        <v>0</v>
      </c>
      <c r="R9" s="20">
        <v>0</v>
      </c>
    </row>
    <row r="10" ht="16.5" spans="1:18">
      <c r="A10" s="15">
        <v>869</v>
      </c>
      <c r="B10" s="15" t="s">
        <v>98</v>
      </c>
      <c r="C10" s="15">
        <v>2710.926</v>
      </c>
      <c r="D10" s="15">
        <v>3230.718</v>
      </c>
      <c r="E10" s="15">
        <v>0</v>
      </c>
      <c r="F10" s="15">
        <v>0</v>
      </c>
      <c r="G10" s="15">
        <v>0</v>
      </c>
      <c r="H10" s="15">
        <v>1</v>
      </c>
      <c r="I10" s="19">
        <v>0.405</v>
      </c>
      <c r="J10" s="19">
        <v>16.429</v>
      </c>
      <c r="K10" s="20">
        <v>4</v>
      </c>
      <c r="L10" s="20">
        <v>0</v>
      </c>
      <c r="M10" s="20">
        <v>0</v>
      </c>
      <c r="N10" s="20">
        <v>0</v>
      </c>
      <c r="O10" s="20">
        <v>0</v>
      </c>
      <c r="P10" s="20">
        <v>1.632</v>
      </c>
      <c r="Q10" s="20">
        <v>0</v>
      </c>
      <c r="R10" s="20">
        <v>0</v>
      </c>
    </row>
    <row r="11" ht="16.5" spans="1:18">
      <c r="A11" s="15">
        <v>923</v>
      </c>
      <c r="B11" s="15" t="s">
        <v>99</v>
      </c>
      <c r="C11" s="15">
        <v>243.965</v>
      </c>
      <c r="D11" s="15">
        <v>245.776</v>
      </c>
      <c r="E11" s="15">
        <v>0</v>
      </c>
      <c r="F11" s="15">
        <v>0</v>
      </c>
      <c r="G11" s="15">
        <v>0</v>
      </c>
      <c r="H11" s="15">
        <v>1</v>
      </c>
      <c r="I11" s="19">
        <v>0.49</v>
      </c>
      <c r="J11" s="19">
        <v>1.224</v>
      </c>
      <c r="K11" s="20">
        <v>3</v>
      </c>
      <c r="L11" s="20">
        <v>0</v>
      </c>
      <c r="M11" s="20">
        <v>0</v>
      </c>
      <c r="N11" s="20">
        <v>0</v>
      </c>
      <c r="O11" s="20">
        <v>0</v>
      </c>
      <c r="P11" s="20">
        <v>5.395</v>
      </c>
      <c r="Q11" s="20">
        <v>0</v>
      </c>
      <c r="R11" s="20">
        <v>1</v>
      </c>
    </row>
    <row r="12" ht="16.5" spans="1:18">
      <c r="A12" s="15">
        <v>399289</v>
      </c>
      <c r="B12" s="15" t="s">
        <v>100</v>
      </c>
      <c r="C12" s="15">
        <v>115.708</v>
      </c>
      <c r="D12" s="15">
        <v>116.948</v>
      </c>
      <c r="E12" s="15">
        <v>0</v>
      </c>
      <c r="F12" s="15">
        <v>0</v>
      </c>
      <c r="G12" s="15">
        <v>0</v>
      </c>
      <c r="H12" s="15">
        <v>1</v>
      </c>
      <c r="I12" s="19">
        <v>0.448</v>
      </c>
      <c r="J12" s="19">
        <v>1.503</v>
      </c>
      <c r="K12" s="20">
        <v>4</v>
      </c>
      <c r="L12" s="20">
        <v>0</v>
      </c>
      <c r="M12" s="20">
        <v>0</v>
      </c>
      <c r="N12" s="20">
        <v>1</v>
      </c>
      <c r="O12" s="20">
        <v>0</v>
      </c>
      <c r="P12" s="20">
        <v>1.276</v>
      </c>
      <c r="Q12" s="20">
        <v>0</v>
      </c>
      <c r="R12" s="20">
        <v>0</v>
      </c>
    </row>
    <row r="13" ht="16.5" spans="1:18">
      <c r="A13" s="15">
        <v>399298</v>
      </c>
      <c r="B13" s="15" t="s">
        <v>101</v>
      </c>
      <c r="C13" s="15">
        <v>205.275</v>
      </c>
      <c r="D13" s="15">
        <v>206.618</v>
      </c>
      <c r="E13" s="15">
        <v>0</v>
      </c>
      <c r="F13" s="15">
        <v>0</v>
      </c>
      <c r="G13" s="15">
        <v>0</v>
      </c>
      <c r="H13" s="15">
        <v>1</v>
      </c>
      <c r="I13" s="19">
        <v>0.574</v>
      </c>
      <c r="J13" s="19">
        <v>1.22</v>
      </c>
      <c r="K13" s="20">
        <v>4</v>
      </c>
      <c r="L13" s="20">
        <v>0</v>
      </c>
      <c r="M13" s="20">
        <v>0</v>
      </c>
      <c r="N13" s="20">
        <v>1</v>
      </c>
      <c r="O13" s="20">
        <v>0</v>
      </c>
      <c r="P13" s="20">
        <v>3.743</v>
      </c>
      <c r="Q13" s="20">
        <v>0</v>
      </c>
      <c r="R13" s="20">
        <v>0</v>
      </c>
    </row>
    <row r="14" ht="16.5" spans="1:18">
      <c r="A14" s="15">
        <v>399299</v>
      </c>
      <c r="B14" s="15" t="s">
        <v>102</v>
      </c>
      <c r="C14" s="15">
        <v>236.643</v>
      </c>
      <c r="D14" s="15">
        <v>238.121</v>
      </c>
      <c r="E14" s="15">
        <v>0</v>
      </c>
      <c r="F14" s="15">
        <v>0</v>
      </c>
      <c r="G14" s="15">
        <v>0</v>
      </c>
      <c r="H14" s="15">
        <v>1</v>
      </c>
      <c r="I14" s="19">
        <v>0.545</v>
      </c>
      <c r="J14" s="19">
        <v>1.163</v>
      </c>
      <c r="K14" s="20">
        <v>4</v>
      </c>
      <c r="L14" s="20">
        <v>0</v>
      </c>
      <c r="M14" s="20">
        <v>-1</v>
      </c>
      <c r="N14" s="20">
        <v>0</v>
      </c>
      <c r="O14" s="20">
        <v>0</v>
      </c>
      <c r="P14" s="20">
        <v>-0.02</v>
      </c>
      <c r="Q14" s="20">
        <v>0</v>
      </c>
      <c r="R14" s="20">
        <v>0</v>
      </c>
    </row>
    <row r="15" ht="16.5" spans="1:18">
      <c r="A15" s="15">
        <v>399301</v>
      </c>
      <c r="B15" s="15" t="s">
        <v>103</v>
      </c>
      <c r="C15" s="15">
        <v>208.979</v>
      </c>
      <c r="D15" s="15">
        <v>210.347</v>
      </c>
      <c r="E15" s="15">
        <v>0</v>
      </c>
      <c r="F15" s="15">
        <v>0</v>
      </c>
      <c r="G15" s="15">
        <v>0</v>
      </c>
      <c r="H15" s="15">
        <v>1</v>
      </c>
      <c r="I15" s="19">
        <v>0.573</v>
      </c>
      <c r="J15" s="19">
        <v>1.22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-0.003</v>
      </c>
      <c r="Q15" s="20">
        <v>0</v>
      </c>
      <c r="R15" s="20">
        <v>0</v>
      </c>
    </row>
    <row r="16" ht="16.5" spans="1:18">
      <c r="A16" s="15">
        <v>399302</v>
      </c>
      <c r="B16" s="15" t="s">
        <v>104</v>
      </c>
      <c r="C16" s="15">
        <v>213.25</v>
      </c>
      <c r="D16" s="15">
        <v>214.499</v>
      </c>
      <c r="E16" s="15">
        <v>0</v>
      </c>
      <c r="F16" s="15">
        <v>0</v>
      </c>
      <c r="G16" s="15">
        <v>0</v>
      </c>
      <c r="H16" s="15">
        <v>1</v>
      </c>
      <c r="I16" s="19">
        <v>0.491</v>
      </c>
      <c r="J16" s="19">
        <v>1.071</v>
      </c>
      <c r="K16" s="20">
        <v>4</v>
      </c>
      <c r="L16" s="20">
        <v>0</v>
      </c>
      <c r="M16" s="20">
        <v>0</v>
      </c>
      <c r="N16" s="20">
        <v>0</v>
      </c>
      <c r="O16" s="20">
        <v>0</v>
      </c>
      <c r="P16" s="20">
        <v>-0.096</v>
      </c>
      <c r="Q16" s="20">
        <v>0</v>
      </c>
      <c r="R16" s="20">
        <v>0</v>
      </c>
    </row>
    <row r="17" ht="16.5" spans="1:18">
      <c r="A17" s="15">
        <v>399360</v>
      </c>
      <c r="B17" s="15" t="s">
        <v>105</v>
      </c>
      <c r="C17" s="15">
        <v>3648.46</v>
      </c>
      <c r="D17" s="15">
        <v>5760.489</v>
      </c>
      <c r="E17" s="15">
        <v>0</v>
      </c>
      <c r="F17" s="15">
        <v>0</v>
      </c>
      <c r="G17" s="15">
        <v>0</v>
      </c>
      <c r="H17" s="15">
        <v>1</v>
      </c>
      <c r="I17" s="19">
        <v>2.257</v>
      </c>
      <c r="J17" s="19">
        <v>38.093</v>
      </c>
      <c r="K17" s="20">
        <v>4</v>
      </c>
      <c r="L17" s="20">
        <v>0</v>
      </c>
      <c r="M17" s="20">
        <v>0</v>
      </c>
      <c r="N17" s="20">
        <v>0</v>
      </c>
      <c r="O17" s="20">
        <v>0</v>
      </c>
      <c r="P17" s="20">
        <v>-0.071</v>
      </c>
      <c r="Q17" s="20">
        <v>0</v>
      </c>
      <c r="R17" s="20">
        <v>0</v>
      </c>
    </row>
    <row r="18" ht="16.5" spans="1:18">
      <c r="A18" s="15">
        <v>399363</v>
      </c>
      <c r="B18" s="15" t="s">
        <v>106</v>
      </c>
      <c r="C18" s="15">
        <v>3286.483</v>
      </c>
      <c r="D18" s="15">
        <v>5401.133</v>
      </c>
      <c r="E18" s="15">
        <v>0</v>
      </c>
      <c r="F18" s="15">
        <v>0</v>
      </c>
      <c r="G18" s="15">
        <v>0</v>
      </c>
      <c r="H18" s="15">
        <v>1</v>
      </c>
      <c r="I18" s="19">
        <v>0.884</v>
      </c>
      <c r="J18" s="19">
        <v>39.69</v>
      </c>
      <c r="K18" s="20">
        <v>4</v>
      </c>
      <c r="L18" s="20">
        <v>0</v>
      </c>
      <c r="M18" s="20">
        <v>0</v>
      </c>
      <c r="N18" s="20">
        <v>1</v>
      </c>
      <c r="O18" s="20">
        <v>0</v>
      </c>
      <c r="P18" s="20">
        <v>1.87</v>
      </c>
      <c r="Q18" s="20">
        <v>0</v>
      </c>
      <c r="R18" s="20">
        <v>0</v>
      </c>
    </row>
    <row r="19" ht="16.5" spans="1:18">
      <c r="A19" s="15">
        <v>399427</v>
      </c>
      <c r="B19" s="15" t="s">
        <v>107</v>
      </c>
      <c r="C19" s="15">
        <v>2139.628</v>
      </c>
      <c r="D19" s="15">
        <v>2475.492</v>
      </c>
      <c r="E19" s="15">
        <v>0</v>
      </c>
      <c r="F19" s="15">
        <v>0</v>
      </c>
      <c r="G19" s="15">
        <v>0</v>
      </c>
      <c r="H19" s="15">
        <v>1</v>
      </c>
      <c r="I19" s="19">
        <v>1.685</v>
      </c>
      <c r="J19" s="19">
        <v>15.024</v>
      </c>
      <c r="K19" s="20">
        <v>4</v>
      </c>
      <c r="L19" s="20">
        <v>0</v>
      </c>
      <c r="M19" s="20">
        <v>0</v>
      </c>
      <c r="N19" s="20">
        <v>1</v>
      </c>
      <c r="O19" s="20">
        <v>0</v>
      </c>
      <c r="P19" s="20">
        <v>3.096</v>
      </c>
      <c r="Q19" s="20">
        <v>0</v>
      </c>
      <c r="R19" s="20">
        <v>0</v>
      </c>
    </row>
    <row r="20" ht="16.5" spans="1:18">
      <c r="A20" s="15">
        <v>399481</v>
      </c>
      <c r="B20" s="15" t="s">
        <v>92</v>
      </c>
      <c r="C20" s="15">
        <v>127.546</v>
      </c>
      <c r="D20" s="15">
        <v>127.667</v>
      </c>
      <c r="E20" s="15">
        <v>0</v>
      </c>
      <c r="F20" s="15">
        <v>0</v>
      </c>
      <c r="G20" s="15">
        <v>0</v>
      </c>
      <c r="H20" s="15">
        <v>1</v>
      </c>
      <c r="I20" s="19">
        <v>0.058</v>
      </c>
      <c r="J20" s="19">
        <v>0.153</v>
      </c>
      <c r="K20" s="20">
        <v>4</v>
      </c>
      <c r="L20" s="20">
        <v>0</v>
      </c>
      <c r="M20" s="20">
        <v>0</v>
      </c>
      <c r="N20" s="20">
        <v>0</v>
      </c>
      <c r="O20" s="20">
        <v>0</v>
      </c>
      <c r="P20" s="20">
        <v>0.23</v>
      </c>
      <c r="Q20" s="20">
        <v>0</v>
      </c>
      <c r="R20" s="20">
        <v>0</v>
      </c>
    </row>
    <row r="21" ht="16.5" spans="1:18">
      <c r="A21" s="15">
        <v>399996</v>
      </c>
      <c r="B21" s="15" t="s">
        <v>108</v>
      </c>
      <c r="C21" s="15">
        <v>2195.171</v>
      </c>
      <c r="D21" s="15">
        <v>3361.324</v>
      </c>
      <c r="E21" s="15">
        <v>0</v>
      </c>
      <c r="F21" s="15">
        <v>0</v>
      </c>
      <c r="G21" s="15">
        <v>0</v>
      </c>
      <c r="H21" s="15">
        <v>1</v>
      </c>
      <c r="I21" s="19">
        <v>3.639</v>
      </c>
      <c r="J21" s="19">
        <v>37.07</v>
      </c>
      <c r="K21" s="20">
        <v>3</v>
      </c>
      <c r="L21" s="20">
        <v>0</v>
      </c>
      <c r="M21" s="20">
        <v>0</v>
      </c>
      <c r="N21" s="20">
        <v>0</v>
      </c>
      <c r="O21" s="20">
        <v>0</v>
      </c>
      <c r="P21" s="20">
        <v>1.529</v>
      </c>
      <c r="Q21" s="20">
        <v>0</v>
      </c>
      <c r="R21" s="20">
        <v>1</v>
      </c>
    </row>
    <row r="22" ht="16.5" spans="1:1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21"/>
      <c r="L22" s="21"/>
      <c r="M22" s="21"/>
      <c r="N22" s="21"/>
      <c r="O22" s="21"/>
      <c r="P22" s="21"/>
      <c r="Q22" s="21"/>
      <c r="R22" s="21"/>
    </row>
    <row r="23" ht="16.5" spans="1:1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21"/>
      <c r="L23" s="21"/>
      <c r="M23" s="21"/>
      <c r="N23" s="21"/>
      <c r="O23" s="21"/>
      <c r="P23" s="21"/>
      <c r="Q23" s="21"/>
      <c r="R23" s="21"/>
    </row>
    <row r="24" ht="16.5" spans="1:1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21"/>
      <c r="L24" s="21"/>
      <c r="M24" s="21"/>
      <c r="N24" s="21"/>
      <c r="O24" s="21"/>
      <c r="P24" s="21"/>
      <c r="Q24" s="21"/>
      <c r="R24" s="21"/>
    </row>
    <row r="25" ht="16.5" spans="1:1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21"/>
      <c r="L25" s="21"/>
      <c r="M25" s="21"/>
      <c r="N25" s="21"/>
      <c r="O25" s="21"/>
      <c r="P25" s="21"/>
      <c r="Q25" s="21"/>
      <c r="R25" s="21"/>
    </row>
    <row r="26" ht="16.5" spans="1:18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21"/>
      <c r="L26" s="21"/>
      <c r="M26" s="21"/>
      <c r="N26" s="21"/>
      <c r="O26" s="21"/>
      <c r="P26" s="21"/>
      <c r="Q26" s="21"/>
      <c r="R26" s="21"/>
    </row>
    <row r="27" ht="16.5" spans="1:18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21"/>
      <c r="L27" s="21"/>
      <c r="M27" s="21"/>
      <c r="N27" s="21"/>
      <c r="O27" s="21"/>
      <c r="P27" s="21"/>
      <c r="Q27" s="21"/>
      <c r="R27" s="21"/>
    </row>
    <row r="28" ht="16.5" spans="1:18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21"/>
      <c r="L28" s="21"/>
      <c r="M28" s="21"/>
      <c r="N28" s="21"/>
      <c r="O28" s="21"/>
      <c r="P28" s="21"/>
      <c r="Q28" s="21"/>
      <c r="R28" s="21"/>
    </row>
    <row r="29" ht="16.5" spans="1:18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21"/>
      <c r="L29" s="21"/>
      <c r="M29" s="21"/>
      <c r="N29" s="21"/>
      <c r="O29" s="21"/>
      <c r="P29" s="21"/>
      <c r="Q29" s="21"/>
      <c r="R29" s="21"/>
    </row>
    <row r="30" ht="16.5" spans="1:18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21"/>
      <c r="L30" s="21"/>
      <c r="M30" s="21"/>
      <c r="N30" s="21"/>
      <c r="O30" s="21"/>
      <c r="P30" s="21"/>
      <c r="Q30" s="21"/>
      <c r="R30" s="21"/>
    </row>
    <row r="31" ht="16.5" spans="1:18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21"/>
      <c r="L31" s="21"/>
      <c r="M31" s="21"/>
      <c r="N31" s="21"/>
      <c r="O31" s="21"/>
      <c r="P31" s="21"/>
      <c r="Q31" s="21"/>
      <c r="R31" s="21"/>
    </row>
    <row r="32" ht="16.5" spans="1:18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21"/>
      <c r="L32" s="21"/>
      <c r="M32" s="21"/>
      <c r="N32" s="21"/>
      <c r="O32" s="21"/>
      <c r="P32" s="21"/>
      <c r="Q32" s="21"/>
      <c r="R32" s="21"/>
    </row>
    <row r="33" ht="16.5" spans="1:18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21"/>
      <c r="L33" s="21"/>
      <c r="M33" s="21"/>
      <c r="N33" s="21"/>
      <c r="O33" s="21"/>
      <c r="P33" s="21"/>
      <c r="Q33" s="21"/>
      <c r="R33" s="21"/>
    </row>
    <row r="34" ht="16.5" spans="1:18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21"/>
      <c r="L34" s="21"/>
      <c r="M34" s="21"/>
      <c r="N34" s="21"/>
      <c r="O34" s="21"/>
      <c r="P34" s="21"/>
      <c r="Q34" s="21"/>
      <c r="R34" s="21"/>
    </row>
    <row r="35" ht="16.5" spans="1:18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21"/>
      <c r="L35" s="21"/>
      <c r="M35" s="21"/>
      <c r="N35" s="21"/>
      <c r="O35" s="21"/>
      <c r="P35" s="21"/>
      <c r="Q35" s="21"/>
      <c r="R35" s="21"/>
    </row>
    <row r="36" ht="16.5" spans="1:18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21"/>
      <c r="L36" s="21"/>
      <c r="M36" s="21"/>
      <c r="N36" s="21"/>
      <c r="O36" s="21"/>
      <c r="P36" s="21"/>
      <c r="Q36" s="21"/>
      <c r="R36" s="21"/>
    </row>
    <row r="37" ht="16.5" spans="1:18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21"/>
      <c r="L37" s="21"/>
      <c r="M37" s="21"/>
      <c r="N37" s="21"/>
      <c r="O37" s="21"/>
      <c r="P37" s="21"/>
      <c r="Q37" s="21"/>
      <c r="R37" s="21"/>
    </row>
    <row r="38" ht="16.5" spans="1:1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21"/>
      <c r="L38" s="21"/>
      <c r="M38" s="21"/>
      <c r="N38" s="21"/>
      <c r="O38" s="21"/>
      <c r="P38" s="21"/>
      <c r="Q38" s="21"/>
      <c r="R38" s="21"/>
    </row>
    <row r="39" ht="16.5" spans="1:18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21"/>
      <c r="L39" s="21"/>
      <c r="M39" s="21"/>
      <c r="N39" s="21"/>
      <c r="O39" s="21"/>
      <c r="P39" s="21"/>
      <c r="Q39" s="21"/>
      <c r="R39" s="21"/>
    </row>
    <row r="40" ht="16.5" spans="1:18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21"/>
      <c r="L40" s="21"/>
      <c r="M40" s="21"/>
      <c r="N40" s="21"/>
      <c r="O40" s="21"/>
      <c r="P40" s="21"/>
      <c r="Q40" s="21"/>
      <c r="R40" s="21"/>
    </row>
    <row r="41" ht="16.5" spans="1:18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21"/>
      <c r="L41" s="21"/>
      <c r="M41" s="21"/>
      <c r="N41" s="21"/>
      <c r="O41" s="21"/>
      <c r="P41" s="21"/>
      <c r="Q41" s="21"/>
      <c r="R41" s="21"/>
    </row>
    <row r="42" ht="16.5" spans="1:18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21"/>
      <c r="L42" s="21"/>
      <c r="M42" s="21"/>
      <c r="N42" s="21"/>
      <c r="O42" s="21"/>
      <c r="P42" s="21"/>
      <c r="Q42" s="21"/>
      <c r="R42" s="21"/>
    </row>
    <row r="43" ht="16.5" spans="1:18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21"/>
      <c r="L43" s="21"/>
      <c r="M43" s="21"/>
      <c r="N43" s="21"/>
      <c r="O43" s="21"/>
      <c r="P43" s="21"/>
      <c r="Q43" s="21"/>
      <c r="R43" s="21"/>
    </row>
    <row r="44" ht="16.5" spans="1:18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21"/>
      <c r="L44" s="21"/>
      <c r="M44" s="21"/>
      <c r="N44" s="21"/>
      <c r="O44" s="21"/>
      <c r="P44" s="21"/>
      <c r="Q44" s="21"/>
      <c r="R44" s="21"/>
    </row>
    <row r="45" ht="16.5" spans="1:18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21"/>
      <c r="L45" s="21"/>
      <c r="M45" s="21"/>
      <c r="N45" s="21"/>
      <c r="O45" s="21"/>
      <c r="P45" s="21"/>
      <c r="Q45" s="21"/>
      <c r="R45" s="21"/>
    </row>
    <row r="46" ht="16.5" spans="1:18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21"/>
      <c r="L46" s="21"/>
      <c r="M46" s="21"/>
      <c r="N46" s="21"/>
      <c r="O46" s="21"/>
      <c r="P46" s="21"/>
      <c r="Q46" s="21"/>
      <c r="R46" s="21"/>
    </row>
    <row r="47" ht="16.5" spans="1:18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21"/>
      <c r="L47" s="21"/>
      <c r="M47" s="21"/>
      <c r="N47" s="21"/>
      <c r="O47" s="21"/>
      <c r="P47" s="21"/>
      <c r="Q47" s="21"/>
      <c r="R47" s="21"/>
    </row>
    <row r="48" ht="16.5" spans="1:1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21"/>
      <c r="L48" s="21"/>
      <c r="M48" s="21"/>
      <c r="N48" s="21"/>
      <c r="O48" s="21"/>
      <c r="P48" s="21"/>
      <c r="Q48" s="21"/>
      <c r="R48" s="21"/>
    </row>
    <row r="49" ht="16.5" spans="1:18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21"/>
      <c r="L49" s="21"/>
      <c r="M49" s="21"/>
      <c r="N49" s="21"/>
      <c r="O49" s="21"/>
      <c r="P49" s="21"/>
      <c r="Q49" s="21"/>
      <c r="R49" s="21"/>
    </row>
    <row r="50" ht="16.5" spans="1:18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21"/>
      <c r="L50" s="21"/>
      <c r="M50" s="21"/>
      <c r="N50" s="21"/>
      <c r="O50" s="21"/>
      <c r="P50" s="21"/>
      <c r="Q50" s="21"/>
      <c r="R50" s="21"/>
    </row>
    <row r="51" ht="16.5" spans="1:18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21"/>
      <c r="L51" s="21"/>
      <c r="M51" s="21"/>
      <c r="N51" s="21"/>
      <c r="O51" s="21"/>
      <c r="P51" s="21"/>
      <c r="Q51" s="21"/>
      <c r="R51" s="21"/>
    </row>
    <row r="52" ht="16.5" spans="1:18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21"/>
      <c r="L52" s="21"/>
      <c r="M52" s="21"/>
      <c r="N52" s="21"/>
      <c r="O52" s="21"/>
      <c r="P52" s="21"/>
      <c r="Q52" s="21"/>
      <c r="R52" s="21"/>
    </row>
    <row r="53" ht="16.5" spans="1:18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21"/>
      <c r="L53" s="21"/>
      <c r="M53" s="21"/>
      <c r="N53" s="21"/>
      <c r="O53" s="21"/>
      <c r="P53" s="21"/>
      <c r="Q53" s="21"/>
      <c r="R53" s="21"/>
    </row>
    <row r="54" ht="16.5" spans="1:18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21"/>
      <c r="L54" s="21"/>
      <c r="M54" s="21"/>
      <c r="N54" s="21"/>
      <c r="O54" s="21"/>
      <c r="P54" s="21"/>
      <c r="Q54" s="21"/>
      <c r="R54" s="21"/>
    </row>
    <row r="55" ht="16.5" spans="1:18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21"/>
      <c r="L55" s="21"/>
      <c r="M55" s="21"/>
      <c r="N55" s="21"/>
      <c r="O55" s="21"/>
      <c r="P55" s="21"/>
      <c r="Q55" s="21"/>
      <c r="R55" s="21"/>
    </row>
    <row r="56" ht="16.5" spans="1:18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21"/>
      <c r="L56" s="21"/>
      <c r="M56" s="21"/>
      <c r="N56" s="21"/>
      <c r="O56" s="21"/>
      <c r="P56" s="21"/>
      <c r="Q56" s="21"/>
      <c r="R56" s="21"/>
    </row>
    <row r="57" ht="16.5" spans="1:18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21"/>
      <c r="L57" s="21"/>
      <c r="M57" s="21"/>
      <c r="N57" s="21"/>
      <c r="O57" s="21"/>
      <c r="P57" s="21"/>
      <c r="Q57" s="21"/>
      <c r="R57" s="21"/>
    </row>
    <row r="58" ht="16.5" spans="1:18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21"/>
      <c r="L58" s="21"/>
      <c r="M58" s="21"/>
      <c r="N58" s="21"/>
      <c r="O58" s="21"/>
      <c r="P58" s="21"/>
      <c r="Q58" s="21"/>
      <c r="R58" s="21"/>
    </row>
    <row r="59" ht="16.5" spans="1:18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21"/>
      <c r="L59" s="21"/>
      <c r="M59" s="21"/>
      <c r="N59" s="21"/>
      <c r="O59" s="21"/>
      <c r="P59" s="21"/>
      <c r="Q59" s="21"/>
      <c r="R59" s="21"/>
    </row>
    <row r="60" ht="16.5" spans="1:18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21"/>
      <c r="L60" s="21"/>
      <c r="M60" s="21"/>
      <c r="N60" s="21"/>
      <c r="O60" s="21"/>
      <c r="P60" s="21"/>
      <c r="Q60" s="21"/>
      <c r="R60" s="21"/>
    </row>
    <row r="61" ht="16.5" spans="1:18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21"/>
      <c r="L61" s="21"/>
      <c r="M61" s="21"/>
      <c r="N61" s="21"/>
      <c r="O61" s="21"/>
      <c r="P61" s="21"/>
      <c r="Q61" s="21"/>
      <c r="R61" s="21"/>
    </row>
    <row r="62" ht="16.5" spans="1:18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21"/>
      <c r="L62" s="21"/>
      <c r="M62" s="21"/>
      <c r="N62" s="21"/>
      <c r="O62" s="21"/>
      <c r="P62" s="21"/>
      <c r="Q62" s="21"/>
      <c r="R62" s="21"/>
    </row>
    <row r="63" ht="16.5" spans="1:18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21"/>
      <c r="L63" s="21"/>
      <c r="M63" s="21"/>
      <c r="N63" s="21"/>
      <c r="O63" s="21"/>
      <c r="P63" s="21"/>
      <c r="Q63" s="21"/>
      <c r="R63" s="21"/>
    </row>
    <row r="64" ht="16.5" spans="1:18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21"/>
      <c r="L64" s="21"/>
      <c r="M64" s="21"/>
      <c r="N64" s="21"/>
      <c r="O64" s="21"/>
      <c r="P64" s="21"/>
      <c r="Q64" s="21"/>
      <c r="R64" s="21"/>
    </row>
    <row r="65" ht="16.5" spans="1:18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21"/>
      <c r="L65" s="21"/>
      <c r="M65" s="21"/>
      <c r="N65" s="21"/>
      <c r="O65" s="21"/>
      <c r="P65" s="21"/>
      <c r="Q65" s="21"/>
      <c r="R65" s="21"/>
    </row>
    <row r="66" ht="16.5" spans="1:18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21"/>
      <c r="L66" s="21"/>
      <c r="M66" s="21"/>
      <c r="N66" s="21"/>
      <c r="O66" s="21"/>
      <c r="P66" s="21"/>
      <c r="Q66" s="21"/>
      <c r="R66" s="21"/>
    </row>
    <row r="67" ht="16.5" spans="1:18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21"/>
      <c r="L67" s="21"/>
      <c r="M67" s="21"/>
      <c r="N67" s="21"/>
      <c r="O67" s="21"/>
      <c r="P67" s="21"/>
      <c r="Q67" s="21"/>
      <c r="R67" s="21"/>
    </row>
    <row r="68" ht="16.5" spans="1:18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21"/>
      <c r="L68" s="21"/>
      <c r="M68" s="21"/>
      <c r="N68" s="21"/>
      <c r="O68" s="21"/>
      <c r="P68" s="21"/>
      <c r="Q68" s="21"/>
      <c r="R68" s="21"/>
    </row>
    <row r="69" ht="16.5" spans="1:18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21"/>
      <c r="L69" s="21"/>
      <c r="M69" s="21"/>
      <c r="N69" s="21"/>
      <c r="O69" s="21"/>
      <c r="P69" s="21"/>
      <c r="Q69" s="21"/>
      <c r="R69" s="21"/>
    </row>
    <row r="70" ht="16.5" spans="1:18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21"/>
      <c r="L70" s="21"/>
      <c r="M70" s="21"/>
      <c r="N70" s="21"/>
      <c r="O70" s="21"/>
      <c r="P70" s="21"/>
      <c r="Q70" s="21"/>
      <c r="R70" s="21"/>
    </row>
    <row r="71" ht="16.5" spans="1:18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21"/>
      <c r="L71" s="21"/>
      <c r="M71" s="21"/>
      <c r="N71" s="21"/>
      <c r="O71" s="21"/>
      <c r="P71" s="21"/>
      <c r="Q71" s="21"/>
      <c r="R71" s="21"/>
    </row>
    <row r="72" ht="16.5" spans="1:18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21"/>
      <c r="L72" s="21"/>
      <c r="M72" s="21"/>
      <c r="N72" s="21"/>
      <c r="O72" s="21"/>
      <c r="P72" s="21"/>
      <c r="Q72" s="21"/>
      <c r="R72" s="21"/>
    </row>
    <row r="73" ht="16.5" spans="1:18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21"/>
      <c r="L73" s="21"/>
      <c r="M73" s="21"/>
      <c r="N73" s="21"/>
      <c r="O73" s="21"/>
      <c r="P73" s="21"/>
      <c r="Q73" s="21"/>
      <c r="R73" s="21"/>
    </row>
    <row r="74" ht="16.5" spans="1:18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21"/>
      <c r="L74" s="21"/>
      <c r="M74" s="21"/>
      <c r="N74" s="21"/>
      <c r="O74" s="21"/>
      <c r="P74" s="21"/>
      <c r="Q74" s="21"/>
      <c r="R74" s="21"/>
    </row>
    <row r="75" ht="16.5" spans="1:18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21"/>
      <c r="L75" s="21"/>
      <c r="M75" s="21"/>
      <c r="N75" s="21"/>
      <c r="O75" s="21"/>
      <c r="P75" s="21"/>
      <c r="Q75" s="21"/>
      <c r="R75" s="21"/>
    </row>
    <row r="76" ht="16.5" spans="1:18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21"/>
      <c r="L76" s="21"/>
      <c r="M76" s="21"/>
      <c r="N76" s="21"/>
      <c r="O76" s="21"/>
      <c r="P76" s="21"/>
      <c r="Q76" s="21"/>
      <c r="R76" s="21"/>
    </row>
    <row r="77" ht="16.5" spans="1:18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21"/>
      <c r="L77" s="21"/>
      <c r="M77" s="21"/>
      <c r="N77" s="21"/>
      <c r="O77" s="21"/>
      <c r="P77" s="21"/>
      <c r="Q77" s="21"/>
      <c r="R77" s="21"/>
    </row>
    <row r="78" ht="16.5" spans="1:18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21"/>
      <c r="L78" s="21"/>
      <c r="M78" s="21"/>
      <c r="N78" s="21"/>
      <c r="O78" s="21"/>
      <c r="P78" s="21"/>
      <c r="Q78" s="21"/>
      <c r="R78" s="21"/>
    </row>
    <row r="79" ht="16.5" spans="1:18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21"/>
      <c r="L79" s="21"/>
      <c r="M79" s="21"/>
      <c r="N79" s="21"/>
      <c r="O79" s="21"/>
      <c r="P79" s="21"/>
      <c r="Q79" s="21"/>
      <c r="R79" s="21"/>
    </row>
    <row r="80" ht="16.5" spans="1:18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21"/>
      <c r="L80" s="21"/>
      <c r="M80" s="21"/>
      <c r="N80" s="21"/>
      <c r="O80" s="21"/>
      <c r="P80" s="21"/>
      <c r="Q80" s="21"/>
      <c r="R80" s="21"/>
    </row>
    <row r="81" ht="16.5" spans="1:18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21"/>
      <c r="L81" s="21"/>
      <c r="M81" s="21"/>
      <c r="N81" s="21"/>
      <c r="O81" s="21"/>
      <c r="P81" s="21"/>
      <c r="Q81" s="21"/>
      <c r="R81" s="21"/>
    </row>
    <row r="82" ht="16.5" spans="1:18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21"/>
      <c r="L82" s="21"/>
      <c r="M82" s="21"/>
      <c r="N82" s="21"/>
      <c r="O82" s="21"/>
      <c r="P82" s="21"/>
      <c r="Q82" s="21"/>
      <c r="R82" s="21"/>
    </row>
    <row r="83" ht="16.5" spans="1:18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21"/>
      <c r="L83" s="21"/>
      <c r="M83" s="21"/>
      <c r="N83" s="21"/>
      <c r="O83" s="21"/>
      <c r="P83" s="21"/>
      <c r="Q83" s="21"/>
      <c r="R83" s="21"/>
    </row>
    <row r="84" ht="16.5" spans="1:18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21"/>
      <c r="L84" s="21"/>
      <c r="M84" s="21"/>
      <c r="N84" s="21"/>
      <c r="O84" s="21"/>
      <c r="P84" s="21"/>
      <c r="Q84" s="21"/>
      <c r="R84" s="21"/>
    </row>
    <row r="85" ht="16.5" spans="1:18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21"/>
      <c r="L85" s="21"/>
      <c r="M85" s="21"/>
      <c r="N85" s="21"/>
      <c r="O85" s="21"/>
      <c r="P85" s="21"/>
      <c r="Q85" s="21"/>
      <c r="R85" s="21"/>
    </row>
    <row r="86" ht="16.5" spans="1:18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21"/>
      <c r="L86" s="21"/>
      <c r="M86" s="21"/>
      <c r="N86" s="21"/>
      <c r="O86" s="21"/>
      <c r="P86" s="21"/>
      <c r="Q86" s="21"/>
      <c r="R86" s="21"/>
    </row>
    <row r="87" ht="16.5" spans="1:18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21"/>
      <c r="L87" s="21"/>
      <c r="M87" s="21"/>
      <c r="N87" s="21"/>
      <c r="O87" s="21"/>
      <c r="P87" s="21"/>
      <c r="Q87" s="21"/>
      <c r="R87" s="21"/>
    </row>
    <row r="88" ht="16.5" spans="1:18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21"/>
      <c r="L88" s="21"/>
      <c r="M88" s="21"/>
      <c r="N88" s="21"/>
      <c r="O88" s="21"/>
      <c r="P88" s="21"/>
      <c r="Q88" s="21"/>
      <c r="R88" s="21"/>
    </row>
    <row r="89" ht="16.5" spans="1:18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21"/>
      <c r="L89" s="21"/>
      <c r="M89" s="21"/>
      <c r="N89" s="21"/>
      <c r="O89" s="21"/>
      <c r="P89" s="21"/>
      <c r="Q89" s="21"/>
      <c r="R89" s="21"/>
    </row>
    <row r="90" ht="16.5" spans="1:18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21"/>
      <c r="L90" s="21"/>
      <c r="M90" s="21"/>
      <c r="N90" s="21"/>
      <c r="O90" s="21"/>
      <c r="P90" s="21"/>
      <c r="Q90" s="21"/>
      <c r="R90" s="21"/>
    </row>
    <row r="91" ht="16.5" spans="1:18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21"/>
      <c r="L91" s="21"/>
      <c r="M91" s="21"/>
      <c r="N91" s="21"/>
      <c r="O91" s="21"/>
      <c r="P91" s="21"/>
      <c r="Q91" s="21"/>
      <c r="R91" s="21"/>
    </row>
    <row r="92" ht="16.5" spans="1:18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21"/>
      <c r="L92" s="21"/>
      <c r="M92" s="21"/>
      <c r="N92" s="21"/>
      <c r="O92" s="21"/>
      <c r="P92" s="21"/>
      <c r="Q92" s="21"/>
      <c r="R92" s="21"/>
    </row>
    <row r="93" ht="16.5" spans="1:18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21"/>
      <c r="L93" s="21"/>
      <c r="M93" s="21"/>
      <c r="N93" s="21"/>
      <c r="O93" s="21"/>
      <c r="P93" s="21"/>
      <c r="Q93" s="21"/>
      <c r="R93" s="21"/>
    </row>
    <row r="94" ht="16.5" spans="1:18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21"/>
      <c r="L94" s="21"/>
      <c r="M94" s="21"/>
      <c r="N94" s="21"/>
      <c r="O94" s="21"/>
      <c r="P94" s="21"/>
      <c r="Q94" s="21"/>
      <c r="R94" s="21"/>
    </row>
    <row r="95" ht="16.5" spans="1:18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21"/>
      <c r="L95" s="21"/>
      <c r="M95" s="21"/>
      <c r="N95" s="21"/>
      <c r="O95" s="21"/>
      <c r="P95" s="21"/>
      <c r="Q95" s="21"/>
      <c r="R95" s="21"/>
    </row>
    <row r="96" ht="16.5" spans="1:18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21"/>
      <c r="L96" s="21"/>
      <c r="M96" s="21"/>
      <c r="N96" s="21"/>
      <c r="O96" s="21"/>
      <c r="P96" s="21"/>
      <c r="Q96" s="21"/>
      <c r="R96" s="21"/>
    </row>
    <row r="97" ht="16.5" spans="1:18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21"/>
      <c r="L97" s="21"/>
      <c r="M97" s="21"/>
      <c r="N97" s="21"/>
      <c r="O97" s="21"/>
      <c r="P97" s="21"/>
      <c r="Q97" s="21"/>
      <c r="R97" s="21"/>
    </row>
    <row r="98" ht="16.5" spans="1:18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21"/>
      <c r="L98" s="21"/>
      <c r="M98" s="21"/>
      <c r="N98" s="21"/>
      <c r="O98" s="21"/>
      <c r="P98" s="21"/>
      <c r="Q98" s="21"/>
      <c r="R98" s="21"/>
    </row>
    <row r="99" ht="16.5" spans="1:18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21"/>
      <c r="L99" s="21"/>
      <c r="M99" s="21"/>
      <c r="N99" s="21"/>
      <c r="O99" s="21"/>
      <c r="P99" s="21"/>
      <c r="Q99" s="21"/>
      <c r="R99" s="21"/>
    </row>
    <row r="100" ht="16.5" spans="1:18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21"/>
      <c r="L100" s="21"/>
      <c r="M100" s="21"/>
      <c r="N100" s="21"/>
      <c r="O100" s="21"/>
      <c r="P100" s="21"/>
      <c r="Q100" s="21"/>
      <c r="R100" s="21"/>
    </row>
    <row r="101" ht="16.5" spans="1:18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21"/>
      <c r="L101" s="21"/>
      <c r="M101" s="21"/>
      <c r="N101" s="21"/>
      <c r="O101" s="21"/>
      <c r="P101" s="21"/>
      <c r="Q101" s="21"/>
      <c r="R101" s="21"/>
    </row>
    <row r="102" ht="16.5" spans="1:18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21"/>
      <c r="L102" s="21"/>
      <c r="M102" s="21"/>
      <c r="N102" s="21"/>
      <c r="O102" s="21"/>
      <c r="P102" s="21"/>
      <c r="Q102" s="21"/>
      <c r="R102" s="21"/>
    </row>
    <row r="103" ht="16.5" spans="1:18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21"/>
      <c r="L103" s="21"/>
      <c r="M103" s="21"/>
      <c r="N103" s="21"/>
      <c r="O103" s="21"/>
      <c r="P103" s="21"/>
      <c r="Q103" s="21"/>
      <c r="R103" s="21"/>
    </row>
    <row r="104" ht="16.5" spans="1:18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21"/>
      <c r="L104" s="21"/>
      <c r="M104" s="21"/>
      <c r="N104" s="21"/>
      <c r="O104" s="21"/>
      <c r="P104" s="21"/>
      <c r="Q104" s="21"/>
      <c r="R104" s="21"/>
    </row>
    <row r="105" ht="16.5" spans="1:18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21"/>
      <c r="L105" s="21"/>
      <c r="M105" s="21"/>
      <c r="N105" s="21"/>
      <c r="O105" s="21"/>
      <c r="P105" s="21"/>
      <c r="Q105" s="21"/>
      <c r="R105" s="21"/>
    </row>
    <row r="106" ht="16.5" spans="1:18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21"/>
      <c r="L106" s="21"/>
      <c r="M106" s="21"/>
      <c r="N106" s="21"/>
      <c r="O106" s="21"/>
      <c r="P106" s="21"/>
      <c r="Q106" s="21"/>
      <c r="R106" s="21"/>
    </row>
    <row r="107" ht="16.5" spans="1:18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21"/>
      <c r="L107" s="21"/>
      <c r="M107" s="21"/>
      <c r="N107" s="21"/>
      <c r="O107" s="21"/>
      <c r="P107" s="21"/>
      <c r="Q107" s="21"/>
      <c r="R107" s="21"/>
    </row>
    <row r="108" ht="16.5" spans="1:18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21"/>
      <c r="L108" s="21"/>
      <c r="M108" s="21"/>
      <c r="N108" s="21"/>
      <c r="O108" s="21"/>
      <c r="P108" s="21"/>
      <c r="Q108" s="21"/>
      <c r="R108" s="21"/>
    </row>
    <row r="109" ht="16.5" spans="1:18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21"/>
      <c r="L109" s="21"/>
      <c r="M109" s="21"/>
      <c r="N109" s="21"/>
      <c r="O109" s="21"/>
      <c r="P109" s="21"/>
      <c r="Q109" s="21"/>
      <c r="R109" s="21"/>
    </row>
    <row r="110" ht="16.5" spans="1:18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21"/>
      <c r="L110" s="21"/>
      <c r="M110" s="21"/>
      <c r="N110" s="21"/>
      <c r="O110" s="21"/>
      <c r="P110" s="21"/>
      <c r="Q110" s="21"/>
      <c r="R110" s="21"/>
    </row>
    <row r="111" ht="16.5" spans="1:18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21"/>
      <c r="L111" s="21"/>
      <c r="M111" s="21"/>
      <c r="N111" s="21"/>
      <c r="O111" s="21"/>
      <c r="P111" s="21"/>
      <c r="Q111" s="21"/>
      <c r="R111" s="21"/>
    </row>
    <row r="112" ht="16.5" spans="1:18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21"/>
      <c r="L112" s="21"/>
      <c r="M112" s="21"/>
      <c r="N112" s="21"/>
      <c r="O112" s="21"/>
      <c r="P112" s="21"/>
      <c r="Q112" s="21"/>
      <c r="R112" s="21"/>
    </row>
    <row r="113" ht="16.5" spans="1:18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21"/>
      <c r="L113" s="21"/>
      <c r="M113" s="21"/>
      <c r="N113" s="21"/>
      <c r="O113" s="21"/>
      <c r="P113" s="21"/>
      <c r="Q113" s="21"/>
      <c r="R113" s="21"/>
    </row>
    <row r="114" ht="16.5" spans="1:18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21"/>
      <c r="L114" s="21"/>
      <c r="M114" s="21"/>
      <c r="N114" s="21"/>
      <c r="O114" s="21"/>
      <c r="P114" s="21"/>
      <c r="Q114" s="21"/>
      <c r="R114" s="21"/>
    </row>
    <row r="115" ht="16.5" spans="1:18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21"/>
      <c r="L115" s="21"/>
      <c r="M115" s="21"/>
      <c r="N115" s="21"/>
      <c r="O115" s="21"/>
      <c r="P115" s="21"/>
      <c r="Q115" s="21"/>
      <c r="R115" s="21"/>
    </row>
    <row r="116" ht="16.5" spans="1:18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21"/>
      <c r="L116" s="21"/>
      <c r="M116" s="21"/>
      <c r="N116" s="21"/>
      <c r="O116" s="21"/>
      <c r="P116" s="21"/>
      <c r="Q116" s="21"/>
      <c r="R116" s="21"/>
    </row>
    <row r="117" ht="16.5" spans="1:18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21"/>
      <c r="L117" s="21"/>
      <c r="M117" s="21"/>
      <c r="N117" s="21"/>
      <c r="O117" s="21"/>
      <c r="P117" s="21"/>
      <c r="Q117" s="21"/>
      <c r="R117" s="21"/>
    </row>
    <row r="118" ht="16.5" spans="1: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21"/>
      <c r="L118" s="21"/>
      <c r="M118" s="21"/>
      <c r="N118" s="21"/>
      <c r="O118" s="21"/>
      <c r="P118" s="21"/>
      <c r="Q118" s="21"/>
      <c r="R118" s="21"/>
    </row>
    <row r="119" ht="16.5" spans="1:18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21"/>
      <c r="L119" s="21"/>
      <c r="M119" s="21"/>
      <c r="N119" s="21"/>
      <c r="O119" s="21"/>
      <c r="P119" s="21"/>
      <c r="Q119" s="21"/>
      <c r="R119" s="21"/>
    </row>
    <row r="120" ht="16.5" spans="1:18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21"/>
      <c r="L120" s="21"/>
      <c r="M120" s="21"/>
      <c r="N120" s="21"/>
      <c r="O120" s="21"/>
      <c r="P120" s="21"/>
      <c r="Q120" s="21"/>
      <c r="R120" s="21"/>
    </row>
    <row r="121" ht="16.5" spans="1:18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21"/>
      <c r="L121" s="21"/>
      <c r="M121" s="21"/>
      <c r="N121" s="21"/>
      <c r="O121" s="21"/>
      <c r="P121" s="21"/>
      <c r="Q121" s="21"/>
      <c r="R121" s="21"/>
    </row>
    <row r="122" ht="16.5" spans="1:18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21"/>
      <c r="L122" s="21"/>
      <c r="M122" s="21"/>
      <c r="N122" s="21"/>
      <c r="O122" s="21"/>
      <c r="P122" s="21"/>
      <c r="Q122" s="21"/>
      <c r="R122" s="21"/>
    </row>
    <row r="123" ht="16.5" spans="1:18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21"/>
      <c r="L123" s="21"/>
      <c r="M123" s="21"/>
      <c r="N123" s="21"/>
      <c r="O123" s="21"/>
      <c r="P123" s="21"/>
      <c r="Q123" s="21"/>
      <c r="R123" s="21"/>
    </row>
    <row r="124" ht="16.5" spans="1:18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21"/>
      <c r="L124" s="21"/>
      <c r="M124" s="21"/>
      <c r="N124" s="21"/>
      <c r="O124" s="21"/>
      <c r="P124" s="21"/>
      <c r="Q124" s="21"/>
      <c r="R124" s="21"/>
    </row>
    <row r="125" ht="16.5" spans="1:18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21"/>
      <c r="L125" s="21"/>
      <c r="M125" s="21"/>
      <c r="N125" s="21"/>
      <c r="O125" s="21"/>
      <c r="P125" s="21"/>
      <c r="Q125" s="21"/>
      <c r="R125" s="21"/>
    </row>
    <row r="126" ht="16.5" spans="1:18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21"/>
      <c r="L126" s="21"/>
      <c r="M126" s="21"/>
      <c r="N126" s="21"/>
      <c r="O126" s="21"/>
      <c r="P126" s="21"/>
      <c r="Q126" s="21"/>
      <c r="R126" s="21"/>
    </row>
    <row r="127" ht="16.5" spans="1:18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21"/>
      <c r="L127" s="21"/>
      <c r="M127" s="21"/>
      <c r="N127" s="21"/>
      <c r="O127" s="21"/>
      <c r="P127" s="21"/>
      <c r="Q127" s="21"/>
      <c r="R127" s="21"/>
    </row>
    <row r="128" ht="16.5" spans="1:1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21"/>
      <c r="L128" s="21"/>
      <c r="M128" s="21"/>
      <c r="N128" s="21"/>
      <c r="O128" s="21"/>
      <c r="P128" s="21"/>
      <c r="Q128" s="21"/>
      <c r="R128" s="21"/>
    </row>
    <row r="129" ht="16.5" spans="1:18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21"/>
      <c r="L129" s="21"/>
      <c r="M129" s="21"/>
      <c r="N129" s="21"/>
      <c r="O129" s="21"/>
      <c r="P129" s="21"/>
      <c r="Q129" s="21"/>
      <c r="R129" s="21"/>
    </row>
    <row r="130" ht="16.5" spans="1:18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21"/>
      <c r="L130" s="21"/>
      <c r="M130" s="21"/>
      <c r="N130" s="21"/>
      <c r="O130" s="21"/>
      <c r="P130" s="21"/>
      <c r="Q130" s="21"/>
      <c r="R130" s="21"/>
    </row>
    <row r="131" ht="16.5" spans="1:18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21"/>
      <c r="L131" s="21"/>
      <c r="M131" s="21"/>
      <c r="N131" s="21"/>
      <c r="O131" s="21"/>
      <c r="P131" s="21"/>
      <c r="Q131" s="21"/>
      <c r="R131" s="21"/>
    </row>
    <row r="132" ht="16.5" spans="1:18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21"/>
      <c r="L132" s="21"/>
      <c r="M132" s="21"/>
      <c r="N132" s="21"/>
      <c r="O132" s="21"/>
      <c r="P132" s="21"/>
      <c r="Q132" s="21"/>
      <c r="R132" s="21"/>
    </row>
    <row r="133" ht="16.5" spans="1:18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21"/>
      <c r="L133" s="21"/>
      <c r="M133" s="21"/>
      <c r="N133" s="21"/>
      <c r="O133" s="21"/>
      <c r="P133" s="21"/>
      <c r="Q133" s="21"/>
      <c r="R133" s="21"/>
    </row>
    <row r="134" ht="16.5" spans="1:18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21"/>
      <c r="L134" s="21"/>
      <c r="M134" s="21"/>
      <c r="N134" s="21"/>
      <c r="O134" s="21"/>
      <c r="P134" s="21"/>
      <c r="Q134" s="21"/>
      <c r="R134" s="21"/>
    </row>
    <row r="135" ht="16.5" spans="1:18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21"/>
      <c r="L135" s="21"/>
      <c r="M135" s="21"/>
      <c r="N135" s="21"/>
      <c r="O135" s="21"/>
      <c r="P135" s="21"/>
      <c r="Q135" s="21"/>
      <c r="R135" s="21"/>
    </row>
    <row r="136" ht="16.5" spans="1:18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21"/>
      <c r="L136" s="21"/>
      <c r="M136" s="21"/>
      <c r="N136" s="21"/>
      <c r="O136" s="21"/>
      <c r="P136" s="21"/>
      <c r="Q136" s="21"/>
      <c r="R136" s="21"/>
    </row>
    <row r="137" ht="16.5" spans="1:18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21"/>
      <c r="L137" s="21"/>
      <c r="M137" s="21"/>
      <c r="N137" s="21"/>
      <c r="O137" s="21"/>
      <c r="P137" s="21"/>
      <c r="Q137" s="21"/>
      <c r="R137" s="21"/>
    </row>
    <row r="138" ht="16.5" spans="1:1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21"/>
      <c r="L138" s="21"/>
      <c r="M138" s="21"/>
      <c r="N138" s="21"/>
      <c r="O138" s="21"/>
      <c r="P138" s="21"/>
      <c r="Q138" s="21"/>
      <c r="R138" s="21"/>
    </row>
    <row r="139" ht="16.5" spans="1:18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21"/>
      <c r="L139" s="21"/>
      <c r="M139" s="21"/>
      <c r="N139" s="21"/>
      <c r="O139" s="21"/>
      <c r="P139" s="21"/>
      <c r="Q139" s="21"/>
      <c r="R139" s="21"/>
    </row>
    <row r="140" ht="16.5" spans="1:18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21"/>
      <c r="L140" s="21"/>
      <c r="M140" s="21"/>
      <c r="N140" s="21"/>
      <c r="O140" s="21"/>
      <c r="P140" s="21"/>
      <c r="Q140" s="21"/>
      <c r="R140" s="21"/>
    </row>
    <row r="141" ht="16.5" spans="1:18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21"/>
      <c r="L141" s="21"/>
      <c r="M141" s="21"/>
      <c r="N141" s="21"/>
      <c r="O141" s="21"/>
      <c r="P141" s="21"/>
      <c r="Q141" s="21"/>
      <c r="R141" s="21"/>
    </row>
    <row r="142" ht="16.5" spans="1:18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21"/>
      <c r="L142" s="21"/>
      <c r="M142" s="21"/>
      <c r="N142" s="21"/>
      <c r="O142" s="21"/>
      <c r="P142" s="21"/>
      <c r="Q142" s="21"/>
      <c r="R142" s="21"/>
    </row>
    <row r="143" ht="16.5" spans="1:18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21"/>
      <c r="L143" s="21"/>
      <c r="M143" s="21"/>
      <c r="N143" s="21"/>
      <c r="O143" s="21"/>
      <c r="P143" s="21"/>
      <c r="Q143" s="21"/>
      <c r="R143" s="21"/>
    </row>
    <row r="144" ht="16.5" spans="1:18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21"/>
      <c r="L144" s="21"/>
      <c r="M144" s="21"/>
      <c r="N144" s="21"/>
      <c r="O144" s="21"/>
      <c r="P144" s="21"/>
      <c r="Q144" s="21"/>
      <c r="R144" s="21"/>
    </row>
    <row r="145" ht="16.5" spans="1:18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21"/>
      <c r="L145" s="21"/>
      <c r="M145" s="21"/>
      <c r="N145" s="21"/>
      <c r="O145" s="21"/>
      <c r="P145" s="21"/>
      <c r="Q145" s="21"/>
      <c r="R145" s="21"/>
    </row>
    <row r="146" ht="16.5" spans="1:18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21"/>
      <c r="L146" s="21"/>
      <c r="M146" s="21"/>
      <c r="N146" s="21"/>
      <c r="O146" s="21"/>
      <c r="P146" s="21"/>
      <c r="Q146" s="21"/>
      <c r="R146" s="21"/>
    </row>
    <row r="147" ht="16.5" spans="1:18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21"/>
      <c r="L147" s="21"/>
      <c r="M147" s="21"/>
      <c r="N147" s="21"/>
      <c r="O147" s="21"/>
      <c r="P147" s="21"/>
      <c r="Q147" s="21"/>
      <c r="R147" s="21"/>
    </row>
    <row r="148" ht="16.5" spans="1:1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21"/>
      <c r="L148" s="21"/>
      <c r="M148" s="21"/>
      <c r="N148" s="21"/>
      <c r="O148" s="21"/>
      <c r="P148" s="21"/>
      <c r="Q148" s="21"/>
      <c r="R148" s="21"/>
    </row>
    <row r="149" ht="16.5" spans="1:18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21"/>
      <c r="L149" s="21"/>
      <c r="M149" s="21"/>
      <c r="N149" s="21"/>
      <c r="O149" s="21"/>
      <c r="P149" s="21"/>
      <c r="Q149" s="21"/>
      <c r="R149" s="21"/>
    </row>
    <row r="150" ht="16.5" spans="1:18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21"/>
      <c r="L150" s="21"/>
      <c r="M150" s="21"/>
      <c r="N150" s="21"/>
      <c r="O150" s="21"/>
      <c r="P150" s="21"/>
      <c r="Q150" s="21"/>
      <c r="R150" s="21"/>
    </row>
    <row r="151" ht="16.5" spans="1:18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21"/>
      <c r="L151" s="21"/>
      <c r="M151" s="21"/>
      <c r="N151" s="21"/>
      <c r="O151" s="21"/>
      <c r="P151" s="21"/>
      <c r="Q151" s="21"/>
      <c r="R151" s="21"/>
    </row>
    <row r="152" ht="16.5" spans="1:18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21"/>
      <c r="L152" s="21"/>
      <c r="M152" s="21"/>
      <c r="N152" s="21"/>
      <c r="O152" s="21"/>
      <c r="P152" s="21"/>
      <c r="Q152" s="21"/>
      <c r="R152" s="21"/>
    </row>
    <row r="153" ht="16.5" spans="1:18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21"/>
      <c r="L153" s="21"/>
      <c r="M153" s="21"/>
      <c r="N153" s="21"/>
      <c r="O153" s="21"/>
      <c r="P153" s="21"/>
      <c r="Q153" s="21"/>
      <c r="R153" s="21"/>
    </row>
    <row r="154" ht="16.5" spans="1:18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21"/>
      <c r="L154" s="21"/>
      <c r="M154" s="21"/>
      <c r="N154" s="21"/>
      <c r="O154" s="21"/>
      <c r="P154" s="21"/>
      <c r="Q154" s="21"/>
      <c r="R154" s="21"/>
    </row>
    <row r="155" ht="16.5" spans="1:18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21"/>
      <c r="L155" s="21"/>
      <c r="M155" s="21"/>
      <c r="N155" s="21"/>
      <c r="O155" s="21"/>
      <c r="P155" s="21"/>
      <c r="Q155" s="21"/>
      <c r="R155" s="21"/>
    </row>
    <row r="156" ht="16.5" spans="1:18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21"/>
      <c r="L156" s="21"/>
      <c r="M156" s="21"/>
      <c r="N156" s="21"/>
      <c r="O156" s="21"/>
      <c r="P156" s="21"/>
      <c r="Q156" s="21"/>
      <c r="R156" s="21"/>
    </row>
    <row r="157" ht="16.5" spans="1:18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21"/>
      <c r="L157" s="21"/>
      <c r="M157" s="21"/>
      <c r="N157" s="21"/>
      <c r="O157" s="21"/>
      <c r="P157" s="21"/>
      <c r="Q157" s="21"/>
      <c r="R157" s="21"/>
    </row>
    <row r="158" ht="16.5" spans="1:1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21"/>
      <c r="L158" s="21"/>
      <c r="M158" s="21"/>
      <c r="N158" s="21"/>
      <c r="O158" s="21"/>
      <c r="P158" s="21"/>
      <c r="Q158" s="21"/>
      <c r="R158" s="21"/>
    </row>
    <row r="159" ht="16.5" spans="1:18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21"/>
      <c r="L159" s="21"/>
      <c r="M159" s="21"/>
      <c r="N159" s="21"/>
      <c r="O159" s="21"/>
      <c r="P159" s="21"/>
      <c r="Q159" s="21"/>
      <c r="R159" s="21"/>
    </row>
    <row r="160" ht="16.5" spans="1:18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21"/>
      <c r="L160" s="21"/>
      <c r="M160" s="21"/>
      <c r="N160" s="21"/>
      <c r="O160" s="21"/>
      <c r="P160" s="21"/>
      <c r="Q160" s="21"/>
      <c r="R160" s="21"/>
    </row>
    <row r="161" ht="16.5" spans="1:18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21"/>
      <c r="L161" s="21"/>
      <c r="M161" s="21"/>
      <c r="N161" s="21"/>
      <c r="O161" s="21"/>
      <c r="P161" s="21"/>
      <c r="Q161" s="21"/>
      <c r="R161" s="21"/>
    </row>
    <row r="162" ht="16.5" spans="1:18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21"/>
      <c r="L162" s="21"/>
      <c r="M162" s="21"/>
      <c r="N162" s="21"/>
      <c r="O162" s="21"/>
      <c r="P162" s="21"/>
      <c r="Q162" s="21"/>
      <c r="R162" s="21"/>
    </row>
    <row r="163" ht="16.5" spans="1:18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21"/>
      <c r="L163" s="21"/>
      <c r="M163" s="21"/>
      <c r="N163" s="21"/>
      <c r="O163" s="21"/>
      <c r="P163" s="21"/>
      <c r="Q163" s="21"/>
      <c r="R163" s="21"/>
    </row>
    <row r="164" ht="16.5" spans="1:18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21"/>
      <c r="L164" s="21"/>
      <c r="M164" s="21"/>
      <c r="N164" s="21"/>
      <c r="O164" s="21"/>
      <c r="P164" s="21"/>
      <c r="Q164" s="21"/>
      <c r="R164" s="21"/>
    </row>
    <row r="165" ht="16.5" spans="1:18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21"/>
      <c r="L165" s="21"/>
      <c r="M165" s="21"/>
      <c r="N165" s="21"/>
      <c r="O165" s="21"/>
      <c r="P165" s="21"/>
      <c r="Q165" s="21"/>
      <c r="R165" s="21"/>
    </row>
    <row r="166" ht="16.5" spans="1:18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21"/>
      <c r="L166" s="21"/>
      <c r="M166" s="21"/>
      <c r="N166" s="21"/>
      <c r="O166" s="21"/>
      <c r="P166" s="21"/>
      <c r="Q166" s="21"/>
      <c r="R166" s="21"/>
    </row>
    <row r="167" ht="16.5" spans="1:18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21"/>
      <c r="L167" s="21"/>
      <c r="M167" s="21"/>
      <c r="N167" s="21"/>
      <c r="O167" s="21"/>
      <c r="P167" s="21"/>
      <c r="Q167" s="21"/>
      <c r="R167" s="21"/>
    </row>
    <row r="168" ht="16.5" spans="1:1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21"/>
      <c r="L168" s="21"/>
      <c r="M168" s="21"/>
      <c r="N168" s="21"/>
      <c r="O168" s="21"/>
      <c r="P168" s="21"/>
      <c r="Q168" s="21"/>
      <c r="R168" s="21"/>
    </row>
    <row r="169" ht="16.5" spans="1:18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21"/>
      <c r="L169" s="21"/>
      <c r="M169" s="21"/>
      <c r="N169" s="21"/>
      <c r="O169" s="21"/>
      <c r="P169" s="21"/>
      <c r="Q169" s="21"/>
      <c r="R169" s="21"/>
    </row>
    <row r="170" ht="16.5" spans="1:18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21"/>
      <c r="L170" s="21"/>
      <c r="M170" s="21"/>
      <c r="N170" s="21"/>
      <c r="O170" s="21"/>
      <c r="P170" s="21"/>
      <c r="Q170" s="21"/>
      <c r="R170" s="21"/>
    </row>
    <row r="171" ht="16.5" spans="1:18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21"/>
      <c r="L171" s="21"/>
      <c r="M171" s="21"/>
      <c r="N171" s="21"/>
      <c r="O171" s="21"/>
      <c r="P171" s="21"/>
      <c r="Q171" s="21"/>
      <c r="R171" s="21"/>
    </row>
    <row r="172" ht="16.5" spans="1:18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21"/>
      <c r="L172" s="21"/>
      <c r="M172" s="21"/>
      <c r="N172" s="21"/>
      <c r="O172" s="21"/>
      <c r="P172" s="21"/>
      <c r="Q172" s="21"/>
      <c r="R172" s="21"/>
    </row>
    <row r="173" ht="16.5" spans="1:18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21"/>
      <c r="L173" s="21"/>
      <c r="M173" s="21"/>
      <c r="N173" s="21"/>
      <c r="O173" s="21"/>
      <c r="P173" s="21"/>
      <c r="Q173" s="21"/>
      <c r="R173" s="21"/>
    </row>
    <row r="174" ht="16.5" spans="1:18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21"/>
      <c r="L174" s="21"/>
      <c r="M174" s="21"/>
      <c r="N174" s="21"/>
      <c r="O174" s="21"/>
      <c r="P174" s="21"/>
      <c r="Q174" s="21"/>
      <c r="R174" s="21"/>
    </row>
    <row r="175" ht="16.5" spans="1:18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21"/>
      <c r="L175" s="21"/>
      <c r="M175" s="21"/>
      <c r="N175" s="21"/>
      <c r="O175" s="21"/>
      <c r="P175" s="21"/>
      <c r="Q175" s="21"/>
      <c r="R175" s="21"/>
    </row>
    <row r="176" ht="16.5" spans="1:18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21"/>
      <c r="L176" s="21"/>
      <c r="M176" s="21"/>
      <c r="N176" s="21"/>
      <c r="O176" s="21"/>
      <c r="P176" s="21"/>
      <c r="Q176" s="21"/>
      <c r="R176" s="21"/>
    </row>
    <row r="177" ht="16.5" spans="1:18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21"/>
      <c r="L177" s="21"/>
      <c r="M177" s="21"/>
      <c r="N177" s="21"/>
      <c r="O177" s="21"/>
      <c r="P177" s="21"/>
      <c r="Q177" s="21"/>
      <c r="R177" s="21"/>
    </row>
    <row r="178" ht="16.5" spans="1:1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21"/>
      <c r="L178" s="21"/>
      <c r="M178" s="21"/>
      <c r="N178" s="21"/>
      <c r="O178" s="21"/>
      <c r="P178" s="21"/>
      <c r="Q178" s="21"/>
      <c r="R178" s="21"/>
    </row>
    <row r="179" ht="16.5" spans="1:18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21"/>
      <c r="L179" s="21"/>
      <c r="M179" s="21"/>
      <c r="N179" s="21"/>
      <c r="O179" s="21"/>
      <c r="P179" s="21"/>
      <c r="Q179" s="21"/>
      <c r="R179" s="21"/>
    </row>
    <row r="180" ht="16.5" spans="1:18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21"/>
      <c r="L180" s="21"/>
      <c r="M180" s="21"/>
      <c r="N180" s="21"/>
      <c r="O180" s="21"/>
      <c r="P180" s="21"/>
      <c r="Q180" s="21"/>
      <c r="R180" s="21"/>
    </row>
    <row r="181" ht="16.5" spans="1:18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21"/>
      <c r="L181" s="21"/>
      <c r="M181" s="21"/>
      <c r="N181" s="21"/>
      <c r="O181" s="21"/>
      <c r="P181" s="21"/>
      <c r="Q181" s="21"/>
      <c r="R181" s="21"/>
    </row>
    <row r="182" ht="16.5" spans="1:18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21"/>
      <c r="L182" s="21"/>
      <c r="M182" s="21"/>
      <c r="N182" s="21"/>
      <c r="O182" s="21"/>
      <c r="P182" s="21"/>
      <c r="Q182" s="21"/>
      <c r="R182" s="21"/>
    </row>
    <row r="183" ht="16.5" spans="1:18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21"/>
      <c r="L183" s="21"/>
      <c r="M183" s="21"/>
      <c r="N183" s="21"/>
      <c r="O183" s="21"/>
      <c r="P183" s="21"/>
      <c r="Q183" s="21"/>
      <c r="R183" s="21"/>
    </row>
    <row r="184" ht="16.5" spans="1:18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21"/>
      <c r="L184" s="21"/>
      <c r="M184" s="21"/>
      <c r="N184" s="21"/>
      <c r="O184" s="21"/>
      <c r="P184" s="21"/>
      <c r="Q184" s="21"/>
      <c r="R184" s="21"/>
    </row>
    <row r="185" ht="16.5" spans="1:18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21"/>
      <c r="L185" s="21"/>
      <c r="M185" s="21"/>
      <c r="N185" s="21"/>
      <c r="O185" s="21"/>
      <c r="P185" s="21"/>
      <c r="Q185" s="21"/>
      <c r="R185" s="21"/>
    </row>
    <row r="186" ht="16.5" spans="1:18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21"/>
      <c r="L186" s="21"/>
      <c r="M186" s="21"/>
      <c r="N186" s="21"/>
      <c r="O186" s="21"/>
      <c r="P186" s="21"/>
      <c r="Q186" s="21"/>
      <c r="R186" s="21"/>
    </row>
    <row r="187" ht="16.5" spans="1:18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21"/>
      <c r="L187" s="21"/>
      <c r="M187" s="21"/>
      <c r="N187" s="21"/>
      <c r="O187" s="21"/>
      <c r="P187" s="21"/>
      <c r="Q187" s="21"/>
      <c r="R187" s="21"/>
    </row>
    <row r="188" ht="16.5" spans="1:18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21"/>
      <c r="L188" s="21"/>
      <c r="M188" s="21"/>
      <c r="N188" s="21"/>
      <c r="O188" s="21"/>
      <c r="P188" s="21"/>
      <c r="Q188" s="21"/>
      <c r="R188" s="21"/>
    </row>
    <row r="189" ht="16.5" spans="1:18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21"/>
      <c r="L189" s="21"/>
      <c r="M189" s="21"/>
      <c r="N189" s="21"/>
      <c r="O189" s="21"/>
      <c r="P189" s="21"/>
      <c r="Q189" s="21"/>
      <c r="R189" s="21"/>
    </row>
    <row r="190" ht="16.5" spans="1:18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21"/>
      <c r="L190" s="21"/>
      <c r="M190" s="21"/>
      <c r="N190" s="21"/>
      <c r="O190" s="21"/>
      <c r="P190" s="21"/>
      <c r="Q190" s="21"/>
      <c r="R190" s="21"/>
    </row>
    <row r="191" ht="16.5" spans="1:18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21"/>
      <c r="L191" s="21"/>
      <c r="M191" s="21"/>
      <c r="N191" s="21"/>
      <c r="O191" s="21"/>
      <c r="P191" s="21"/>
      <c r="Q191" s="21"/>
      <c r="R191" s="21"/>
    </row>
    <row r="192" ht="16.5" spans="1:18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21"/>
      <c r="L192" s="21"/>
      <c r="M192" s="21"/>
      <c r="N192" s="21"/>
      <c r="O192" s="21"/>
      <c r="P192" s="21"/>
      <c r="Q192" s="21"/>
      <c r="R192" s="21"/>
    </row>
    <row r="193" ht="16.5" spans="1:18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21"/>
      <c r="L193" s="21"/>
      <c r="M193" s="21"/>
      <c r="N193" s="21"/>
      <c r="O193" s="21"/>
      <c r="P193" s="21"/>
      <c r="Q193" s="21"/>
      <c r="R193" s="21"/>
    </row>
    <row r="194" ht="16.5" spans="1:18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21"/>
      <c r="L194" s="21"/>
      <c r="M194" s="21"/>
      <c r="N194" s="21"/>
      <c r="O194" s="21"/>
      <c r="P194" s="21"/>
      <c r="Q194" s="21"/>
      <c r="R194" s="21"/>
    </row>
    <row r="195" ht="16.5" spans="1:18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21"/>
      <c r="L195" s="21"/>
      <c r="M195" s="21"/>
      <c r="N195" s="21"/>
      <c r="O195" s="21"/>
      <c r="P195" s="21"/>
      <c r="Q195" s="21"/>
      <c r="R195" s="21"/>
    </row>
    <row r="196" ht="16.5" spans="1:18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21"/>
      <c r="L196" s="21"/>
      <c r="M196" s="21"/>
      <c r="N196" s="21"/>
      <c r="O196" s="21"/>
      <c r="P196" s="21"/>
      <c r="Q196" s="21"/>
      <c r="R196" s="21"/>
    </row>
    <row r="197" ht="16.5" spans="1:18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21"/>
      <c r="L197" s="21"/>
      <c r="M197" s="21"/>
      <c r="N197" s="21"/>
      <c r="O197" s="21"/>
      <c r="P197" s="21"/>
      <c r="Q197" s="21"/>
      <c r="R197" s="21"/>
    </row>
    <row r="198" ht="16.5" spans="1:18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21"/>
      <c r="L198" s="21"/>
      <c r="M198" s="21"/>
      <c r="N198" s="21"/>
      <c r="O198" s="21"/>
      <c r="P198" s="21"/>
      <c r="Q198" s="21"/>
      <c r="R198" s="21"/>
    </row>
    <row r="199" ht="16.5" spans="1:18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21"/>
      <c r="L199" s="21"/>
      <c r="M199" s="21"/>
      <c r="N199" s="21"/>
      <c r="O199" s="21"/>
      <c r="P199" s="21"/>
      <c r="Q199" s="21"/>
      <c r="R199" s="21"/>
    </row>
    <row r="200" ht="16.5" spans="1:18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21"/>
      <c r="L200" s="21"/>
      <c r="M200" s="21"/>
      <c r="N200" s="21"/>
      <c r="O200" s="21"/>
      <c r="P200" s="21"/>
      <c r="Q200" s="21"/>
      <c r="R200" s="21"/>
    </row>
    <row r="201" ht="16.5" spans="1:18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21"/>
      <c r="L201" s="21"/>
      <c r="M201" s="21"/>
      <c r="N201" s="21"/>
      <c r="O201" s="21"/>
      <c r="P201" s="21"/>
      <c r="Q201" s="21"/>
      <c r="R201" s="21"/>
    </row>
    <row r="202" ht="16.5" spans="1:18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21"/>
      <c r="L202" s="21"/>
      <c r="M202" s="21"/>
      <c r="N202" s="21"/>
      <c r="O202" s="21"/>
      <c r="P202" s="21"/>
      <c r="Q202" s="21"/>
      <c r="R202" s="21"/>
    </row>
    <row r="203" ht="16.5" spans="1:18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21"/>
      <c r="L203" s="21"/>
      <c r="M203" s="21"/>
      <c r="N203" s="21"/>
      <c r="O203" s="21"/>
      <c r="P203" s="21"/>
      <c r="Q203" s="21"/>
      <c r="R203" s="21"/>
    </row>
    <row r="204" ht="16.5" spans="1:18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21"/>
      <c r="L204" s="21"/>
      <c r="M204" s="21"/>
      <c r="N204" s="21"/>
      <c r="O204" s="21"/>
      <c r="P204" s="21"/>
      <c r="Q204" s="21"/>
      <c r="R204" s="21"/>
    </row>
    <row r="205" ht="16.5" spans="1:18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21"/>
      <c r="L205" s="21"/>
      <c r="M205" s="21"/>
      <c r="N205" s="21"/>
      <c r="O205" s="21"/>
      <c r="P205" s="21"/>
      <c r="Q205" s="21"/>
      <c r="R205" s="21"/>
    </row>
    <row r="206" ht="16.5" spans="1:18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21"/>
      <c r="L206" s="21"/>
      <c r="M206" s="21"/>
      <c r="N206" s="21"/>
      <c r="O206" s="21"/>
      <c r="P206" s="21"/>
      <c r="Q206" s="21"/>
      <c r="R206" s="21"/>
    </row>
    <row r="207" ht="16.5" spans="1:18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21"/>
      <c r="L207" s="21"/>
      <c r="M207" s="21"/>
      <c r="N207" s="21"/>
      <c r="O207" s="21"/>
      <c r="P207" s="21"/>
      <c r="Q207" s="21"/>
      <c r="R207" s="21"/>
    </row>
    <row r="208" ht="16.5" spans="1:18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21"/>
      <c r="L208" s="21"/>
      <c r="M208" s="21"/>
      <c r="N208" s="21"/>
      <c r="O208" s="21"/>
      <c r="P208" s="21"/>
      <c r="Q208" s="21"/>
      <c r="R208" s="21"/>
    </row>
    <row r="209" ht="16.5" spans="1:18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21"/>
      <c r="L209" s="21"/>
      <c r="M209" s="21"/>
      <c r="N209" s="21"/>
      <c r="O209" s="21"/>
      <c r="P209" s="21"/>
      <c r="Q209" s="21"/>
      <c r="R209" s="21"/>
    </row>
    <row r="210" ht="16.5" spans="1:18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21"/>
      <c r="L210" s="21"/>
      <c r="M210" s="21"/>
      <c r="N210" s="21"/>
      <c r="O210" s="21"/>
      <c r="P210" s="21"/>
      <c r="Q210" s="21"/>
      <c r="R210" s="21"/>
    </row>
    <row r="211" ht="16.5" spans="1:18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21"/>
      <c r="L211" s="21"/>
      <c r="M211" s="21"/>
      <c r="N211" s="21"/>
      <c r="O211" s="21"/>
      <c r="P211" s="21"/>
      <c r="Q211" s="21"/>
      <c r="R211" s="21"/>
    </row>
    <row r="212" ht="16.5" spans="1:18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21"/>
      <c r="L212" s="21"/>
      <c r="M212" s="21"/>
      <c r="N212" s="21"/>
      <c r="O212" s="21"/>
      <c r="P212" s="21"/>
      <c r="Q212" s="21"/>
      <c r="R212" s="21"/>
    </row>
    <row r="213" ht="16.5" spans="1:18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21"/>
      <c r="L213" s="21"/>
      <c r="M213" s="21"/>
      <c r="N213" s="21"/>
      <c r="O213" s="21"/>
      <c r="P213" s="21"/>
      <c r="Q213" s="21"/>
      <c r="R213" s="21"/>
    </row>
    <row r="214" ht="16.5" spans="1:18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21"/>
      <c r="L214" s="21"/>
      <c r="M214" s="21"/>
      <c r="N214" s="21"/>
      <c r="O214" s="21"/>
      <c r="P214" s="21"/>
      <c r="Q214" s="21"/>
      <c r="R214" s="21"/>
    </row>
    <row r="215" ht="16.5" spans="1:18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21"/>
      <c r="L215" s="21"/>
      <c r="M215" s="21"/>
      <c r="N215" s="21"/>
      <c r="O215" s="21"/>
      <c r="P215" s="21"/>
      <c r="Q215" s="21"/>
      <c r="R215" s="21"/>
    </row>
    <row r="216" ht="16.5" spans="1:18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21"/>
      <c r="L216" s="21"/>
      <c r="M216" s="21"/>
      <c r="N216" s="21"/>
      <c r="O216" s="21"/>
      <c r="P216" s="21"/>
      <c r="Q216" s="21"/>
      <c r="R216" s="21"/>
    </row>
    <row r="217" ht="16.5" spans="1:18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21"/>
      <c r="L217" s="21"/>
      <c r="M217" s="21"/>
      <c r="N217" s="21"/>
      <c r="O217" s="21"/>
      <c r="P217" s="21"/>
      <c r="Q217" s="21"/>
      <c r="R217" s="21"/>
    </row>
    <row r="218" ht="16.5" spans="1:1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21"/>
      <c r="L218" s="21"/>
      <c r="M218" s="21"/>
      <c r="N218" s="21"/>
      <c r="O218" s="21"/>
      <c r="P218" s="21"/>
      <c r="Q218" s="21"/>
      <c r="R218" s="21"/>
    </row>
    <row r="219" ht="16.5" spans="1:18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21"/>
      <c r="L219" s="21"/>
      <c r="M219" s="21"/>
      <c r="N219" s="21"/>
      <c r="O219" s="21"/>
      <c r="P219" s="21"/>
      <c r="Q219" s="21"/>
      <c r="R219" s="21"/>
    </row>
    <row r="220" ht="16.5" spans="1:18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21"/>
      <c r="L220" s="21"/>
      <c r="M220" s="21"/>
      <c r="N220" s="21"/>
      <c r="O220" s="21"/>
      <c r="P220" s="21"/>
      <c r="Q220" s="21"/>
      <c r="R220" s="21"/>
    </row>
    <row r="221" ht="16.5" spans="1:18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21"/>
      <c r="L221" s="21"/>
      <c r="M221" s="21"/>
      <c r="N221" s="21"/>
      <c r="O221" s="21"/>
      <c r="P221" s="21"/>
      <c r="Q221" s="21"/>
      <c r="R221" s="21"/>
    </row>
    <row r="222" ht="16.5" spans="1:18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21"/>
      <c r="L222" s="21"/>
      <c r="M222" s="21"/>
      <c r="N222" s="21"/>
      <c r="O222" s="21"/>
      <c r="P222" s="21"/>
      <c r="Q222" s="21"/>
      <c r="R222" s="21"/>
    </row>
    <row r="223" ht="16.5" spans="1:18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21"/>
      <c r="L223" s="21"/>
      <c r="M223" s="21"/>
      <c r="N223" s="21"/>
      <c r="O223" s="21"/>
      <c r="P223" s="21"/>
      <c r="Q223" s="21"/>
      <c r="R223" s="21"/>
    </row>
    <row r="224" ht="16.5" spans="1:18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21"/>
      <c r="L224" s="21"/>
      <c r="M224" s="21"/>
      <c r="N224" s="21"/>
      <c r="O224" s="21"/>
      <c r="P224" s="21"/>
      <c r="Q224" s="21"/>
      <c r="R224" s="21"/>
    </row>
    <row r="225" ht="16.5" spans="1:18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21"/>
      <c r="L225" s="21"/>
      <c r="M225" s="21"/>
      <c r="N225" s="21"/>
      <c r="O225" s="21"/>
      <c r="P225" s="21"/>
      <c r="Q225" s="21"/>
      <c r="R225" s="21"/>
    </row>
    <row r="226" ht="16.5" spans="1:18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21"/>
      <c r="L226" s="21"/>
      <c r="M226" s="21"/>
      <c r="N226" s="21"/>
      <c r="O226" s="21"/>
      <c r="P226" s="21"/>
      <c r="Q226" s="21"/>
      <c r="R226" s="21"/>
    </row>
    <row r="227" ht="16.5" spans="1:18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21"/>
      <c r="L227" s="21"/>
      <c r="M227" s="21"/>
      <c r="N227" s="21"/>
      <c r="O227" s="21"/>
      <c r="P227" s="21"/>
      <c r="Q227" s="21"/>
      <c r="R227" s="21"/>
    </row>
    <row r="228" ht="16.5" spans="1:18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21"/>
      <c r="L228" s="21"/>
      <c r="M228" s="21"/>
      <c r="N228" s="21"/>
      <c r="O228" s="21"/>
      <c r="P228" s="21"/>
      <c r="Q228" s="21"/>
      <c r="R228" s="21"/>
    </row>
    <row r="229" ht="16.5" spans="1:18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21"/>
      <c r="L229" s="21"/>
      <c r="M229" s="21"/>
      <c r="N229" s="21"/>
      <c r="O229" s="21"/>
      <c r="P229" s="21"/>
      <c r="Q229" s="21"/>
      <c r="R229" s="21"/>
    </row>
    <row r="230" ht="16.5" spans="1:18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21"/>
      <c r="L230" s="21"/>
      <c r="M230" s="21"/>
      <c r="N230" s="21"/>
      <c r="O230" s="21"/>
      <c r="P230" s="21"/>
      <c r="Q230" s="21"/>
      <c r="R230" s="21"/>
    </row>
    <row r="231" ht="16.5" spans="1:18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21"/>
      <c r="L231" s="21"/>
      <c r="M231" s="21"/>
      <c r="N231" s="21"/>
      <c r="O231" s="21"/>
      <c r="P231" s="21"/>
      <c r="Q231" s="21"/>
      <c r="R231" s="21"/>
    </row>
    <row r="232" ht="16.5" spans="1:18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21"/>
      <c r="L232" s="21"/>
      <c r="M232" s="21"/>
      <c r="N232" s="21"/>
      <c r="O232" s="21"/>
      <c r="P232" s="21"/>
      <c r="Q232" s="21"/>
      <c r="R232" s="21"/>
    </row>
    <row r="233" ht="16.5" spans="1:18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21"/>
      <c r="L233" s="21"/>
      <c r="M233" s="21"/>
      <c r="N233" s="21"/>
      <c r="O233" s="21"/>
      <c r="P233" s="21"/>
      <c r="Q233" s="21"/>
      <c r="R233" s="21"/>
    </row>
    <row r="234" ht="16.5" spans="1:18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21"/>
      <c r="L234" s="21"/>
      <c r="M234" s="21"/>
      <c r="N234" s="21"/>
      <c r="O234" s="21"/>
      <c r="P234" s="21"/>
      <c r="Q234" s="21"/>
      <c r="R234" s="21"/>
    </row>
    <row r="235" ht="16.5" spans="1:18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21"/>
      <c r="L235" s="21"/>
      <c r="M235" s="21"/>
      <c r="N235" s="21"/>
      <c r="O235" s="21"/>
      <c r="P235" s="21"/>
      <c r="Q235" s="21"/>
      <c r="R235" s="21"/>
    </row>
    <row r="236" ht="16.5" spans="1:18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21"/>
      <c r="L236" s="21"/>
      <c r="M236" s="21"/>
      <c r="N236" s="21"/>
      <c r="O236" s="21"/>
      <c r="P236" s="21"/>
      <c r="Q236" s="21"/>
      <c r="R236" s="21"/>
    </row>
    <row r="237" ht="16.5" spans="1:18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21"/>
      <c r="L237" s="21"/>
      <c r="M237" s="21"/>
      <c r="N237" s="21"/>
      <c r="O237" s="21"/>
      <c r="P237" s="21"/>
      <c r="Q237" s="21"/>
      <c r="R237" s="21"/>
    </row>
    <row r="238" ht="16.5" spans="1:1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21"/>
      <c r="L238" s="21"/>
      <c r="M238" s="21"/>
      <c r="N238" s="21"/>
      <c r="O238" s="21"/>
      <c r="P238" s="21"/>
      <c r="Q238" s="21"/>
      <c r="R238" s="21"/>
    </row>
    <row r="239" ht="16.5" spans="1:18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21"/>
      <c r="L239" s="21"/>
      <c r="M239" s="21"/>
      <c r="N239" s="21"/>
      <c r="O239" s="21"/>
      <c r="P239" s="21"/>
      <c r="Q239" s="21"/>
      <c r="R239" s="21"/>
    </row>
    <row r="240" ht="16.5" spans="1:18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21"/>
      <c r="L240" s="21"/>
      <c r="M240" s="21"/>
      <c r="N240" s="21"/>
      <c r="O240" s="21"/>
      <c r="P240" s="21"/>
      <c r="Q240" s="21"/>
      <c r="R240" s="21"/>
    </row>
    <row r="241" ht="16.5" spans="1:18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21"/>
      <c r="L241" s="21"/>
      <c r="M241" s="21"/>
      <c r="N241" s="21"/>
      <c r="O241" s="21"/>
      <c r="P241" s="21"/>
      <c r="Q241" s="21"/>
      <c r="R241" s="21"/>
    </row>
    <row r="242" ht="16.5" spans="1:18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21"/>
      <c r="L242" s="21"/>
      <c r="M242" s="21"/>
      <c r="N242" s="21"/>
      <c r="O242" s="21"/>
      <c r="P242" s="21"/>
      <c r="Q242" s="21"/>
      <c r="R242" s="21"/>
    </row>
    <row r="243" ht="16.5" spans="1:18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21"/>
      <c r="L243" s="21"/>
      <c r="M243" s="21"/>
      <c r="N243" s="21"/>
      <c r="O243" s="21"/>
      <c r="P243" s="21"/>
      <c r="Q243" s="21"/>
      <c r="R243" s="21"/>
    </row>
    <row r="244" ht="16.5" spans="1:18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21"/>
      <c r="L244" s="21"/>
      <c r="M244" s="21"/>
      <c r="N244" s="21"/>
      <c r="O244" s="21"/>
      <c r="P244" s="21"/>
      <c r="Q244" s="21"/>
      <c r="R244" s="21"/>
    </row>
    <row r="245" ht="16.5" spans="1:18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21"/>
      <c r="L245" s="21"/>
      <c r="M245" s="21"/>
      <c r="N245" s="21"/>
      <c r="O245" s="21"/>
      <c r="P245" s="21"/>
      <c r="Q245" s="21"/>
      <c r="R245" s="21"/>
    </row>
    <row r="246" ht="16.5" spans="1:18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21"/>
      <c r="L246" s="21"/>
      <c r="M246" s="21"/>
      <c r="N246" s="21"/>
      <c r="O246" s="21"/>
      <c r="P246" s="21"/>
      <c r="Q246" s="21"/>
      <c r="R246" s="21"/>
    </row>
    <row r="247" ht="16.5" spans="1:18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21"/>
      <c r="L247" s="21"/>
      <c r="M247" s="21"/>
      <c r="N247" s="21"/>
      <c r="O247" s="21"/>
      <c r="P247" s="21"/>
      <c r="Q247" s="21"/>
      <c r="R247" s="21"/>
    </row>
    <row r="248" ht="16.5" spans="1:18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21"/>
      <c r="L248" s="21"/>
      <c r="M248" s="21"/>
      <c r="N248" s="21"/>
      <c r="O248" s="21"/>
      <c r="P248" s="21"/>
      <c r="Q248" s="21"/>
      <c r="R248" s="21"/>
    </row>
    <row r="249" ht="16.5" spans="1:18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21"/>
      <c r="L249" s="21"/>
      <c r="M249" s="21"/>
      <c r="N249" s="21"/>
      <c r="O249" s="21"/>
      <c r="P249" s="21"/>
      <c r="Q249" s="21"/>
      <c r="R249" s="21"/>
    </row>
    <row r="250" ht="16.5" spans="1:18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21"/>
      <c r="L250" s="21"/>
      <c r="M250" s="21"/>
      <c r="N250" s="21"/>
      <c r="O250" s="21"/>
      <c r="P250" s="21"/>
      <c r="Q250" s="21"/>
      <c r="R250" s="21"/>
    </row>
    <row r="251" ht="16.5" spans="1:18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21"/>
      <c r="L251" s="21"/>
      <c r="M251" s="21"/>
      <c r="N251" s="21"/>
      <c r="O251" s="21"/>
      <c r="P251" s="21"/>
      <c r="Q251" s="21"/>
      <c r="R251" s="21"/>
    </row>
    <row r="252" ht="16.5" spans="1:18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21"/>
      <c r="L252" s="21"/>
      <c r="M252" s="21"/>
      <c r="N252" s="21"/>
      <c r="O252" s="21"/>
      <c r="P252" s="21"/>
      <c r="Q252" s="21"/>
      <c r="R252" s="21"/>
    </row>
    <row r="253" ht="16.5" spans="1:18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21"/>
      <c r="L253" s="21"/>
      <c r="M253" s="21"/>
      <c r="N253" s="21"/>
      <c r="O253" s="21"/>
      <c r="P253" s="21"/>
      <c r="Q253" s="21"/>
      <c r="R253" s="21"/>
    </row>
    <row r="254" ht="16.5" spans="1:18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21"/>
      <c r="L254" s="21"/>
      <c r="M254" s="21"/>
      <c r="N254" s="21"/>
      <c r="O254" s="21"/>
      <c r="P254" s="21"/>
      <c r="Q254" s="21"/>
      <c r="R254" s="21"/>
    </row>
    <row r="255" ht="16.5" spans="1:18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21"/>
      <c r="L255" s="21"/>
      <c r="M255" s="21"/>
      <c r="N255" s="21"/>
      <c r="O255" s="21"/>
      <c r="P255" s="21"/>
      <c r="Q255" s="21"/>
      <c r="R255" s="21"/>
    </row>
    <row r="256" ht="16.5" spans="1:18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21"/>
      <c r="L256" s="21"/>
      <c r="M256" s="21"/>
      <c r="N256" s="21"/>
      <c r="O256" s="21"/>
      <c r="P256" s="21"/>
      <c r="Q256" s="21"/>
      <c r="R256" s="21"/>
    </row>
    <row r="257" ht="16.5" spans="1:18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21"/>
      <c r="L257" s="21"/>
      <c r="M257" s="21"/>
      <c r="N257" s="21"/>
      <c r="O257" s="21"/>
      <c r="P257" s="21"/>
      <c r="Q257" s="21"/>
      <c r="R257" s="21"/>
    </row>
    <row r="258" ht="16.5" spans="1:1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21"/>
      <c r="L258" s="21"/>
      <c r="M258" s="21"/>
      <c r="N258" s="21"/>
      <c r="O258" s="21"/>
      <c r="P258" s="21"/>
      <c r="Q258" s="21"/>
      <c r="R258" s="21"/>
    </row>
    <row r="259" ht="16.5" spans="1:18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21"/>
      <c r="L259" s="21"/>
      <c r="M259" s="21"/>
      <c r="N259" s="21"/>
      <c r="O259" s="21"/>
      <c r="P259" s="21"/>
      <c r="Q259" s="21"/>
      <c r="R259" s="21"/>
    </row>
    <row r="260" ht="16.5" spans="1:18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21"/>
      <c r="L260" s="21"/>
      <c r="M260" s="21"/>
      <c r="N260" s="21"/>
      <c r="O260" s="21"/>
      <c r="P260" s="21"/>
      <c r="Q260" s="21"/>
      <c r="R260" s="21"/>
    </row>
    <row r="261" ht="16.5" spans="1:18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21"/>
      <c r="L261" s="21"/>
      <c r="M261" s="21"/>
      <c r="N261" s="21"/>
      <c r="O261" s="21"/>
      <c r="P261" s="21"/>
      <c r="Q261" s="21"/>
      <c r="R261" s="21"/>
    </row>
    <row r="262" ht="16.5" spans="1:18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21"/>
      <c r="L262" s="21"/>
      <c r="M262" s="21"/>
      <c r="N262" s="21"/>
      <c r="O262" s="21"/>
      <c r="P262" s="21"/>
      <c r="Q262" s="21"/>
      <c r="R262" s="21"/>
    </row>
    <row r="263" ht="16.5" spans="1:18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21"/>
      <c r="L263" s="21"/>
      <c r="M263" s="21"/>
      <c r="N263" s="21"/>
      <c r="O263" s="21"/>
      <c r="P263" s="21"/>
      <c r="Q263" s="21"/>
      <c r="R263" s="21"/>
    </row>
    <row r="264" ht="16.5" spans="1:18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21"/>
      <c r="L264" s="21"/>
      <c r="M264" s="21"/>
      <c r="N264" s="21"/>
      <c r="O264" s="21"/>
      <c r="P264" s="21"/>
      <c r="Q264" s="21"/>
      <c r="R264" s="21"/>
    </row>
    <row r="265" ht="16.5" spans="1:18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21"/>
      <c r="L265" s="21"/>
      <c r="M265" s="21"/>
      <c r="N265" s="21"/>
      <c r="O265" s="21"/>
      <c r="P265" s="21"/>
      <c r="Q265" s="21"/>
      <c r="R265" s="21"/>
    </row>
    <row r="266" ht="16.5" spans="1:18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21"/>
      <c r="L266" s="21"/>
      <c r="M266" s="21"/>
      <c r="N266" s="21"/>
      <c r="O266" s="21"/>
      <c r="P266" s="21"/>
      <c r="Q266" s="21"/>
      <c r="R266" s="21"/>
    </row>
    <row r="267" ht="16.5" spans="1:18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21"/>
      <c r="L267" s="21"/>
      <c r="M267" s="21"/>
      <c r="N267" s="21"/>
      <c r="O267" s="21"/>
      <c r="P267" s="21"/>
      <c r="Q267" s="21"/>
      <c r="R267" s="21"/>
    </row>
    <row r="268" ht="16.5" spans="1:1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21"/>
      <c r="L268" s="21"/>
      <c r="M268" s="21"/>
      <c r="N268" s="21"/>
      <c r="O268" s="21"/>
      <c r="P268" s="21"/>
      <c r="Q268" s="21"/>
      <c r="R268" s="21"/>
    </row>
    <row r="269" ht="16.5" spans="1:18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21"/>
      <c r="L269" s="21"/>
      <c r="M269" s="21"/>
      <c r="N269" s="21"/>
      <c r="O269" s="21"/>
      <c r="P269" s="21"/>
      <c r="Q269" s="21"/>
      <c r="R269" s="21"/>
    </row>
    <row r="270" ht="16.5" spans="1:18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21"/>
      <c r="L270" s="21"/>
      <c r="M270" s="21"/>
      <c r="N270" s="21"/>
      <c r="O270" s="21"/>
      <c r="P270" s="21"/>
      <c r="Q270" s="21"/>
      <c r="R270" s="21"/>
    </row>
    <row r="271" ht="16.5" spans="1:18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21"/>
      <c r="L271" s="21"/>
      <c r="M271" s="21"/>
      <c r="N271" s="21"/>
      <c r="O271" s="21"/>
      <c r="P271" s="21"/>
      <c r="Q271" s="21"/>
      <c r="R271" s="21"/>
    </row>
    <row r="272" ht="16.5" spans="1:18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21"/>
      <c r="L272" s="21"/>
      <c r="M272" s="21"/>
      <c r="N272" s="21"/>
      <c r="O272" s="21"/>
      <c r="P272" s="21"/>
      <c r="Q272" s="21"/>
      <c r="R272" s="21"/>
    </row>
    <row r="273" ht="16.5" spans="1:18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21"/>
      <c r="L273" s="21"/>
      <c r="M273" s="21"/>
      <c r="N273" s="21"/>
      <c r="O273" s="21"/>
      <c r="P273" s="21"/>
      <c r="Q273" s="21"/>
      <c r="R273" s="21"/>
    </row>
    <row r="274" ht="16.5" spans="1:18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21"/>
      <c r="L274" s="21"/>
      <c r="M274" s="21"/>
      <c r="N274" s="21"/>
      <c r="O274" s="21"/>
      <c r="P274" s="21"/>
      <c r="Q274" s="21"/>
      <c r="R274" s="21"/>
    </row>
    <row r="275" ht="16.5" spans="1:18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21"/>
      <c r="L275" s="21"/>
      <c r="M275" s="21"/>
      <c r="N275" s="21"/>
      <c r="O275" s="21"/>
      <c r="P275" s="21"/>
      <c r="Q275" s="21"/>
      <c r="R275" s="21"/>
    </row>
    <row r="276" ht="16.5" spans="1:18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21"/>
      <c r="L276" s="21"/>
      <c r="M276" s="21"/>
      <c r="N276" s="21"/>
      <c r="O276" s="21"/>
      <c r="P276" s="21"/>
      <c r="Q276" s="21"/>
      <c r="R276" s="21"/>
    </row>
    <row r="277" ht="16.5" spans="1:18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21"/>
      <c r="L277" s="21"/>
      <c r="M277" s="21"/>
      <c r="N277" s="21"/>
      <c r="O277" s="21"/>
      <c r="P277" s="21"/>
      <c r="Q277" s="21"/>
      <c r="R277" s="21"/>
    </row>
    <row r="278" ht="16.5" spans="1:18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21"/>
      <c r="L278" s="21"/>
      <c r="M278" s="21"/>
      <c r="N278" s="21"/>
      <c r="O278" s="21"/>
      <c r="P278" s="21"/>
      <c r="Q278" s="21"/>
      <c r="R278" s="21"/>
    </row>
    <row r="279" ht="16.5" spans="1:18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21"/>
      <c r="L279" s="21"/>
      <c r="M279" s="21"/>
      <c r="N279" s="21"/>
      <c r="O279" s="21"/>
      <c r="P279" s="21"/>
      <c r="Q279" s="21"/>
      <c r="R279" s="21"/>
    </row>
    <row r="280" ht="16.5" spans="1:18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21"/>
      <c r="L280" s="21"/>
      <c r="M280" s="21"/>
      <c r="N280" s="21"/>
      <c r="O280" s="21"/>
      <c r="P280" s="21"/>
      <c r="Q280" s="21"/>
      <c r="R280" s="21"/>
    </row>
    <row r="281" ht="16.5" spans="1:18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21"/>
      <c r="L281" s="21"/>
      <c r="M281" s="21"/>
      <c r="N281" s="21"/>
      <c r="O281" s="21"/>
      <c r="P281" s="21"/>
      <c r="Q281" s="21"/>
      <c r="R281" s="21"/>
    </row>
    <row r="282" ht="16.5" spans="1:18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21"/>
      <c r="L282" s="21"/>
      <c r="M282" s="21"/>
      <c r="N282" s="21"/>
      <c r="O282" s="21"/>
      <c r="P282" s="21"/>
      <c r="Q282" s="21"/>
      <c r="R282" s="21"/>
    </row>
    <row r="283" ht="16.5" spans="1:18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21"/>
      <c r="L283" s="21"/>
      <c r="M283" s="21"/>
      <c r="N283" s="21"/>
      <c r="O283" s="21"/>
      <c r="P283" s="21"/>
      <c r="Q283" s="21"/>
      <c r="R283" s="21"/>
    </row>
    <row r="284" ht="16.5" spans="1:18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21"/>
      <c r="L284" s="21"/>
      <c r="M284" s="21"/>
      <c r="N284" s="21"/>
      <c r="O284" s="21"/>
      <c r="P284" s="21"/>
      <c r="Q284" s="21"/>
      <c r="R284" s="21"/>
    </row>
    <row r="285" ht="16.5" spans="1:18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21"/>
      <c r="L285" s="21"/>
      <c r="M285" s="21"/>
      <c r="N285" s="21"/>
      <c r="O285" s="21"/>
      <c r="P285" s="21"/>
      <c r="Q285" s="21"/>
      <c r="R285" s="21"/>
    </row>
    <row r="286" ht="16.5" spans="1:18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21"/>
      <c r="L286" s="21"/>
      <c r="M286" s="21"/>
      <c r="N286" s="21"/>
      <c r="O286" s="21"/>
      <c r="P286" s="21"/>
      <c r="Q286" s="21"/>
      <c r="R286" s="21"/>
    </row>
    <row r="287" ht="16.5" spans="1:18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21"/>
      <c r="L287" s="21"/>
      <c r="M287" s="21"/>
      <c r="N287" s="21"/>
      <c r="O287" s="21"/>
      <c r="P287" s="21"/>
      <c r="Q287" s="21"/>
      <c r="R287" s="21"/>
    </row>
    <row r="288" ht="16.5" spans="1:18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21"/>
      <c r="L288" s="21"/>
      <c r="M288" s="21"/>
      <c r="N288" s="21"/>
      <c r="O288" s="21"/>
      <c r="P288" s="21"/>
      <c r="Q288" s="21"/>
      <c r="R288" s="21"/>
    </row>
    <row r="289" ht="16.5" spans="1:18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21"/>
      <c r="L289" s="21"/>
      <c r="M289" s="21"/>
      <c r="N289" s="21"/>
      <c r="O289" s="21"/>
      <c r="P289" s="21"/>
      <c r="Q289" s="21"/>
      <c r="R289" s="21"/>
    </row>
    <row r="290" ht="16.5" spans="1:18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21"/>
      <c r="L290" s="21"/>
      <c r="M290" s="21"/>
      <c r="N290" s="21"/>
      <c r="O290" s="21"/>
      <c r="P290" s="21"/>
      <c r="Q290" s="21"/>
      <c r="R290" s="21"/>
    </row>
    <row r="291" ht="16.5" spans="1:18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21"/>
      <c r="L291" s="21"/>
      <c r="M291" s="21"/>
      <c r="N291" s="21"/>
      <c r="O291" s="21"/>
      <c r="P291" s="21"/>
      <c r="Q291" s="21"/>
      <c r="R291" s="21"/>
    </row>
    <row r="292" ht="16.5" spans="1:18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21"/>
      <c r="L292" s="21"/>
      <c r="M292" s="21"/>
      <c r="N292" s="21"/>
      <c r="O292" s="21"/>
      <c r="P292" s="21"/>
      <c r="Q292" s="21"/>
      <c r="R292" s="21"/>
    </row>
    <row r="293" ht="16.5" spans="1:18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21"/>
      <c r="L366" s="21"/>
      <c r="M366" s="21"/>
      <c r="N366" s="21"/>
      <c r="O366" s="21"/>
      <c r="P366" s="21"/>
      <c r="Q366" s="21"/>
      <c r="R366" s="21"/>
      <c r="S366" s="22"/>
    </row>
    <row r="367" ht="16.5" spans="1:19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21"/>
      <c r="L367" s="21"/>
      <c r="M367" s="21"/>
      <c r="N367" s="21"/>
      <c r="O367" s="21"/>
      <c r="P367" s="21"/>
      <c r="Q367" s="21"/>
      <c r="R367" s="21"/>
      <c r="S367" s="22"/>
    </row>
    <row r="368" ht="16.5" spans="1:19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21"/>
      <c r="L368" s="21"/>
      <c r="M368" s="21"/>
      <c r="N368" s="21"/>
      <c r="O368" s="21"/>
      <c r="P368" s="21"/>
      <c r="Q368" s="21"/>
      <c r="R368" s="21"/>
      <c r="S368" s="22"/>
    </row>
    <row r="369" ht="16.5" spans="1:19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21"/>
      <c r="L369" s="21"/>
      <c r="M369" s="21"/>
      <c r="N369" s="21"/>
      <c r="O369" s="21"/>
      <c r="P369" s="21"/>
      <c r="Q369" s="21"/>
      <c r="R369" s="21"/>
      <c r="S369" s="22"/>
    </row>
    <row r="370" ht="16.5" spans="1:19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21"/>
      <c r="L370" s="21"/>
      <c r="M370" s="21"/>
      <c r="N370" s="21"/>
      <c r="O370" s="21"/>
      <c r="P370" s="21"/>
      <c r="Q370" s="21"/>
      <c r="R370" s="21"/>
      <c r="S370" s="22"/>
    </row>
    <row r="371" ht="16.5" spans="1:19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21"/>
      <c r="L371" s="21"/>
      <c r="M371" s="21"/>
      <c r="N371" s="21"/>
      <c r="O371" s="21"/>
      <c r="P371" s="21"/>
      <c r="Q371" s="21"/>
      <c r="R371" s="21"/>
      <c r="S371" s="22"/>
    </row>
    <row r="372" ht="16.5" spans="1:19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21"/>
      <c r="L372" s="21"/>
      <c r="M372" s="21"/>
      <c r="N372" s="21"/>
      <c r="O372" s="21"/>
      <c r="P372" s="21"/>
      <c r="Q372" s="21"/>
      <c r="R372" s="21"/>
      <c r="S372" s="22"/>
    </row>
    <row r="373" ht="16.5" spans="1:19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21"/>
      <c r="L373" s="21"/>
      <c r="M373" s="21"/>
      <c r="N373" s="21"/>
      <c r="O373" s="21"/>
      <c r="P373" s="21"/>
      <c r="Q373" s="21"/>
      <c r="R373" s="21"/>
      <c r="S373" s="22"/>
    </row>
    <row r="374" ht="16.5" spans="1:19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21"/>
      <c r="L374" s="21"/>
      <c r="M374" s="21"/>
      <c r="N374" s="21"/>
      <c r="O374" s="21"/>
      <c r="P374" s="21"/>
      <c r="Q374" s="21"/>
      <c r="R374" s="21"/>
      <c r="S374" s="22"/>
    </row>
    <row r="375" ht="16.5" spans="1:19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21"/>
      <c r="L375" s="21"/>
      <c r="M375" s="21"/>
      <c r="N375" s="21"/>
      <c r="O375" s="21"/>
      <c r="P375" s="21"/>
      <c r="Q375" s="21"/>
      <c r="R375" s="21"/>
      <c r="S375" s="22"/>
    </row>
    <row r="376" ht="16.5" spans="1:19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21"/>
      <c r="L376" s="21"/>
      <c r="M376" s="21"/>
      <c r="N376" s="21"/>
      <c r="O376" s="21"/>
      <c r="P376" s="21"/>
      <c r="Q376" s="21"/>
      <c r="R376" s="21"/>
      <c r="S376" s="22"/>
    </row>
    <row r="377" ht="16.5" spans="1:19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21"/>
      <c r="L377" s="21"/>
      <c r="M377" s="21"/>
      <c r="N377" s="21"/>
      <c r="O377" s="21"/>
      <c r="P377" s="21"/>
      <c r="Q377" s="21"/>
      <c r="R377" s="21"/>
      <c r="S377" s="22"/>
    </row>
    <row r="378" ht="16.5" spans="1:19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21"/>
      <c r="L378" s="21"/>
      <c r="M378" s="21"/>
      <c r="N378" s="21"/>
      <c r="O378" s="21"/>
      <c r="P378" s="21"/>
      <c r="Q378" s="21"/>
      <c r="R378" s="21"/>
      <c r="S378" s="22"/>
    </row>
    <row r="379" ht="16.5" spans="1:19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21"/>
      <c r="L379" s="21"/>
      <c r="M379" s="21"/>
      <c r="N379" s="21"/>
      <c r="O379" s="21"/>
      <c r="P379" s="21"/>
      <c r="Q379" s="21"/>
      <c r="R379" s="21"/>
      <c r="S379" s="22"/>
    </row>
    <row r="380" ht="16.5" spans="1:19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21"/>
      <c r="L380" s="21"/>
      <c r="M380" s="21"/>
      <c r="N380" s="21"/>
      <c r="O380" s="21"/>
      <c r="P380" s="21"/>
      <c r="Q380" s="21"/>
      <c r="R380" s="21"/>
      <c r="S380" s="22"/>
    </row>
    <row r="381" ht="16.5" spans="1:19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21"/>
      <c r="L381" s="21"/>
      <c r="M381" s="21"/>
      <c r="N381" s="21"/>
      <c r="O381" s="21"/>
      <c r="P381" s="21"/>
      <c r="Q381" s="21"/>
      <c r="R381" s="21"/>
      <c r="S381" s="22"/>
    </row>
    <row r="382" ht="16.5" spans="1:19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21"/>
      <c r="L382" s="21"/>
      <c r="M382" s="21"/>
      <c r="N382" s="21"/>
      <c r="O382" s="21"/>
      <c r="P382" s="21"/>
      <c r="Q382" s="21"/>
      <c r="R382" s="21"/>
      <c r="S382" s="22"/>
    </row>
    <row r="383" ht="16.5" spans="1:19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21"/>
      <c r="L383" s="21"/>
      <c r="M383" s="21"/>
      <c r="N383" s="21"/>
      <c r="O383" s="21"/>
      <c r="P383" s="21"/>
      <c r="Q383" s="21"/>
      <c r="R383" s="21"/>
      <c r="S383" s="22"/>
    </row>
    <row r="384" ht="16.5" spans="1:19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21"/>
      <c r="L384" s="21"/>
      <c r="M384" s="21"/>
      <c r="N384" s="21"/>
      <c r="O384" s="21"/>
      <c r="P384" s="21"/>
      <c r="Q384" s="21"/>
      <c r="R384" s="21"/>
      <c r="S384" s="22"/>
    </row>
    <row r="385" ht="16.5" spans="1:19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21"/>
      <c r="L385" s="21"/>
      <c r="M385" s="21"/>
      <c r="N385" s="21"/>
      <c r="O385" s="21"/>
      <c r="P385" s="21"/>
      <c r="Q385" s="21"/>
      <c r="R385" s="21"/>
      <c r="S385" s="22"/>
    </row>
    <row r="386" ht="16.5" spans="1:19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21"/>
      <c r="L386" s="21"/>
      <c r="M386" s="21"/>
      <c r="N386" s="21"/>
      <c r="O386" s="21"/>
      <c r="P386" s="21"/>
      <c r="Q386" s="21"/>
      <c r="R386" s="21"/>
      <c r="S386" s="22"/>
    </row>
    <row r="387" ht="16.5" spans="1:19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21"/>
      <c r="L387" s="21"/>
      <c r="M387" s="21"/>
      <c r="N387" s="21"/>
      <c r="O387" s="21"/>
      <c r="P387" s="21"/>
      <c r="Q387" s="21"/>
      <c r="R387" s="21"/>
      <c r="S387" s="22"/>
    </row>
    <row r="388" ht="16.5" spans="1:19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21"/>
      <c r="L388" s="21"/>
      <c r="M388" s="21"/>
      <c r="N388" s="21"/>
      <c r="O388" s="21"/>
      <c r="P388" s="21"/>
      <c r="Q388" s="21"/>
      <c r="R388" s="21"/>
      <c r="S388" s="22"/>
    </row>
    <row r="389" ht="16.5" spans="1:19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21"/>
      <c r="L389" s="21"/>
      <c r="M389" s="21"/>
      <c r="N389" s="21"/>
      <c r="O389" s="21"/>
      <c r="P389" s="21"/>
      <c r="Q389" s="21"/>
      <c r="R389" s="21"/>
      <c r="S389" s="22"/>
    </row>
    <row r="390" ht="16.5" spans="1:19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21"/>
      <c r="L390" s="21"/>
      <c r="M390" s="21"/>
      <c r="N390" s="21"/>
      <c r="O390" s="21"/>
      <c r="P390" s="21"/>
      <c r="Q390" s="21"/>
      <c r="R390" s="21"/>
      <c r="S390" s="22"/>
    </row>
    <row r="391" ht="16.5" spans="1:19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21"/>
      <c r="L391" s="21"/>
      <c r="M391" s="21"/>
      <c r="N391" s="21"/>
      <c r="O391" s="21"/>
      <c r="P391" s="21"/>
      <c r="Q391" s="21"/>
      <c r="R391" s="21"/>
      <c r="S391" s="22"/>
    </row>
    <row r="392" ht="16.5" spans="1:19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21"/>
      <c r="L392" s="21"/>
      <c r="M392" s="21"/>
      <c r="N392" s="21"/>
      <c r="O392" s="21"/>
      <c r="P392" s="21"/>
      <c r="Q392" s="21"/>
      <c r="R392" s="21"/>
      <c r="S392" s="22"/>
    </row>
    <row r="393" ht="16.5" spans="1:18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21"/>
      <c r="L604" s="21"/>
      <c r="M604" s="21"/>
      <c r="N604" s="21"/>
      <c r="O604" s="21"/>
      <c r="P604" s="21"/>
      <c r="Q604" s="21"/>
      <c r="R604" s="21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9" t="s">
        <v>109</v>
      </c>
      <c r="L1" s="10"/>
      <c r="M1" s="10"/>
      <c r="N1" s="10"/>
      <c r="O1" s="10"/>
      <c r="P1" s="10"/>
      <c r="Q1" s="10"/>
      <c r="R1" s="13"/>
    </row>
    <row r="2" ht="45" spans="1:18">
      <c r="A2" s="3" t="s">
        <v>73</v>
      </c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11" t="s">
        <v>83</v>
      </c>
      <c r="L2" s="11" t="s">
        <v>84</v>
      </c>
      <c r="M2" s="11" t="s">
        <v>85</v>
      </c>
      <c r="N2" s="11" t="s">
        <v>86</v>
      </c>
      <c r="O2" s="11" t="s">
        <v>87</v>
      </c>
      <c r="P2" s="11" t="s">
        <v>88</v>
      </c>
      <c r="Q2" s="11" t="s">
        <v>89</v>
      </c>
      <c r="R2" s="11" t="s">
        <v>90</v>
      </c>
    </row>
    <row r="3" ht="20.25" spans="1:18">
      <c r="A3" s="5" t="s">
        <v>110</v>
      </c>
      <c r="B3" s="5" t="s">
        <v>111</v>
      </c>
      <c r="C3" s="5">
        <v>2969.492</v>
      </c>
      <c r="D3" s="5">
        <v>3525.478</v>
      </c>
      <c r="E3" s="5">
        <v>0</v>
      </c>
      <c r="F3" s="5">
        <v>0</v>
      </c>
      <c r="G3" s="5">
        <v>0</v>
      </c>
      <c r="H3" s="5">
        <v>1</v>
      </c>
      <c r="I3" s="7">
        <v>1.605</v>
      </c>
      <c r="J3" s="7">
        <v>17.123</v>
      </c>
      <c r="K3" s="12">
        <v>2</v>
      </c>
      <c r="L3" s="12">
        <v>2</v>
      </c>
      <c r="M3" s="12">
        <v>0</v>
      </c>
      <c r="N3" s="12">
        <v>0</v>
      </c>
      <c r="O3" s="12">
        <v>0</v>
      </c>
      <c r="P3" s="12">
        <v>0.444</v>
      </c>
      <c r="Q3" s="12">
        <v>0</v>
      </c>
      <c r="R3" s="12">
        <v>0</v>
      </c>
    </row>
    <row r="4" ht="20.25" spans="1:18">
      <c r="A4" s="5" t="s">
        <v>112</v>
      </c>
      <c r="B4" s="5" t="s">
        <v>113</v>
      </c>
      <c r="C4" s="5">
        <v>2527.013</v>
      </c>
      <c r="D4" s="5">
        <v>3172.636</v>
      </c>
      <c r="E4" s="5">
        <v>0</v>
      </c>
      <c r="F4" s="5">
        <v>0</v>
      </c>
      <c r="G4" s="5">
        <v>0</v>
      </c>
      <c r="H4" s="5">
        <v>1</v>
      </c>
      <c r="I4" s="7">
        <v>2.977</v>
      </c>
      <c r="J4" s="7">
        <v>22.721</v>
      </c>
      <c r="K4" s="12">
        <v>1</v>
      </c>
      <c r="L4" s="12">
        <v>2</v>
      </c>
      <c r="M4" s="12">
        <v>0</v>
      </c>
      <c r="N4" s="12">
        <v>0</v>
      </c>
      <c r="O4" s="12">
        <v>0</v>
      </c>
      <c r="P4" s="12">
        <v>-4.966</v>
      </c>
      <c r="Q4" s="12">
        <v>0</v>
      </c>
      <c r="R4" s="12">
        <v>-1</v>
      </c>
    </row>
    <row r="5" ht="20.25" spans="1:18">
      <c r="A5" s="5" t="s">
        <v>114</v>
      </c>
      <c r="B5" s="5" t="s">
        <v>115</v>
      </c>
      <c r="C5" s="5">
        <v>104.851</v>
      </c>
      <c r="D5" s="5">
        <v>107.67</v>
      </c>
      <c r="E5" s="5">
        <v>0</v>
      </c>
      <c r="F5" s="5">
        <v>0</v>
      </c>
      <c r="G5" s="5">
        <v>0</v>
      </c>
      <c r="H5" s="5">
        <v>1</v>
      </c>
      <c r="I5" s="7">
        <v>1.093</v>
      </c>
      <c r="J5" s="7">
        <v>3.683</v>
      </c>
      <c r="K5" s="12">
        <v>2</v>
      </c>
      <c r="L5" s="12">
        <v>0</v>
      </c>
      <c r="M5" s="12">
        <v>0</v>
      </c>
      <c r="N5" s="12">
        <v>-1</v>
      </c>
      <c r="O5" s="12">
        <v>0</v>
      </c>
      <c r="P5" s="12">
        <v>0.017</v>
      </c>
      <c r="Q5" s="12">
        <v>0</v>
      </c>
      <c r="R5" s="12">
        <v>0</v>
      </c>
    </row>
    <row r="6" ht="20.25" spans="1:18">
      <c r="A6" s="5" t="s">
        <v>116</v>
      </c>
      <c r="B6" s="5" t="s">
        <v>117</v>
      </c>
      <c r="C6" s="5">
        <v>104.239</v>
      </c>
      <c r="D6" s="5">
        <v>105.852</v>
      </c>
      <c r="E6" s="5">
        <v>0</v>
      </c>
      <c r="F6" s="5">
        <v>0</v>
      </c>
      <c r="G6" s="5">
        <v>0</v>
      </c>
      <c r="H6" s="5">
        <v>1</v>
      </c>
      <c r="I6" s="7">
        <v>0.669</v>
      </c>
      <c r="J6" s="7">
        <v>2.183</v>
      </c>
      <c r="K6" s="12">
        <v>3</v>
      </c>
      <c r="L6" s="12">
        <v>0</v>
      </c>
      <c r="M6" s="12">
        <v>0</v>
      </c>
      <c r="N6" s="12">
        <v>-1</v>
      </c>
      <c r="O6" s="12">
        <v>0</v>
      </c>
      <c r="P6" s="12">
        <v>0.005</v>
      </c>
      <c r="Q6" s="12">
        <v>0</v>
      </c>
      <c r="R6" s="12">
        <v>0</v>
      </c>
    </row>
    <row r="7" ht="20.25" spans="1:18">
      <c r="A7" s="5" t="s">
        <v>118</v>
      </c>
      <c r="B7" s="5" t="s">
        <v>119</v>
      </c>
      <c r="C7" s="5">
        <v>108.825</v>
      </c>
      <c r="D7" s="5">
        <v>116.692</v>
      </c>
      <c r="E7" s="5">
        <v>0</v>
      </c>
      <c r="F7" s="5">
        <v>0</v>
      </c>
      <c r="G7" s="5">
        <v>0</v>
      </c>
      <c r="H7" s="5">
        <v>1</v>
      </c>
      <c r="I7" s="7">
        <v>1.551</v>
      </c>
      <c r="J7" s="7">
        <v>8.188</v>
      </c>
      <c r="K7" s="12">
        <v>3</v>
      </c>
      <c r="L7" s="12">
        <v>0</v>
      </c>
      <c r="M7" s="12">
        <v>0</v>
      </c>
      <c r="N7" s="12">
        <v>-1</v>
      </c>
      <c r="O7" s="12">
        <v>0</v>
      </c>
      <c r="P7" s="12">
        <v>0.064</v>
      </c>
      <c r="Q7" s="12">
        <v>0</v>
      </c>
      <c r="R7" s="12">
        <v>0</v>
      </c>
    </row>
    <row r="8" ht="20.25" spans="1:18">
      <c r="A8" s="5" t="s">
        <v>120</v>
      </c>
      <c r="B8" s="5" t="s">
        <v>121</v>
      </c>
      <c r="C8" s="5">
        <v>102.093</v>
      </c>
      <c r="D8" s="5">
        <v>102.762</v>
      </c>
      <c r="E8" s="5">
        <v>0</v>
      </c>
      <c r="F8" s="5">
        <v>0</v>
      </c>
      <c r="G8" s="5">
        <v>0</v>
      </c>
      <c r="H8" s="5">
        <v>1</v>
      </c>
      <c r="I8" s="7">
        <v>0.239</v>
      </c>
      <c r="J8" s="7">
        <v>0.888</v>
      </c>
      <c r="K8" s="12">
        <v>3</v>
      </c>
      <c r="L8" s="12">
        <v>0</v>
      </c>
      <c r="M8" s="12">
        <v>0</v>
      </c>
      <c r="N8" s="12">
        <v>-1</v>
      </c>
      <c r="O8" s="12">
        <v>0</v>
      </c>
      <c r="P8" s="12">
        <v>-0.003</v>
      </c>
      <c r="Q8" s="12">
        <v>0</v>
      </c>
      <c r="R8" s="12">
        <v>0</v>
      </c>
    </row>
    <row r="9" ht="20.25" spans="1:18">
      <c r="A9" s="6" t="s">
        <v>122</v>
      </c>
      <c r="B9" s="6" t="s">
        <v>123</v>
      </c>
      <c r="C9" s="6">
        <v>13081.849</v>
      </c>
      <c r="D9" s="6">
        <v>16502.402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1</v>
      </c>
      <c r="M9" s="12">
        <v>1</v>
      </c>
      <c r="N9" s="12">
        <v>-1</v>
      </c>
      <c r="O9" s="12">
        <v>0</v>
      </c>
      <c r="P9" s="12">
        <v>-40.198</v>
      </c>
      <c r="Q9" s="12">
        <v>0</v>
      </c>
      <c r="R9" s="12">
        <v>0</v>
      </c>
    </row>
    <row r="10" ht="20.25" spans="1:18">
      <c r="A10" s="6" t="s">
        <v>124</v>
      </c>
      <c r="B10" s="6" t="s">
        <v>125</v>
      </c>
      <c r="C10" s="6">
        <v>13133.924</v>
      </c>
      <c r="D10" s="6">
        <v>14627.066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0</v>
      </c>
      <c r="N10" s="12">
        <v>0</v>
      </c>
      <c r="O10" s="12">
        <v>0</v>
      </c>
      <c r="P10" s="12">
        <v>-3.397</v>
      </c>
      <c r="Q10" s="12">
        <v>0</v>
      </c>
      <c r="R10" s="12">
        <v>-1</v>
      </c>
    </row>
    <row r="11" ht="20.25" spans="1:18">
      <c r="A11" s="6" t="s">
        <v>126</v>
      </c>
      <c r="B11" s="6" t="s">
        <v>127</v>
      </c>
      <c r="C11" s="6">
        <v>173.556</v>
      </c>
      <c r="D11" s="6">
        <v>237.494</v>
      </c>
      <c r="E11" s="6">
        <v>0</v>
      </c>
      <c r="F11" s="6">
        <v>0</v>
      </c>
      <c r="G11" s="6">
        <v>1</v>
      </c>
      <c r="H11" s="8">
        <v>0</v>
      </c>
      <c r="I11" s="8">
        <v>0</v>
      </c>
      <c r="J11" s="8">
        <v>0</v>
      </c>
      <c r="K11" s="12">
        <v>2</v>
      </c>
      <c r="L11" s="12">
        <v>2</v>
      </c>
      <c r="M11" s="12">
        <v>0</v>
      </c>
      <c r="N11" s="12">
        <v>0</v>
      </c>
      <c r="O11" s="12">
        <v>0</v>
      </c>
      <c r="P11" s="12">
        <v>-1.601</v>
      </c>
      <c r="Q11" s="12">
        <v>0</v>
      </c>
      <c r="R11" s="12">
        <v>-1</v>
      </c>
    </row>
    <row r="12" ht="20.25" spans="1:18">
      <c r="A12" s="6" t="s">
        <v>128</v>
      </c>
      <c r="B12" s="6" t="s">
        <v>129</v>
      </c>
      <c r="C12" s="6">
        <v>1220.434</v>
      </c>
      <c r="D12" s="6">
        <v>1697.544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5.014</v>
      </c>
      <c r="Q12" s="12">
        <v>0</v>
      </c>
      <c r="R12" s="12">
        <v>0</v>
      </c>
    </row>
    <row r="13" ht="20.25" spans="1:18">
      <c r="A13" s="6" t="s">
        <v>130</v>
      </c>
      <c r="B13" s="6" t="s">
        <v>131</v>
      </c>
      <c r="C13" s="6">
        <v>13372.43</v>
      </c>
      <c r="D13" s="6">
        <v>15321.09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20.948</v>
      </c>
      <c r="Q13" s="12">
        <v>0</v>
      </c>
      <c r="R13" s="12">
        <v>0</v>
      </c>
    </row>
    <row r="14" ht="20.25" spans="1:18">
      <c r="A14" s="6" t="s">
        <v>132</v>
      </c>
      <c r="B14" s="6" t="s">
        <v>133</v>
      </c>
      <c r="C14" s="6">
        <v>2701.813</v>
      </c>
      <c r="D14" s="6">
        <v>3039.673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1</v>
      </c>
      <c r="L14" s="12">
        <v>2</v>
      </c>
      <c r="M14" s="12">
        <v>0</v>
      </c>
      <c r="N14" s="12">
        <v>1</v>
      </c>
      <c r="O14" s="12">
        <v>0</v>
      </c>
      <c r="P14" s="12">
        <v>2.869</v>
      </c>
      <c r="Q14" s="12">
        <v>0</v>
      </c>
      <c r="R14" s="12">
        <v>0</v>
      </c>
    </row>
    <row r="15" ht="20.25" spans="1:18">
      <c r="A15" s="6" t="s">
        <v>134</v>
      </c>
      <c r="B15" s="6" t="s">
        <v>135</v>
      </c>
      <c r="C15" s="6">
        <v>3484.176</v>
      </c>
      <c r="D15" s="6">
        <v>3655.867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1</v>
      </c>
      <c r="L15" s="12">
        <v>0</v>
      </c>
      <c r="M15" s="12">
        <v>0</v>
      </c>
      <c r="N15" s="12">
        <v>0</v>
      </c>
      <c r="O15" s="12">
        <v>0</v>
      </c>
      <c r="P15" s="12">
        <v>0.718</v>
      </c>
      <c r="Q15" s="12">
        <v>0</v>
      </c>
      <c r="R15" s="12">
        <v>1</v>
      </c>
    </row>
    <row r="16" ht="20.25" spans="1:18">
      <c r="A16" s="6" t="s">
        <v>136</v>
      </c>
      <c r="B16" s="6" t="s">
        <v>137</v>
      </c>
      <c r="C16" s="6">
        <v>5401.016</v>
      </c>
      <c r="D16" s="6">
        <v>6341.328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0</v>
      </c>
      <c r="N16" s="12">
        <v>-1</v>
      </c>
      <c r="O16" s="12">
        <v>0</v>
      </c>
      <c r="P16" s="12">
        <v>-1.843</v>
      </c>
      <c r="Q16" s="12">
        <v>0</v>
      </c>
      <c r="R16" s="12">
        <v>0</v>
      </c>
    </row>
    <row r="17" ht="20.25" spans="1:18">
      <c r="A17" s="6" t="s">
        <v>138</v>
      </c>
      <c r="B17" s="6" t="s">
        <v>139</v>
      </c>
      <c r="C17" s="6">
        <v>2627.982</v>
      </c>
      <c r="D17" s="6">
        <v>3237.309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2</v>
      </c>
      <c r="L17" s="12">
        <v>0</v>
      </c>
      <c r="M17" s="12">
        <v>1</v>
      </c>
      <c r="N17" s="12">
        <v>-1</v>
      </c>
      <c r="O17" s="12">
        <v>0</v>
      </c>
      <c r="P17" s="12">
        <v>7.748</v>
      </c>
      <c r="Q17" s="12">
        <v>0</v>
      </c>
      <c r="R17" s="12">
        <v>0</v>
      </c>
    </row>
    <row r="18" ht="20.25" spans="1:18">
      <c r="A18" s="6" t="s">
        <v>140</v>
      </c>
      <c r="B18" s="6" t="s">
        <v>141</v>
      </c>
      <c r="C18" s="6">
        <v>2544.073</v>
      </c>
      <c r="D18" s="6">
        <v>3003.527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4</v>
      </c>
      <c r="L18" s="12">
        <v>0</v>
      </c>
      <c r="M18" s="12">
        <v>0</v>
      </c>
      <c r="N18" s="12">
        <v>1</v>
      </c>
      <c r="O18" s="12">
        <v>0</v>
      </c>
      <c r="P18" s="12">
        <v>3.728</v>
      </c>
      <c r="Q18" s="12">
        <v>0</v>
      </c>
      <c r="R18" s="12">
        <v>0</v>
      </c>
    </row>
    <row r="19" ht="20.25" spans="1:18">
      <c r="A19" s="6" t="s">
        <v>142</v>
      </c>
      <c r="B19" s="6" t="s">
        <v>143</v>
      </c>
      <c r="C19" s="6">
        <v>1751.294</v>
      </c>
      <c r="D19" s="6">
        <v>1991.669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-1.354</v>
      </c>
      <c r="Q19" s="12">
        <v>0</v>
      </c>
      <c r="R19" s="12">
        <v>-1</v>
      </c>
    </row>
    <row r="20" ht="20.25" spans="1:18">
      <c r="A20" s="6" t="s">
        <v>144</v>
      </c>
      <c r="B20" s="6" t="s">
        <v>145</v>
      </c>
      <c r="C20" s="6">
        <v>967.581</v>
      </c>
      <c r="D20" s="6">
        <v>1188.864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4</v>
      </c>
      <c r="L20" s="12">
        <v>0</v>
      </c>
      <c r="M20" s="12">
        <v>0</v>
      </c>
      <c r="N20" s="12">
        <v>0</v>
      </c>
      <c r="O20" s="12">
        <v>0</v>
      </c>
      <c r="P20" s="12">
        <v>3.163</v>
      </c>
      <c r="Q20" s="12">
        <v>0</v>
      </c>
      <c r="R20" s="12">
        <v>1</v>
      </c>
    </row>
    <row r="21" ht="20.25" spans="1:18">
      <c r="A21" s="6" t="s">
        <v>146</v>
      </c>
      <c r="B21" s="6" t="s">
        <v>147</v>
      </c>
      <c r="C21" s="6">
        <v>11901.325</v>
      </c>
      <c r="D21" s="6">
        <v>13754.912</v>
      </c>
      <c r="E21" s="6">
        <v>0</v>
      </c>
      <c r="F21" s="6">
        <v>0</v>
      </c>
      <c r="G21" s="6">
        <v>1</v>
      </c>
      <c r="H21" s="8">
        <v>0</v>
      </c>
      <c r="I21" s="8">
        <v>0</v>
      </c>
      <c r="J21" s="8">
        <v>0</v>
      </c>
      <c r="K21" s="12">
        <v>0</v>
      </c>
      <c r="L21" s="12">
        <v>2</v>
      </c>
      <c r="M21" s="12">
        <v>1</v>
      </c>
      <c r="N21" s="12">
        <v>-1</v>
      </c>
      <c r="O21" s="12">
        <v>0</v>
      </c>
      <c r="P21" s="12">
        <v>-19.072</v>
      </c>
      <c r="Q21" s="12">
        <v>0</v>
      </c>
      <c r="R21" s="12">
        <v>-1</v>
      </c>
    </row>
    <row r="22" ht="20.25" spans="1:18">
      <c r="A22" s="7" t="s">
        <v>148</v>
      </c>
      <c r="B22" s="7" t="s">
        <v>149</v>
      </c>
      <c r="C22" s="7">
        <v>7038.802</v>
      </c>
      <c r="D22" s="7">
        <v>8438.768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6.324</v>
      </c>
      <c r="K22" s="12">
        <v>0</v>
      </c>
      <c r="L22" s="12">
        <v>1</v>
      </c>
      <c r="M22" s="12">
        <v>0</v>
      </c>
      <c r="N22" s="12">
        <v>0</v>
      </c>
      <c r="O22" s="12">
        <v>0</v>
      </c>
      <c r="P22" s="12">
        <v>-2.511</v>
      </c>
      <c r="Q22" s="12">
        <v>0</v>
      </c>
      <c r="R22" s="12">
        <v>0</v>
      </c>
    </row>
    <row r="23" ht="20.25" spans="1:18">
      <c r="A23" s="7" t="s">
        <v>150</v>
      </c>
      <c r="B23" s="7" t="s">
        <v>151</v>
      </c>
      <c r="C23" s="7">
        <v>19273.813</v>
      </c>
      <c r="D23" s="7">
        <v>21619.93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2.584</v>
      </c>
      <c r="K23" s="12">
        <v>0</v>
      </c>
      <c r="L23" s="12">
        <v>2</v>
      </c>
      <c r="M23" s="12">
        <v>1</v>
      </c>
      <c r="N23" s="12">
        <v>-1</v>
      </c>
      <c r="O23" s="12">
        <v>0</v>
      </c>
      <c r="P23" s="12">
        <v>11.349</v>
      </c>
      <c r="Q23" s="12">
        <v>0</v>
      </c>
      <c r="R23" s="12">
        <v>0</v>
      </c>
    </row>
    <row r="24" ht="20.25" spans="1:18">
      <c r="A24" s="7" t="s">
        <v>152</v>
      </c>
      <c r="B24" s="7" t="s">
        <v>153</v>
      </c>
      <c r="C24" s="7">
        <v>3375.824</v>
      </c>
      <c r="D24" s="7">
        <v>4828.603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29.094</v>
      </c>
      <c r="K24" s="12">
        <v>3</v>
      </c>
      <c r="L24" s="12">
        <v>2</v>
      </c>
      <c r="M24" s="12">
        <v>0</v>
      </c>
      <c r="N24" s="12">
        <v>0</v>
      </c>
      <c r="O24" s="12">
        <v>0</v>
      </c>
      <c r="P24" s="12">
        <v>4.286</v>
      </c>
      <c r="Q24" s="12">
        <v>0</v>
      </c>
      <c r="R24" s="12">
        <v>0</v>
      </c>
    </row>
    <row r="25" ht="20.25" spans="1:18">
      <c r="A25" s="7" t="s">
        <v>154</v>
      </c>
      <c r="B25" s="7" t="s">
        <v>155</v>
      </c>
      <c r="C25" s="7">
        <v>570.248</v>
      </c>
      <c r="D25" s="7">
        <v>638.665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7.553</v>
      </c>
      <c r="K25" s="12">
        <v>4</v>
      </c>
      <c r="L25" s="12">
        <v>1</v>
      </c>
      <c r="M25" s="12">
        <v>-1</v>
      </c>
      <c r="N25" s="12">
        <v>1</v>
      </c>
      <c r="O25" s="12">
        <v>0</v>
      </c>
      <c r="P25" s="12">
        <v>-0.246</v>
      </c>
      <c r="Q25" s="12">
        <v>0</v>
      </c>
      <c r="R25" s="12">
        <v>0</v>
      </c>
    </row>
    <row r="26" ht="20.25" spans="1:18">
      <c r="A26" s="7" t="s">
        <v>156</v>
      </c>
      <c r="B26" s="7" t="s">
        <v>157</v>
      </c>
      <c r="C26" s="7">
        <v>71861.32</v>
      </c>
      <c r="D26" s="7">
        <v>79471.227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2.982</v>
      </c>
      <c r="K26" s="12">
        <v>2</v>
      </c>
      <c r="L26" s="12">
        <v>2</v>
      </c>
      <c r="M26" s="12">
        <v>0</v>
      </c>
      <c r="N26" s="12">
        <v>0</v>
      </c>
      <c r="O26" s="12">
        <v>0</v>
      </c>
      <c r="P26" s="12">
        <v>-17.014</v>
      </c>
      <c r="Q26" s="12">
        <v>0</v>
      </c>
      <c r="R26" s="12">
        <v>-1</v>
      </c>
    </row>
    <row r="27" ht="20.25" spans="1:18">
      <c r="A27" s="7" t="s">
        <v>158</v>
      </c>
      <c r="B27" s="7" t="s">
        <v>159</v>
      </c>
      <c r="C27" s="7">
        <v>3132.431</v>
      </c>
      <c r="D27" s="7">
        <v>3904.647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8.113</v>
      </c>
      <c r="K27" s="12">
        <v>0</v>
      </c>
      <c r="L27" s="12">
        <v>2</v>
      </c>
      <c r="M27" s="12">
        <v>0</v>
      </c>
      <c r="N27" s="12">
        <v>0</v>
      </c>
      <c r="O27" s="12">
        <v>0</v>
      </c>
      <c r="P27" s="12">
        <v>3.771</v>
      </c>
      <c r="Q27" s="12">
        <v>0</v>
      </c>
      <c r="R27" s="12">
        <v>0</v>
      </c>
    </row>
    <row r="28" ht="20.25" spans="1:18">
      <c r="A28" s="7" t="s">
        <v>160</v>
      </c>
      <c r="B28" s="7" t="s">
        <v>161</v>
      </c>
      <c r="C28" s="7">
        <v>120939.906</v>
      </c>
      <c r="D28" s="7">
        <v>139417.25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2.68</v>
      </c>
      <c r="K28" s="12">
        <v>0</v>
      </c>
      <c r="L28" s="12">
        <v>2</v>
      </c>
      <c r="M28" s="12">
        <v>0</v>
      </c>
      <c r="N28" s="12">
        <v>0</v>
      </c>
      <c r="O28" s="12">
        <v>0</v>
      </c>
      <c r="P28" s="12">
        <v>-27.877</v>
      </c>
      <c r="Q28" s="12">
        <v>0</v>
      </c>
      <c r="R28" s="12">
        <v>-1</v>
      </c>
    </row>
    <row r="29" ht="20.25" spans="1:18">
      <c r="A29" s="7" t="s">
        <v>162</v>
      </c>
      <c r="B29" s="7" t="s">
        <v>163</v>
      </c>
      <c r="C29" s="7">
        <v>16409.43</v>
      </c>
      <c r="D29" s="7">
        <v>18158.045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2.874</v>
      </c>
      <c r="K29" s="12">
        <v>0</v>
      </c>
      <c r="L29" s="12">
        <v>2</v>
      </c>
      <c r="M29" s="12">
        <v>1</v>
      </c>
      <c r="N29" s="12">
        <v>-1</v>
      </c>
      <c r="O29" s="12">
        <v>0</v>
      </c>
      <c r="P29" s="12">
        <v>-24.742</v>
      </c>
      <c r="Q29" s="12">
        <v>-1</v>
      </c>
      <c r="R29" s="12">
        <v>0</v>
      </c>
    </row>
    <row r="30" ht="20.25" spans="1:18">
      <c r="A30" s="7" t="s">
        <v>164</v>
      </c>
      <c r="B30" s="7" t="s">
        <v>165</v>
      </c>
      <c r="C30" s="7">
        <v>3097.173</v>
      </c>
      <c r="D30" s="7">
        <v>3827.316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5.632</v>
      </c>
      <c r="K30" s="12">
        <v>0</v>
      </c>
      <c r="L30" s="12">
        <v>2</v>
      </c>
      <c r="M30" s="12">
        <v>0</v>
      </c>
      <c r="N30" s="12">
        <v>-1</v>
      </c>
      <c r="O30" s="12">
        <v>0</v>
      </c>
      <c r="P30" s="12">
        <v>2.048</v>
      </c>
      <c r="Q30" s="12">
        <v>0</v>
      </c>
      <c r="R30" s="12">
        <v>0</v>
      </c>
    </row>
    <row r="31" ht="20.25" spans="1:18">
      <c r="A31" s="7" t="s">
        <v>166</v>
      </c>
      <c r="B31" s="7" t="s">
        <v>167</v>
      </c>
      <c r="C31" s="7">
        <v>16413.787</v>
      </c>
      <c r="D31" s="7">
        <v>20049.705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7.136</v>
      </c>
      <c r="K31" s="12">
        <v>2</v>
      </c>
      <c r="L31" s="12">
        <v>2</v>
      </c>
      <c r="M31" s="12">
        <v>1</v>
      </c>
      <c r="N31" s="12">
        <v>-1</v>
      </c>
      <c r="O31" s="12">
        <v>0</v>
      </c>
      <c r="P31" s="12">
        <v>24.455</v>
      </c>
      <c r="Q31" s="12">
        <v>0</v>
      </c>
      <c r="R31" s="12">
        <v>0</v>
      </c>
    </row>
    <row r="32" ht="20.25" spans="1:18">
      <c r="A32" s="7" t="s">
        <v>168</v>
      </c>
      <c r="B32" s="7" t="s">
        <v>169</v>
      </c>
      <c r="C32" s="7">
        <v>237319.781</v>
      </c>
      <c r="D32" s="7">
        <v>272125.625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2.261</v>
      </c>
      <c r="K32" s="12">
        <v>0</v>
      </c>
      <c r="L32" s="12">
        <v>2</v>
      </c>
      <c r="M32" s="12">
        <v>0</v>
      </c>
      <c r="N32" s="12">
        <v>0</v>
      </c>
      <c r="O32" s="12">
        <v>0</v>
      </c>
      <c r="P32" s="12">
        <v>-259.28</v>
      </c>
      <c r="Q32" s="12">
        <v>0</v>
      </c>
      <c r="R32" s="12">
        <v>0</v>
      </c>
    </row>
    <row r="33" ht="20.25" spans="1:18">
      <c r="A33" s="7" t="s">
        <v>170</v>
      </c>
      <c r="B33" s="7" t="s">
        <v>171</v>
      </c>
      <c r="C33" s="7">
        <v>5639.846</v>
      </c>
      <c r="D33" s="7">
        <v>6071.795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5.181</v>
      </c>
      <c r="K33" s="12">
        <v>2</v>
      </c>
      <c r="L33" s="12">
        <v>2</v>
      </c>
      <c r="M33" s="12">
        <v>-1</v>
      </c>
      <c r="N33" s="12">
        <v>1</v>
      </c>
      <c r="O33" s="12">
        <v>0</v>
      </c>
      <c r="P33" s="12">
        <v>1.776</v>
      </c>
      <c r="Q33" s="12">
        <v>0</v>
      </c>
      <c r="R33" s="12">
        <v>0</v>
      </c>
    </row>
    <row r="34" ht="20.25" spans="1:18">
      <c r="A34" s="7" t="s">
        <v>172</v>
      </c>
      <c r="B34" s="7" t="s">
        <v>173</v>
      </c>
      <c r="C34" s="7">
        <v>3167.418</v>
      </c>
      <c r="D34" s="7">
        <v>3916.982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11.525</v>
      </c>
      <c r="K34" s="12">
        <v>0</v>
      </c>
      <c r="L34" s="12">
        <v>1</v>
      </c>
      <c r="M34" s="12">
        <v>0</v>
      </c>
      <c r="N34" s="12">
        <v>0</v>
      </c>
      <c r="O34" s="12">
        <v>0</v>
      </c>
      <c r="P34" s="12">
        <v>2.099</v>
      </c>
      <c r="Q34" s="12">
        <v>0</v>
      </c>
      <c r="R34" s="12">
        <v>0</v>
      </c>
    </row>
    <row r="35" ht="20.25" spans="1:18">
      <c r="A35" s="7" t="s">
        <v>174</v>
      </c>
      <c r="B35" s="7" t="s">
        <v>175</v>
      </c>
      <c r="C35" s="7">
        <v>22123.545</v>
      </c>
      <c r="D35" s="7">
        <v>25650.158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12.555</v>
      </c>
      <c r="K35" s="12">
        <v>3</v>
      </c>
      <c r="L35" s="12">
        <v>2</v>
      </c>
      <c r="M35" s="12">
        <v>0</v>
      </c>
      <c r="N35" s="12">
        <v>0</v>
      </c>
      <c r="O35" s="12">
        <v>0</v>
      </c>
      <c r="P35" s="12">
        <v>6.702</v>
      </c>
      <c r="Q35" s="12">
        <v>0</v>
      </c>
      <c r="R35" s="12">
        <v>-1</v>
      </c>
    </row>
    <row r="36" ht="20.25" spans="1:18">
      <c r="A36" s="7" t="s">
        <v>176</v>
      </c>
      <c r="B36" s="7" t="s">
        <v>177</v>
      </c>
      <c r="C36" s="7">
        <v>3918.601</v>
      </c>
      <c r="D36" s="7">
        <v>4393.048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0.239</v>
      </c>
      <c r="K36" s="12">
        <v>1</v>
      </c>
      <c r="L36" s="12">
        <v>2</v>
      </c>
      <c r="M36" s="12">
        <v>-1</v>
      </c>
      <c r="N36" s="12">
        <v>1</v>
      </c>
      <c r="O36" s="12">
        <v>0</v>
      </c>
      <c r="P36" s="12">
        <v>3.482</v>
      </c>
      <c r="Q36" s="12">
        <v>0</v>
      </c>
      <c r="R36" s="12">
        <v>0</v>
      </c>
    </row>
    <row r="37" ht="20.25" spans="1:18">
      <c r="A37" s="7" t="s">
        <v>178</v>
      </c>
      <c r="B37" s="7" t="s">
        <v>179</v>
      </c>
      <c r="C37" s="7">
        <v>3271.496</v>
      </c>
      <c r="D37" s="7">
        <v>3721.8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0.864</v>
      </c>
      <c r="K37" s="12">
        <v>1</v>
      </c>
      <c r="L37" s="12">
        <v>2</v>
      </c>
      <c r="M37" s="12">
        <v>0</v>
      </c>
      <c r="N37" s="12">
        <v>0</v>
      </c>
      <c r="O37" s="12">
        <v>0</v>
      </c>
      <c r="P37" s="12">
        <v>5.729</v>
      </c>
      <c r="Q37" s="12">
        <v>0</v>
      </c>
      <c r="R37" s="12">
        <v>0</v>
      </c>
    </row>
    <row r="38" ht="20.25" spans="1:18">
      <c r="A38" s="7" t="s">
        <v>180</v>
      </c>
      <c r="B38" s="7" t="s">
        <v>181</v>
      </c>
      <c r="C38" s="7">
        <v>2197.984</v>
      </c>
      <c r="D38" s="7">
        <v>2446.593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1.876</v>
      </c>
      <c r="K38" s="12">
        <v>1</v>
      </c>
      <c r="L38" s="12">
        <v>2</v>
      </c>
      <c r="M38" s="12">
        <v>0</v>
      </c>
      <c r="N38" s="12">
        <v>1</v>
      </c>
      <c r="O38" s="12">
        <v>0</v>
      </c>
      <c r="P38" s="12">
        <v>3.233</v>
      </c>
      <c r="Q38" s="12">
        <v>0</v>
      </c>
      <c r="R38" s="12">
        <v>0</v>
      </c>
    </row>
    <row r="39" ht="20.25" spans="1:18">
      <c r="A39" s="7" t="s">
        <v>182</v>
      </c>
      <c r="B39" s="7" t="s">
        <v>183</v>
      </c>
      <c r="C39" s="7">
        <v>2452.855</v>
      </c>
      <c r="D39" s="7">
        <v>2689.139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1.689</v>
      </c>
      <c r="K39" s="12">
        <v>1</v>
      </c>
      <c r="L39" s="12">
        <v>2</v>
      </c>
      <c r="M39" s="12">
        <v>-1</v>
      </c>
      <c r="N39" s="12">
        <v>1</v>
      </c>
      <c r="O39" s="12">
        <v>0</v>
      </c>
      <c r="P39" s="12">
        <v>2.561</v>
      </c>
      <c r="Q39" s="12">
        <v>0</v>
      </c>
      <c r="R39" s="12">
        <v>0</v>
      </c>
    </row>
    <row r="40" ht="20.25" spans="1:18">
      <c r="A40" s="7" t="s">
        <v>184</v>
      </c>
      <c r="B40" s="7" t="s">
        <v>185</v>
      </c>
      <c r="C40" s="7">
        <v>8086.379</v>
      </c>
      <c r="D40" s="7">
        <v>9067.622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0.414</v>
      </c>
      <c r="K40" s="12">
        <v>0</v>
      </c>
      <c r="L40" s="12">
        <v>2</v>
      </c>
      <c r="M40" s="12">
        <v>1</v>
      </c>
      <c r="N40" s="12">
        <v>-1</v>
      </c>
      <c r="O40" s="12">
        <v>0</v>
      </c>
      <c r="P40" s="12">
        <v>-19.373</v>
      </c>
      <c r="Q40" s="12">
        <v>0</v>
      </c>
      <c r="R40" s="12">
        <v>0</v>
      </c>
    </row>
    <row r="41" ht="20.25" spans="1:18">
      <c r="A41" s="7" t="s">
        <v>186</v>
      </c>
      <c r="B41" s="7" t="s">
        <v>187</v>
      </c>
      <c r="C41" s="7">
        <v>4444.37</v>
      </c>
      <c r="D41" s="7">
        <v>5000.138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7.002</v>
      </c>
      <c r="K41" s="12">
        <v>0</v>
      </c>
      <c r="L41" s="12">
        <v>2</v>
      </c>
      <c r="M41" s="12">
        <v>0</v>
      </c>
      <c r="N41" s="12">
        <v>0</v>
      </c>
      <c r="O41" s="12">
        <v>0</v>
      </c>
      <c r="P41" s="12">
        <v>0.625</v>
      </c>
      <c r="Q41" s="12">
        <v>-1</v>
      </c>
      <c r="R41" s="12">
        <v>-1</v>
      </c>
    </row>
    <row r="42" ht="20.25" spans="1:18">
      <c r="A42" s="7" t="s">
        <v>188</v>
      </c>
      <c r="B42" s="7" t="s">
        <v>189</v>
      </c>
      <c r="C42" s="7">
        <v>1259.073</v>
      </c>
      <c r="D42" s="7">
        <v>1376.191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4.144</v>
      </c>
      <c r="K42" s="12">
        <v>0</v>
      </c>
      <c r="L42" s="12">
        <v>0</v>
      </c>
      <c r="M42" s="12">
        <v>0</v>
      </c>
      <c r="N42" s="12">
        <v>-1</v>
      </c>
      <c r="O42" s="12">
        <v>0</v>
      </c>
      <c r="P42" s="12">
        <v>-0.335</v>
      </c>
      <c r="Q42" s="12">
        <v>0</v>
      </c>
      <c r="R42" s="12">
        <v>0</v>
      </c>
    </row>
    <row r="43" ht="20.25" spans="1:18">
      <c r="A43" s="7" t="s">
        <v>190</v>
      </c>
      <c r="B43" s="7" t="s">
        <v>191</v>
      </c>
      <c r="C43" s="7">
        <v>664.063</v>
      </c>
      <c r="D43" s="7">
        <v>835.64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12.795</v>
      </c>
      <c r="K43" s="12">
        <v>0</v>
      </c>
      <c r="L43" s="12">
        <v>2</v>
      </c>
      <c r="M43" s="12">
        <v>0</v>
      </c>
      <c r="N43" s="12">
        <v>-1</v>
      </c>
      <c r="O43" s="12">
        <v>0</v>
      </c>
      <c r="P43" s="12">
        <v>-0.719</v>
      </c>
      <c r="Q43" s="12">
        <v>0</v>
      </c>
      <c r="R43" s="12">
        <v>0</v>
      </c>
    </row>
    <row r="44" ht="20.25" spans="1:18">
      <c r="A44" s="7" t="s">
        <v>192</v>
      </c>
      <c r="B44" s="7" t="s">
        <v>193</v>
      </c>
      <c r="C44" s="7">
        <v>1768.841</v>
      </c>
      <c r="D44" s="7">
        <v>2354.244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0.738</v>
      </c>
      <c r="K44" s="12">
        <v>0</v>
      </c>
      <c r="L44" s="12">
        <v>2</v>
      </c>
      <c r="M44" s="12">
        <v>0</v>
      </c>
      <c r="N44" s="12">
        <v>-1</v>
      </c>
      <c r="O44" s="12">
        <v>0</v>
      </c>
      <c r="P44" s="12">
        <v>0.579</v>
      </c>
      <c r="Q44" s="12">
        <v>0</v>
      </c>
      <c r="R44" s="12">
        <v>0</v>
      </c>
    </row>
    <row r="45" ht="20.25" spans="1:18">
      <c r="A45" s="7" t="s">
        <v>194</v>
      </c>
      <c r="B45" s="7" t="s">
        <v>195</v>
      </c>
      <c r="C45" s="7">
        <v>3193.853</v>
      </c>
      <c r="D45" s="7">
        <v>3502.555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7.772</v>
      </c>
      <c r="K45" s="12">
        <v>3</v>
      </c>
      <c r="L45" s="12">
        <v>0</v>
      </c>
      <c r="M45" s="12">
        <v>0</v>
      </c>
      <c r="N45" s="12">
        <v>0</v>
      </c>
      <c r="O45" s="12">
        <v>0</v>
      </c>
      <c r="P45" s="12">
        <v>-0.581</v>
      </c>
      <c r="Q45" s="12">
        <v>0</v>
      </c>
      <c r="R45" s="12">
        <v>0</v>
      </c>
    </row>
    <row r="46" ht="20.25" spans="1:18">
      <c r="A46" s="7" t="s">
        <v>196</v>
      </c>
      <c r="B46" s="7" t="s">
        <v>197</v>
      </c>
      <c r="C46" s="7">
        <v>7675.719</v>
      </c>
      <c r="D46" s="7">
        <v>8264.094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5.226</v>
      </c>
      <c r="K46" s="12">
        <v>0</v>
      </c>
      <c r="L46" s="12">
        <v>2</v>
      </c>
      <c r="M46" s="12">
        <v>0</v>
      </c>
      <c r="N46" s="12">
        <v>-1</v>
      </c>
      <c r="O46" s="12">
        <v>0</v>
      </c>
      <c r="P46" s="12">
        <v>3.429</v>
      </c>
      <c r="Q46" s="12">
        <v>0</v>
      </c>
      <c r="R46" s="12">
        <v>0</v>
      </c>
    </row>
    <row r="47" ht="20.25" spans="1:18">
      <c r="A47" s="7" t="s">
        <v>198</v>
      </c>
      <c r="B47" s="7" t="s">
        <v>199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12">
        <v>1</v>
      </c>
      <c r="L47" s="12">
        <v>1</v>
      </c>
      <c r="M47" s="12">
        <v>0</v>
      </c>
      <c r="N47" s="12">
        <v>0</v>
      </c>
      <c r="O47" s="12">
        <v>0</v>
      </c>
      <c r="P47" s="12">
        <v>0.151</v>
      </c>
      <c r="Q47" s="12">
        <v>0</v>
      </c>
      <c r="R47" s="12">
        <v>-1</v>
      </c>
    </row>
    <row r="48" ht="20.25" spans="1:18">
      <c r="A48" s="7" t="s">
        <v>200</v>
      </c>
      <c r="B48" s="7" t="s">
        <v>201</v>
      </c>
      <c r="C48" s="7">
        <v>7187.859</v>
      </c>
      <c r="D48" s="7">
        <v>9366.119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18.171</v>
      </c>
      <c r="K48" s="12">
        <v>2</v>
      </c>
      <c r="L48" s="12">
        <v>1</v>
      </c>
      <c r="M48" s="12">
        <v>1</v>
      </c>
      <c r="N48" s="12">
        <v>-1</v>
      </c>
      <c r="O48" s="12">
        <v>0</v>
      </c>
      <c r="P48" s="12">
        <v>14.463</v>
      </c>
      <c r="Q48" s="12">
        <v>0</v>
      </c>
      <c r="R48" s="12">
        <v>0</v>
      </c>
    </row>
    <row r="49" ht="20.25" spans="1:18">
      <c r="A49" s="7" t="s">
        <v>202</v>
      </c>
      <c r="B49" s="7" t="s">
        <v>203</v>
      </c>
      <c r="C49" s="7">
        <v>4179.234</v>
      </c>
      <c r="D49" s="7">
        <v>4808.946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3.571</v>
      </c>
      <c r="K49" s="12">
        <v>1</v>
      </c>
      <c r="L49" s="12">
        <v>2</v>
      </c>
      <c r="M49" s="12">
        <v>0</v>
      </c>
      <c r="N49" s="12">
        <v>0</v>
      </c>
      <c r="O49" s="12">
        <v>0</v>
      </c>
      <c r="P49" s="12">
        <v>-0.891</v>
      </c>
      <c r="Q49" s="12">
        <v>0</v>
      </c>
      <c r="R49" s="12">
        <v>0</v>
      </c>
    </row>
    <row r="50" ht="20.25" spans="1:18">
      <c r="A50" s="7" t="s">
        <v>204</v>
      </c>
      <c r="B50" s="7" t="s">
        <v>205</v>
      </c>
      <c r="C50" s="7">
        <v>7237.616</v>
      </c>
      <c r="D50" s="7">
        <v>7794.548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2.062</v>
      </c>
      <c r="K50" s="12">
        <v>0</v>
      </c>
      <c r="L50" s="12">
        <v>1</v>
      </c>
      <c r="M50" s="12">
        <v>0</v>
      </c>
      <c r="N50" s="12">
        <v>0</v>
      </c>
      <c r="O50" s="12">
        <v>0</v>
      </c>
      <c r="P50" s="12">
        <v>1.254</v>
      </c>
      <c r="Q50" s="12">
        <v>0</v>
      </c>
      <c r="R50" s="12">
        <v>-1</v>
      </c>
    </row>
    <row r="51" ht="20.25" spans="1:18">
      <c r="A51" s="7" t="s">
        <v>206</v>
      </c>
      <c r="B51" s="7" t="s">
        <v>207</v>
      </c>
      <c r="C51" s="7">
        <v>7296.257</v>
      </c>
      <c r="D51" s="7">
        <v>8690.522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5.071</v>
      </c>
      <c r="K51" s="12">
        <v>0</v>
      </c>
      <c r="L51" s="12">
        <v>1</v>
      </c>
      <c r="M51" s="12">
        <v>0</v>
      </c>
      <c r="N51" s="12">
        <v>0</v>
      </c>
      <c r="O51" s="12">
        <v>0</v>
      </c>
      <c r="P51" s="12">
        <v>7.431</v>
      </c>
      <c r="Q51" s="12">
        <v>0</v>
      </c>
      <c r="R51" s="12">
        <v>1</v>
      </c>
    </row>
    <row r="52" ht="20.25" spans="1:18">
      <c r="A52" s="7" t="s">
        <v>208</v>
      </c>
      <c r="B52" s="7" t="s">
        <v>209</v>
      </c>
      <c r="C52" s="7">
        <v>6719.112</v>
      </c>
      <c r="D52" s="7">
        <v>8030.706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5.551</v>
      </c>
      <c r="K52" s="12">
        <v>0</v>
      </c>
      <c r="L52" s="12">
        <v>0</v>
      </c>
      <c r="M52" s="12">
        <v>1</v>
      </c>
      <c r="N52" s="12">
        <v>-1</v>
      </c>
      <c r="O52" s="12">
        <v>0</v>
      </c>
      <c r="P52" s="12">
        <v>32.293</v>
      </c>
      <c r="Q52" s="12">
        <v>0</v>
      </c>
      <c r="R52" s="12">
        <v>0</v>
      </c>
    </row>
    <row r="53" ht="20.25" spans="1:18">
      <c r="A53" s="7" t="s">
        <v>210</v>
      </c>
      <c r="B53" s="7" t="s">
        <v>211</v>
      </c>
      <c r="C53" s="7">
        <v>13299.603</v>
      </c>
      <c r="D53" s="7">
        <v>14744.926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1.375</v>
      </c>
      <c r="K53" s="12">
        <v>0</v>
      </c>
      <c r="L53" s="12">
        <v>2</v>
      </c>
      <c r="M53" s="12">
        <v>0</v>
      </c>
      <c r="N53" s="12">
        <v>0</v>
      </c>
      <c r="O53" s="12">
        <v>0</v>
      </c>
      <c r="P53" s="12">
        <v>15.48</v>
      </c>
      <c r="Q53" s="12">
        <v>0</v>
      </c>
      <c r="R53" s="12">
        <v>1</v>
      </c>
    </row>
    <row r="54" ht="20.25" spans="1:18">
      <c r="A54" s="7" t="s">
        <v>212</v>
      </c>
      <c r="B54" s="7" t="s">
        <v>213</v>
      </c>
      <c r="C54" s="7">
        <v>9112.316</v>
      </c>
      <c r="D54" s="7">
        <v>10860.187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1.328</v>
      </c>
      <c r="K54" s="12">
        <v>0</v>
      </c>
      <c r="L54" s="12">
        <v>1</v>
      </c>
      <c r="M54" s="12">
        <v>0</v>
      </c>
      <c r="N54" s="12">
        <v>0</v>
      </c>
      <c r="O54" s="12">
        <v>0</v>
      </c>
      <c r="P54" s="12">
        <v>-4.973</v>
      </c>
      <c r="Q54" s="12">
        <v>0</v>
      </c>
      <c r="R54" s="12">
        <v>-1</v>
      </c>
    </row>
    <row r="55" ht="20.25" spans="1:18">
      <c r="A55" s="7" t="s">
        <v>214</v>
      </c>
      <c r="B55" s="7" t="s">
        <v>215</v>
      </c>
      <c r="C55" s="7">
        <v>19199.424</v>
      </c>
      <c r="D55" s="7">
        <v>21142.166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1.238</v>
      </c>
      <c r="K55" s="12">
        <v>0</v>
      </c>
      <c r="L55" s="12">
        <v>1</v>
      </c>
      <c r="M55" s="12">
        <v>0</v>
      </c>
      <c r="N55" s="12">
        <v>-1</v>
      </c>
      <c r="O55" s="12">
        <v>0</v>
      </c>
      <c r="P55" s="12">
        <v>11.102</v>
      </c>
      <c r="Q55" s="12">
        <v>0</v>
      </c>
      <c r="R55" s="12">
        <v>0</v>
      </c>
    </row>
    <row r="56" ht="20.25" spans="1:18">
      <c r="A56" s="7" t="s">
        <v>216</v>
      </c>
      <c r="B56" s="7" t="s">
        <v>217</v>
      </c>
      <c r="C56" s="7">
        <v>1168.893</v>
      </c>
      <c r="D56" s="7">
        <v>1625.108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12.508</v>
      </c>
      <c r="K56" s="12">
        <v>0</v>
      </c>
      <c r="L56" s="12">
        <v>1</v>
      </c>
      <c r="M56" s="12">
        <v>0</v>
      </c>
      <c r="N56" s="12">
        <v>-1</v>
      </c>
      <c r="O56" s="12">
        <v>0</v>
      </c>
      <c r="P56" s="12">
        <v>-0.883</v>
      </c>
      <c r="Q56" s="12">
        <v>0</v>
      </c>
      <c r="R56" s="12">
        <v>0</v>
      </c>
    </row>
    <row r="57" ht="20.25" spans="1:18">
      <c r="A57" s="7" t="s">
        <v>218</v>
      </c>
      <c r="B57" s="7" t="s">
        <v>219</v>
      </c>
      <c r="C57" s="7">
        <v>2395.6</v>
      </c>
      <c r="D57" s="7">
        <v>3103.491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13.14</v>
      </c>
      <c r="K57" s="12">
        <v>2</v>
      </c>
      <c r="L57" s="12">
        <v>0</v>
      </c>
      <c r="M57" s="12">
        <v>1</v>
      </c>
      <c r="N57" s="12">
        <v>-1</v>
      </c>
      <c r="O57" s="12">
        <v>0</v>
      </c>
      <c r="P57" s="12">
        <v>1.476</v>
      </c>
      <c r="Q57" s="12">
        <v>0</v>
      </c>
      <c r="R57" s="12">
        <v>0</v>
      </c>
    </row>
    <row r="58" ht="20.25" spans="1:18">
      <c r="A58" s="7" t="s">
        <v>220</v>
      </c>
      <c r="B58" s="7" t="s">
        <v>221</v>
      </c>
      <c r="C58" s="7">
        <v>2329.022</v>
      </c>
      <c r="D58" s="7">
        <v>2650.897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11.913</v>
      </c>
      <c r="K58" s="12">
        <v>4</v>
      </c>
      <c r="L58" s="12">
        <v>2</v>
      </c>
      <c r="M58" s="12">
        <v>0</v>
      </c>
      <c r="N58" s="12">
        <v>0</v>
      </c>
      <c r="O58" s="12">
        <v>0</v>
      </c>
      <c r="P58" s="12">
        <v>-0.85</v>
      </c>
      <c r="Q58" s="12">
        <v>0</v>
      </c>
      <c r="R58" s="12">
        <v>0</v>
      </c>
    </row>
    <row r="59" ht="20.25" spans="1:18">
      <c r="A59" s="7" t="s">
        <v>222</v>
      </c>
      <c r="B59" s="7" t="s">
        <v>223</v>
      </c>
      <c r="C59" s="7">
        <v>8270.472</v>
      </c>
      <c r="D59" s="7">
        <v>10054.065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8.106</v>
      </c>
      <c r="K59" s="12">
        <v>1</v>
      </c>
      <c r="L59" s="12">
        <v>1</v>
      </c>
      <c r="M59" s="12">
        <v>0</v>
      </c>
      <c r="N59" s="12">
        <v>0</v>
      </c>
      <c r="O59" s="12">
        <v>0</v>
      </c>
      <c r="P59" s="12">
        <v>0.242</v>
      </c>
      <c r="Q59" s="12">
        <v>0</v>
      </c>
      <c r="R59" s="12">
        <v>0</v>
      </c>
    </row>
    <row r="60" ht="20.25" spans="1:18">
      <c r="A60" s="7" t="s">
        <v>224</v>
      </c>
      <c r="B60" s="7" t="s">
        <v>225</v>
      </c>
      <c r="C60" s="7">
        <v>6461.133</v>
      </c>
      <c r="D60" s="7">
        <v>7421.458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5.29</v>
      </c>
      <c r="K60" s="12">
        <v>0</v>
      </c>
      <c r="L60" s="12">
        <v>2</v>
      </c>
      <c r="M60" s="12">
        <v>1</v>
      </c>
      <c r="N60" s="12">
        <v>-1</v>
      </c>
      <c r="O60" s="12">
        <v>0</v>
      </c>
      <c r="P60" s="12">
        <v>-7.298</v>
      </c>
      <c r="Q60" s="12">
        <v>-1</v>
      </c>
      <c r="R60" s="12">
        <v>0</v>
      </c>
    </row>
    <row r="61" ht="20.25" spans="1:18">
      <c r="A61" s="7" t="s">
        <v>226</v>
      </c>
      <c r="B61" s="7" t="s">
        <v>227</v>
      </c>
      <c r="C61" s="7">
        <v>7770.695</v>
      </c>
      <c r="D61" s="7">
        <v>8481.73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2.598</v>
      </c>
      <c r="K61" s="12">
        <v>1</v>
      </c>
      <c r="L61" s="12">
        <v>0</v>
      </c>
      <c r="M61" s="12">
        <v>-1</v>
      </c>
      <c r="N61" s="12">
        <v>1</v>
      </c>
      <c r="O61" s="12">
        <v>0</v>
      </c>
      <c r="P61" s="12">
        <v>11.261</v>
      </c>
      <c r="Q61" s="12">
        <v>0</v>
      </c>
      <c r="R61" s="12">
        <v>0</v>
      </c>
    </row>
    <row r="62" ht="20.25" spans="1:18">
      <c r="A62" s="7" t="s">
        <v>228</v>
      </c>
      <c r="B62" s="7" t="s">
        <v>229</v>
      </c>
      <c r="C62" s="7">
        <v>2321.309</v>
      </c>
      <c r="D62" s="7">
        <v>2813.855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17.096</v>
      </c>
      <c r="K62" s="12">
        <v>4</v>
      </c>
      <c r="L62" s="12">
        <v>0</v>
      </c>
      <c r="M62" s="12">
        <v>0</v>
      </c>
      <c r="N62" s="12">
        <v>0</v>
      </c>
      <c r="O62" s="12">
        <v>0</v>
      </c>
      <c r="P62" s="12">
        <v>-32.71</v>
      </c>
      <c r="Q62" s="12">
        <v>0</v>
      </c>
      <c r="R62" s="12">
        <v>0</v>
      </c>
    </row>
    <row r="63" ht="20.25" spans="1:18">
      <c r="A63" s="7" t="s">
        <v>230</v>
      </c>
      <c r="B63" s="7" t="s">
        <v>231</v>
      </c>
      <c r="C63" s="7">
        <v>5818.218</v>
      </c>
      <c r="D63" s="7">
        <v>6796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4.9</v>
      </c>
      <c r="K63" s="12">
        <v>0</v>
      </c>
      <c r="L63" s="12">
        <v>2</v>
      </c>
      <c r="M63" s="12">
        <v>1</v>
      </c>
      <c r="N63" s="12">
        <v>-1</v>
      </c>
      <c r="O63" s="12">
        <v>0</v>
      </c>
      <c r="P63" s="12">
        <v>-5.758</v>
      </c>
      <c r="Q63" s="12">
        <v>0</v>
      </c>
      <c r="R63" s="12">
        <v>0</v>
      </c>
    </row>
    <row r="64" ht="20.25" spans="1:18">
      <c r="A64" s="7" t="s">
        <v>232</v>
      </c>
      <c r="B64" s="7" t="s">
        <v>233</v>
      </c>
      <c r="C64" s="7">
        <v>6757.38</v>
      </c>
      <c r="D64" s="7">
        <v>8234.568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1.725</v>
      </c>
      <c r="K64" s="12">
        <v>0</v>
      </c>
      <c r="L64" s="12">
        <v>2</v>
      </c>
      <c r="M64" s="12">
        <v>0</v>
      </c>
      <c r="N64" s="12">
        <v>-1</v>
      </c>
      <c r="O64" s="12">
        <v>0</v>
      </c>
      <c r="P64" s="12">
        <v>-17.343</v>
      </c>
      <c r="Q64" s="12">
        <v>0</v>
      </c>
      <c r="R64" s="12">
        <v>0</v>
      </c>
    </row>
    <row r="65" ht="20.25" spans="1:18">
      <c r="A65" s="7" t="s">
        <v>234</v>
      </c>
      <c r="B65" s="7" t="s">
        <v>235</v>
      </c>
      <c r="C65" s="7">
        <v>2231.883</v>
      </c>
      <c r="D65" s="7">
        <v>2741.945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6.42</v>
      </c>
      <c r="K65" s="12">
        <v>1</v>
      </c>
      <c r="L65" s="12">
        <v>1</v>
      </c>
      <c r="M65" s="12">
        <v>-1</v>
      </c>
      <c r="N65" s="12">
        <v>1</v>
      </c>
      <c r="O65" s="12">
        <v>0</v>
      </c>
      <c r="P65" s="12">
        <v>0.075</v>
      </c>
      <c r="Q65" s="12">
        <v>0</v>
      </c>
      <c r="R65" s="12">
        <v>0</v>
      </c>
    </row>
    <row r="66" ht="20.25" spans="1:18">
      <c r="A66" s="7" t="s">
        <v>236</v>
      </c>
      <c r="B66" s="7" t="s">
        <v>237</v>
      </c>
      <c r="C66" s="7">
        <v>4868.764</v>
      </c>
      <c r="D66" s="7">
        <v>5887.927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16.272</v>
      </c>
      <c r="K66" s="12">
        <v>3</v>
      </c>
      <c r="L66" s="12">
        <v>0</v>
      </c>
      <c r="M66" s="12">
        <v>0</v>
      </c>
      <c r="N66" s="12">
        <v>0</v>
      </c>
      <c r="O66" s="12">
        <v>0</v>
      </c>
      <c r="P66" s="12">
        <v>14.224</v>
      </c>
      <c r="Q66" s="12">
        <v>0</v>
      </c>
      <c r="R66" s="12">
        <v>0</v>
      </c>
    </row>
    <row r="67" ht="20.25" spans="1:18">
      <c r="A67" s="7" t="s">
        <v>238</v>
      </c>
      <c r="B67" s="7" t="s">
        <v>239</v>
      </c>
      <c r="C67" s="7">
        <v>1394.5</v>
      </c>
      <c r="D67" s="7">
        <v>1858.691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3.761</v>
      </c>
      <c r="K67" s="12">
        <v>0</v>
      </c>
      <c r="L67" s="12">
        <v>1</v>
      </c>
      <c r="M67" s="12">
        <v>0</v>
      </c>
      <c r="N67" s="12">
        <v>0</v>
      </c>
      <c r="O67" s="12">
        <v>0</v>
      </c>
      <c r="P67" s="12">
        <v>-0.048</v>
      </c>
      <c r="Q67" s="12">
        <v>0</v>
      </c>
      <c r="R67" s="12">
        <v>0</v>
      </c>
    </row>
    <row r="68" ht="20.25" spans="1:18">
      <c r="A68" s="7" t="s">
        <v>240</v>
      </c>
      <c r="B68" s="7" t="s">
        <v>241</v>
      </c>
      <c r="C68" s="7">
        <v>5993.47</v>
      </c>
      <c r="D68" s="7">
        <v>6934.893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2.955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-7.239</v>
      </c>
      <c r="Q68" s="12">
        <v>0</v>
      </c>
      <c r="R68" s="12">
        <v>0</v>
      </c>
    </row>
    <row r="69" ht="20.25" spans="1:18">
      <c r="A69" s="7" t="s">
        <v>242</v>
      </c>
      <c r="B69" s="7" t="s">
        <v>243</v>
      </c>
      <c r="C69" s="7">
        <v>2506.143</v>
      </c>
      <c r="D69" s="7">
        <v>3156.889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9.493</v>
      </c>
      <c r="K69" s="12">
        <v>1</v>
      </c>
      <c r="L69" s="12">
        <v>0</v>
      </c>
      <c r="M69" s="12">
        <v>-1</v>
      </c>
      <c r="N69" s="12">
        <v>1</v>
      </c>
      <c r="O69" s="12">
        <v>0</v>
      </c>
      <c r="P69" s="12">
        <v>1.275</v>
      </c>
      <c r="Q69" s="12">
        <v>0</v>
      </c>
      <c r="R69" s="12">
        <v>0</v>
      </c>
    </row>
    <row r="70" ht="20.25" spans="1:18">
      <c r="A70" s="7" t="s">
        <v>244</v>
      </c>
      <c r="B70" s="7" t="s">
        <v>245</v>
      </c>
      <c r="C70" s="7">
        <v>5980.769</v>
      </c>
      <c r="D70" s="7">
        <v>6942.76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1.761</v>
      </c>
      <c r="K70" s="12">
        <v>0</v>
      </c>
      <c r="L70" s="12">
        <v>2</v>
      </c>
      <c r="M70" s="12">
        <v>1</v>
      </c>
      <c r="N70" s="12">
        <v>-1</v>
      </c>
      <c r="O70" s="12">
        <v>0</v>
      </c>
      <c r="P70" s="12">
        <v>-0.041</v>
      </c>
      <c r="Q70" s="12">
        <v>0</v>
      </c>
      <c r="R70" s="12">
        <v>0</v>
      </c>
    </row>
    <row r="71" ht="20.25" spans="1:18">
      <c r="A71" s="7" t="s">
        <v>246</v>
      </c>
      <c r="B71" s="7" t="s">
        <v>247</v>
      </c>
      <c r="C71" s="7">
        <v>5564.957</v>
      </c>
      <c r="D71" s="7">
        <v>6046.346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6.172</v>
      </c>
      <c r="K71" s="12">
        <v>2</v>
      </c>
      <c r="L71" s="12">
        <v>2</v>
      </c>
      <c r="M71" s="12">
        <v>0</v>
      </c>
      <c r="N71" s="12">
        <v>0</v>
      </c>
      <c r="O71" s="12">
        <v>0</v>
      </c>
      <c r="P71" s="12">
        <v>-1.548</v>
      </c>
      <c r="Q71" s="12">
        <v>0</v>
      </c>
      <c r="R71" s="12">
        <v>0</v>
      </c>
    </row>
    <row r="72" ht="20.25" spans="1:18">
      <c r="A72" s="7" t="s">
        <v>248</v>
      </c>
      <c r="B72" s="7" t="s">
        <v>249</v>
      </c>
      <c r="C72" s="7">
        <v>4733.791</v>
      </c>
      <c r="D72" s="7">
        <v>5691.08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2.114</v>
      </c>
      <c r="K72" s="12">
        <v>0</v>
      </c>
      <c r="L72" s="12">
        <v>2</v>
      </c>
      <c r="M72" s="12">
        <v>0</v>
      </c>
      <c r="N72" s="12">
        <v>-1</v>
      </c>
      <c r="O72" s="12">
        <v>0</v>
      </c>
      <c r="P72" s="12">
        <v>-12.46</v>
      </c>
      <c r="Q72" s="12">
        <v>0</v>
      </c>
      <c r="R72" s="12">
        <v>0</v>
      </c>
    </row>
    <row r="73" ht="20.25" spans="1:18">
      <c r="A73" s="7" t="s">
        <v>250</v>
      </c>
      <c r="B73" s="7" t="s">
        <v>251</v>
      </c>
      <c r="C73" s="7">
        <v>2972.018</v>
      </c>
      <c r="D73" s="7">
        <v>3698.927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2.557</v>
      </c>
      <c r="K73" s="12">
        <v>4</v>
      </c>
      <c r="L73" s="12">
        <v>1</v>
      </c>
      <c r="M73" s="12">
        <v>0</v>
      </c>
      <c r="N73" s="12">
        <v>0</v>
      </c>
      <c r="O73" s="12">
        <v>0</v>
      </c>
      <c r="P73" s="12">
        <v>-0.703</v>
      </c>
      <c r="Q73" s="12">
        <v>0</v>
      </c>
      <c r="R73" s="12">
        <v>-1</v>
      </c>
    </row>
    <row r="74" ht="20.25" spans="1:18">
      <c r="A74" s="7" t="s">
        <v>252</v>
      </c>
      <c r="B74" s="7" t="s">
        <v>253</v>
      </c>
      <c r="C74" s="7">
        <v>4440.092</v>
      </c>
      <c r="D74" s="7">
        <v>6373.445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24.067</v>
      </c>
      <c r="K74" s="12">
        <v>1</v>
      </c>
      <c r="L74" s="12">
        <v>0</v>
      </c>
      <c r="M74" s="12">
        <v>0</v>
      </c>
      <c r="N74" s="12">
        <v>0</v>
      </c>
      <c r="O74" s="12">
        <v>0</v>
      </c>
      <c r="P74" s="12">
        <v>7.518</v>
      </c>
      <c r="Q74" s="12">
        <v>0</v>
      </c>
      <c r="R74" s="12">
        <v>0</v>
      </c>
    </row>
    <row r="75" ht="20.25" spans="1:18">
      <c r="A75" s="7" t="s">
        <v>254</v>
      </c>
      <c r="B75" s="7" t="s">
        <v>255</v>
      </c>
      <c r="C75" s="7">
        <v>3224.397</v>
      </c>
      <c r="D75" s="7">
        <v>4508.583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19.127</v>
      </c>
      <c r="K75" s="12">
        <v>3</v>
      </c>
      <c r="L75" s="12">
        <v>0</v>
      </c>
      <c r="M75" s="12">
        <v>0</v>
      </c>
      <c r="N75" s="12">
        <v>1</v>
      </c>
      <c r="O75" s="12">
        <v>0</v>
      </c>
      <c r="P75" s="12">
        <v>1.312</v>
      </c>
      <c r="Q75" s="12">
        <v>0</v>
      </c>
      <c r="R75" s="12">
        <v>0</v>
      </c>
    </row>
    <row r="76" ht="20.25" spans="1:18">
      <c r="A76" s="7" t="s">
        <v>256</v>
      </c>
      <c r="B76" s="7" t="s">
        <v>257</v>
      </c>
      <c r="C76" s="7">
        <v>2255.499</v>
      </c>
      <c r="D76" s="7">
        <v>3105.912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16.79</v>
      </c>
      <c r="K76" s="12">
        <v>1</v>
      </c>
      <c r="L76" s="12">
        <v>0</v>
      </c>
      <c r="M76" s="12">
        <v>0</v>
      </c>
      <c r="N76" s="12">
        <v>1</v>
      </c>
      <c r="O76" s="12">
        <v>0</v>
      </c>
      <c r="P76" s="12">
        <v>0.655</v>
      </c>
      <c r="Q76" s="12">
        <v>0</v>
      </c>
      <c r="R76" s="12">
        <v>0</v>
      </c>
    </row>
    <row r="77" ht="20.25" spans="1:18">
      <c r="A77" s="7" t="s">
        <v>258</v>
      </c>
      <c r="B77" s="7" t="s">
        <v>259</v>
      </c>
      <c r="C77" s="7">
        <v>4317.8</v>
      </c>
      <c r="D77" s="7">
        <v>6336.608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28.836</v>
      </c>
      <c r="K77" s="12">
        <v>3</v>
      </c>
      <c r="L77" s="12">
        <v>0</v>
      </c>
      <c r="M77" s="12">
        <v>0</v>
      </c>
      <c r="N77" s="12">
        <v>0</v>
      </c>
      <c r="O77" s="12">
        <v>0</v>
      </c>
      <c r="P77" s="12">
        <v>8.498</v>
      </c>
      <c r="Q77" s="12">
        <v>0</v>
      </c>
      <c r="R77" s="12">
        <v>0</v>
      </c>
    </row>
    <row r="78" ht="20.25" spans="1:18">
      <c r="A78" s="8" t="s">
        <v>260</v>
      </c>
      <c r="B78" s="8" t="s">
        <v>261</v>
      </c>
      <c r="C78" s="8">
        <v>64123.859</v>
      </c>
      <c r="D78" s="8">
        <v>71203.516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2.131</v>
      </c>
      <c r="K78" s="12">
        <v>0</v>
      </c>
      <c r="L78" s="12">
        <v>2</v>
      </c>
      <c r="M78" s="12">
        <v>0</v>
      </c>
      <c r="N78" s="12">
        <v>0</v>
      </c>
      <c r="O78" s="12">
        <v>0</v>
      </c>
      <c r="P78" s="12">
        <v>-10.707</v>
      </c>
      <c r="Q78" s="12">
        <v>0</v>
      </c>
      <c r="R78" s="12">
        <v>0</v>
      </c>
    </row>
    <row r="79" ht="20.25" spans="1:18">
      <c r="A79" s="8" t="s">
        <v>262</v>
      </c>
      <c r="B79" s="8" t="s">
        <v>263</v>
      </c>
      <c r="C79" s="8">
        <v>1468.866</v>
      </c>
      <c r="D79" s="8">
        <v>3356.491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38.536</v>
      </c>
      <c r="K79" s="12">
        <v>1</v>
      </c>
      <c r="L79" s="12">
        <v>1</v>
      </c>
      <c r="M79" s="12">
        <v>0</v>
      </c>
      <c r="N79" s="12">
        <v>-1</v>
      </c>
      <c r="O79" s="12">
        <v>0</v>
      </c>
      <c r="P79" s="12">
        <v>-0.04</v>
      </c>
      <c r="Q79" s="12">
        <v>0</v>
      </c>
      <c r="R79" s="12">
        <v>0</v>
      </c>
    </row>
    <row r="80" ht="20.25" spans="1:18">
      <c r="A80" s="8" t="s">
        <v>264</v>
      </c>
      <c r="B80" s="8" t="s">
        <v>265</v>
      </c>
      <c r="C80" s="8">
        <v>3549.976</v>
      </c>
      <c r="D80" s="8">
        <v>4124.146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9.853</v>
      </c>
      <c r="K80" s="12">
        <v>1</v>
      </c>
      <c r="L80" s="12">
        <v>2</v>
      </c>
      <c r="M80" s="12">
        <v>0</v>
      </c>
      <c r="N80" s="12">
        <v>0</v>
      </c>
      <c r="O80" s="12">
        <v>0</v>
      </c>
      <c r="P80" s="12">
        <v>-3.135</v>
      </c>
      <c r="Q80" s="12">
        <v>0</v>
      </c>
      <c r="R80" s="12">
        <v>0</v>
      </c>
    </row>
    <row r="81" ht="20.25" spans="1:18">
      <c r="A81" s="8" t="s">
        <v>266</v>
      </c>
      <c r="B81" s="8" t="s">
        <v>267</v>
      </c>
      <c r="C81" s="8">
        <v>12944.048</v>
      </c>
      <c r="D81" s="8">
        <v>15609.688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12.392</v>
      </c>
      <c r="K81" s="12">
        <v>3</v>
      </c>
      <c r="L81" s="12">
        <v>2</v>
      </c>
      <c r="M81" s="12">
        <v>0</v>
      </c>
      <c r="N81" s="12">
        <v>0</v>
      </c>
      <c r="O81" s="12">
        <v>0</v>
      </c>
      <c r="P81" s="12">
        <v>34.917</v>
      </c>
      <c r="Q81" s="12">
        <v>0</v>
      </c>
      <c r="R81" s="12">
        <v>1</v>
      </c>
    </row>
    <row r="82" ht="20.25" spans="1:18">
      <c r="A82" s="8" t="s">
        <v>268</v>
      </c>
      <c r="B82" s="8" t="s">
        <v>269</v>
      </c>
      <c r="C82" s="8">
        <v>489.989</v>
      </c>
      <c r="D82" s="8">
        <v>579.819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10.781</v>
      </c>
      <c r="K82" s="12">
        <v>1</v>
      </c>
      <c r="L82" s="12">
        <v>2</v>
      </c>
      <c r="M82" s="12">
        <v>0</v>
      </c>
      <c r="N82" s="12">
        <v>0</v>
      </c>
      <c r="O82" s="12">
        <v>0</v>
      </c>
      <c r="P82" s="12">
        <v>-0.619</v>
      </c>
      <c r="Q82" s="12">
        <v>0</v>
      </c>
      <c r="R82" s="12">
        <v>0</v>
      </c>
    </row>
    <row r="83" ht="20.25" spans="1:18">
      <c r="A83" s="8" t="s">
        <v>270</v>
      </c>
      <c r="B83" s="8" t="s">
        <v>271</v>
      </c>
      <c r="C83" s="8">
        <v>74087.727</v>
      </c>
      <c r="D83" s="8">
        <v>92796.398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3.153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-44.528</v>
      </c>
      <c r="Q83" s="12">
        <v>0</v>
      </c>
      <c r="R83" s="12">
        <v>0</v>
      </c>
    </row>
    <row r="84" ht="20.25" spans="1:18">
      <c r="A84" s="14" t="s">
        <v>272</v>
      </c>
      <c r="B84" s="14" t="s">
        <v>273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2">
        <v>0</v>
      </c>
      <c r="L84" s="12">
        <v>0</v>
      </c>
      <c r="M84" s="12">
        <v>0</v>
      </c>
      <c r="N84" s="12">
        <v>-1</v>
      </c>
      <c r="O84" s="12">
        <v>0</v>
      </c>
      <c r="P84" s="12">
        <v>44.672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2024-12-28T00:40:11Z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3F603AD0512B4DBE9F863EFE1A8A6B0A_13</vt:lpwstr>
  </property>
  <property fmtid="{D5CDD505-2E9C-101B-9397-08002B2CF9AE}" pid="3" name="KSOProductBuildVer">
    <vt:lpwstr>2052-12.1.0.15712</vt:lpwstr>
  </property>
</Properties>
</file>