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<sst xmlns="http://schemas.openxmlformats.org/spreadsheetml/2006/main" count="309" uniqueCount="279">
  <si>
    <t>京沪深强转弱</t>
  </si>
  <si>
    <t>京沪深弱转强</t>
  </si>
  <si>
    <t>代码</t>
  </si>
  <si>
    <t>简称</t>
  </si>
  <si>
    <t>总市值</t>
  </si>
  <si>
    <t>高分红股</t>
  </si>
  <si>
    <t>114525.75亿</t>
  </si>
  <si>
    <t>绩优股</t>
  </si>
  <si>
    <t>142381.70亿</t>
  </si>
  <si>
    <t>低空经济</t>
  </si>
  <si>
    <t>39626.48亿</t>
  </si>
  <si>
    <t>红利指数</t>
  </si>
  <si>
    <t>84607.95亿</t>
  </si>
  <si>
    <t>山西板块</t>
  </si>
  <si>
    <t>8257.53亿</t>
  </si>
  <si>
    <t>全指材料</t>
  </si>
  <si>
    <t>52494.92亿</t>
  </si>
  <si>
    <t>近端次新</t>
  </si>
  <si>
    <t>2525.75亿</t>
  </si>
  <si>
    <t>医药</t>
  </si>
  <si>
    <t>38065.99亿</t>
  </si>
  <si>
    <t>日用化工</t>
  </si>
  <si>
    <t>1607.78亿</t>
  </si>
  <si>
    <t>有色</t>
  </si>
  <si>
    <t>25648.86亿</t>
  </si>
  <si>
    <t>已高送转</t>
  </si>
  <si>
    <t>315.04亿</t>
  </si>
  <si>
    <t>石油</t>
  </si>
  <si>
    <t>25562.01亿</t>
  </si>
  <si>
    <t>配股预案</t>
  </si>
  <si>
    <t>--</t>
  </si>
  <si>
    <t>贵州板块</t>
  </si>
  <si>
    <t>22643.66亿</t>
  </si>
  <si>
    <t>医疗保健</t>
  </si>
  <si>
    <t>19144.96亿</t>
  </si>
  <si>
    <t>大基金持股</t>
  </si>
  <si>
    <t>18198.31亿</t>
  </si>
  <si>
    <t>稀缺资源</t>
  </si>
  <si>
    <t>16579.81亿</t>
  </si>
  <si>
    <t>煤炭</t>
  </si>
  <si>
    <t>16292.01亿</t>
  </si>
  <si>
    <t>户数增加</t>
  </si>
  <si>
    <t>15650.91亿</t>
  </si>
  <si>
    <t>保险新进</t>
  </si>
  <si>
    <t>14062.42亿</t>
  </si>
  <si>
    <t>即将解禁</t>
  </si>
  <si>
    <t>13619.44亿</t>
  </si>
  <si>
    <t>农林牧渔</t>
  </si>
  <si>
    <t>10610.09亿</t>
  </si>
  <si>
    <t>发可转债</t>
  </si>
  <si>
    <t>8091.91亿</t>
  </si>
  <si>
    <t>猪肉</t>
  </si>
  <si>
    <t>7745.69亿</t>
  </si>
  <si>
    <t>化纤</t>
  </si>
  <si>
    <t>4477.45亿</t>
  </si>
  <si>
    <t>船舶</t>
  </si>
  <si>
    <t>4180.13亿</t>
  </si>
  <si>
    <t>融资增加</t>
  </si>
  <si>
    <t>3388.88亿</t>
  </si>
  <si>
    <t>青海板块</t>
  </si>
  <si>
    <t>2057.11亿</t>
  </si>
  <si>
    <t>业绩预降</t>
  </si>
  <si>
    <t>农业主题</t>
  </si>
  <si>
    <t>深次新股</t>
  </si>
  <si>
    <t>绿色电力</t>
  </si>
  <si>
    <t>投资时钟</t>
  </si>
  <si>
    <t>中盘价值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</si>
  <si>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</si>
  <si>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</si>
  <si>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</si>
  <si>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</si>
  <si>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</si>
  <si>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</si>
  <si>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</si>
  <si>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</si>
  <si>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</si>
  <si>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</si>
  <si>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</si>
  <si>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</si>
  <si>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</si>
  <si>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</si>
  <si>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</si>
  <si>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</si>
  <si>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</si>
  <si>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</si>
  <si>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</si>
  <si>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</si>
  <si>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</si>
  <si>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上证高新</t>
  </si>
  <si>
    <t>IT指数</t>
  </si>
  <si>
    <t>深互联EW</t>
  </si>
  <si>
    <t>中证体育</t>
  </si>
  <si>
    <t>中证传媒</t>
  </si>
  <si>
    <t>智能家居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</si>
  <si>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</si>
  <si>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</si>
  <si>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</si>
  <si>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</si>
  <si>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</si>
  <si>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</si>
  <si>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</si>
  <si>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批零指数</t>
  </si>
  <si>
    <t>餐饮指数</t>
  </si>
  <si>
    <t>商务指数</t>
  </si>
  <si>
    <t>综企指数</t>
  </si>
  <si>
    <t>碳中和债</t>
  </si>
  <si>
    <t>新浪100</t>
  </si>
  <si>
    <t>深信中高</t>
  </si>
  <si>
    <t>深信中低</t>
  </si>
  <si>
    <t>深信用债</t>
  </si>
  <si>
    <t>深公司债</t>
  </si>
  <si>
    <t>新硬件</t>
  </si>
  <si>
    <t>专利领先</t>
  </si>
  <si>
    <t>数字传媒</t>
  </si>
  <si>
    <t>深证文化</t>
  </si>
  <si>
    <t>CSSW传媒</t>
  </si>
  <si>
    <t>【数据引擎：奇衡DK阿赖耶识系统】情绪值</t>
  </si>
  <si>
    <t>BUX00</t>
  </si>
  <si>
    <t>沥青连续</t>
  </si>
  <si>
    <t>RS00</t>
  </si>
  <si>
    <t>菜籽连续</t>
  </si>
  <si>
    <t>AO00</t>
  </si>
  <si>
    <t>氧化铝连续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</si>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</sst>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0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"880526"</f>
        <v>880526</v>
      </c>
      <c r="B3" s="29" t="s">
        <v>5</v>
      </c>
      <c r="C3" s="29" t="s">
        <v>6</v>
      </c>
      <c r="D3" s="29" t="str">
        <f>"880835"</f>
        <v>880835</v>
      </c>
      <c r="E3" s="29" t="s">
        <v>7</v>
      </c>
      <c r="F3" s="29" t="s">
        <v>8</v>
      </c>
    </row>
    <row r="4" ht="16.5" spans="1:6">
      <c r="A4" s="29" t="str">
        <f>"880522"</f>
        <v>880522</v>
      </c>
      <c r="B4" s="29" t="s">
        <v>9</v>
      </c>
      <c r="C4" s="29" t="s">
        <v>10</v>
      </c>
      <c r="D4" s="29" t="str">
        <f>"000015"</f>
        <v>000015</v>
      </c>
      <c r="E4" s="29" t="s">
        <v>11</v>
      </c>
      <c r="F4" s="29" t="s">
        <v>12</v>
      </c>
    </row>
    <row r="5" ht="16.5" spans="1:6">
      <c r="A5" s="29" t="str">
        <f>"880217"</f>
        <v>880217</v>
      </c>
      <c r="B5" s="29" t="s">
        <v>13</v>
      </c>
      <c r="C5" s="29" t="s">
        <v>14</v>
      </c>
      <c r="D5" s="29" t="str">
        <f>"000987"</f>
        <v>000987</v>
      </c>
      <c r="E5" s="29" t="s">
        <v>15</v>
      </c>
      <c r="F5" s="29" t="s">
        <v>16</v>
      </c>
    </row>
    <row r="6" ht="16.5" spans="1:6">
      <c r="A6" s="29" t="str">
        <f>"880885"</f>
        <v>880885</v>
      </c>
      <c r="B6" s="29" t="s">
        <v>17</v>
      </c>
      <c r="C6" s="29" t="s">
        <v>18</v>
      </c>
      <c r="D6" s="29" t="str">
        <f>"880400"</f>
        <v>880400</v>
      </c>
      <c r="E6" s="29" t="s">
        <v>19</v>
      </c>
      <c r="F6" s="29" t="s">
        <v>20</v>
      </c>
    </row>
    <row r="7" ht="16.5" spans="1:6">
      <c r="A7" s="29" t="str">
        <f>"880355"</f>
        <v>880355</v>
      </c>
      <c r="B7" s="29" t="s">
        <v>21</v>
      </c>
      <c r="C7" s="29" t="s">
        <v>22</v>
      </c>
      <c r="D7" s="29" t="str">
        <f>"880324"</f>
        <v>880324</v>
      </c>
      <c r="E7" s="29" t="s">
        <v>23</v>
      </c>
      <c r="F7" s="29" t="s">
        <v>24</v>
      </c>
    </row>
    <row r="8" ht="16.5" spans="1:6">
      <c r="A8" s="29" t="str">
        <f>"880851"</f>
        <v>880851</v>
      </c>
      <c r="B8" s="29" t="s">
        <v>25</v>
      </c>
      <c r="C8" s="29" t="s">
        <v>26</v>
      </c>
      <c r="D8" s="29" t="str">
        <f>"880310"</f>
        <v>880310</v>
      </c>
      <c r="E8" s="29" t="s">
        <v>27</v>
      </c>
      <c r="F8" s="29" t="s">
        <v>28</v>
      </c>
    </row>
    <row r="9" ht="16.5" spans="1:6">
      <c r="A9" s="29" t="str">
        <f>"880890"</f>
        <v>880890</v>
      </c>
      <c r="B9" s="29" t="s">
        <v>29</v>
      </c>
      <c r="C9" s="29" t="s">
        <v>30</v>
      </c>
      <c r="D9" s="29" t="str">
        <f>"880229"</f>
        <v>880229</v>
      </c>
      <c r="E9" s="29" t="s">
        <v>31</v>
      </c>
      <c r="F9" s="29" t="s">
        <v>32</v>
      </c>
    </row>
    <row r="10" ht="16.5" spans="1:6">
      <c r="A10" s="18"/>
      <c r="B10" s="18"/>
      <c r="C10" s="18"/>
      <c r="D10" s="29" t="str">
        <f>"880398"</f>
        <v>880398</v>
      </c>
      <c r="E10" s="29" t="s">
        <v>33</v>
      </c>
      <c r="F10" s="29" t="s">
        <v>34</v>
      </c>
    </row>
    <row r="11" ht="16.5" spans="1:6">
      <c r="A11" s="18"/>
      <c r="B11" s="18"/>
      <c r="C11" s="18"/>
      <c r="D11" s="29" t="str">
        <f>"880551"</f>
        <v>880551</v>
      </c>
      <c r="E11" s="29" t="s">
        <v>35</v>
      </c>
      <c r="F11" s="29" t="s">
        <v>36</v>
      </c>
    </row>
    <row r="12" ht="16.5" spans="1:6">
      <c r="A12" s="18"/>
      <c r="B12" s="18"/>
      <c r="C12" s="18"/>
      <c r="D12" s="29" t="str">
        <f>"880505"</f>
        <v>880505</v>
      </c>
      <c r="E12" s="29" t="s">
        <v>37</v>
      </c>
      <c r="F12" s="29" t="s">
        <v>38</v>
      </c>
    </row>
    <row r="13" ht="16.5" spans="1:6">
      <c r="A13" s="18"/>
      <c r="B13" s="18"/>
      <c r="C13" s="18"/>
      <c r="D13" s="29" t="str">
        <f>"880301"</f>
        <v>880301</v>
      </c>
      <c r="E13" s="29" t="s">
        <v>39</v>
      </c>
      <c r="F13" s="29" t="s">
        <v>40</v>
      </c>
    </row>
    <row r="14" ht="16.5" spans="1:6">
      <c r="A14" s="18"/>
      <c r="B14" s="18"/>
      <c r="C14" s="18"/>
      <c r="D14" s="29" t="str">
        <f>"880876"</f>
        <v>880876</v>
      </c>
      <c r="E14" s="29" t="s">
        <v>41</v>
      </c>
      <c r="F14" s="29" t="s">
        <v>42</v>
      </c>
    </row>
    <row r="15" ht="16.5" spans="1:6">
      <c r="A15" s="18"/>
      <c r="B15" s="18"/>
      <c r="C15" s="18"/>
      <c r="D15" s="29" t="str">
        <f>"880782"</f>
        <v>880782</v>
      </c>
      <c r="E15" s="29" t="s">
        <v>43</v>
      </c>
      <c r="F15" s="29" t="s">
        <v>44</v>
      </c>
    </row>
    <row r="16" ht="16.5" spans="1:6">
      <c r="A16" s="18"/>
      <c r="B16" s="18"/>
      <c r="C16" s="18"/>
      <c r="D16" s="29" t="str">
        <f>"880897"</f>
        <v>880897</v>
      </c>
      <c r="E16" s="29" t="s">
        <v>45</v>
      </c>
      <c r="F16" s="29" t="s">
        <v>46</v>
      </c>
    </row>
    <row r="17" ht="16.5" spans="1:6">
      <c r="A17" s="18"/>
      <c r="B17" s="18"/>
      <c r="C17" s="18"/>
      <c r="D17" s="29" t="str">
        <f>"880360"</f>
        <v>880360</v>
      </c>
      <c r="E17" s="29" t="s">
        <v>47</v>
      </c>
      <c r="F17" s="29" t="s">
        <v>48</v>
      </c>
    </row>
    <row r="18" ht="16.5" spans="1:6">
      <c r="A18" s="18"/>
      <c r="B18" s="18"/>
      <c r="C18" s="18"/>
      <c r="D18" s="29" t="str">
        <f>"880723"</f>
        <v>880723</v>
      </c>
      <c r="E18" s="29" t="s">
        <v>49</v>
      </c>
      <c r="F18" s="29" t="s">
        <v>50</v>
      </c>
    </row>
    <row r="19" ht="17.25" spans="1:6">
      <c r="A19" s="30"/>
      <c r="B19" s="30"/>
      <c r="C19" s="30"/>
      <c r="D19" s="29" t="str">
        <f>"880936"</f>
        <v>880936</v>
      </c>
      <c r="E19" s="29" t="s">
        <v>51</v>
      </c>
      <c r="F19" s="29" t="s">
        <v>52</v>
      </c>
    </row>
    <row r="20" ht="17.25" spans="1:6">
      <c r="A20" s="30"/>
      <c r="B20" s="30"/>
      <c r="C20" s="30"/>
      <c r="D20" s="29" t="str">
        <f>"880330"</f>
        <v>880330</v>
      </c>
      <c r="E20" s="29" t="s">
        <v>53</v>
      </c>
      <c r="F20" s="29" t="s">
        <v>54</v>
      </c>
    </row>
    <row r="21" ht="17.25" spans="1:6">
      <c r="A21" s="30"/>
      <c r="B21" s="30"/>
      <c r="C21" s="30"/>
      <c r="D21" s="29" t="str">
        <f>"880431"</f>
        <v>880431</v>
      </c>
      <c r="E21" s="29" t="s">
        <v>55</v>
      </c>
      <c r="F21" s="29" t="s">
        <v>56</v>
      </c>
    </row>
    <row r="22" ht="17.25" spans="1:6">
      <c r="A22" s="30"/>
      <c r="B22" s="30"/>
      <c r="C22" s="30"/>
      <c r="D22" s="29" t="str">
        <f>"880780"</f>
        <v>880780</v>
      </c>
      <c r="E22" s="29" t="s">
        <v>57</v>
      </c>
      <c r="F22" s="29" t="s">
        <v>58</v>
      </c>
    </row>
    <row r="23" ht="17.25" spans="1:6">
      <c r="A23" s="30"/>
      <c r="B23" s="30"/>
      <c r="C23" s="30"/>
      <c r="D23" s="29" t="str">
        <f>"880206"</f>
        <v>880206</v>
      </c>
      <c r="E23" s="29" t="s">
        <v>59</v>
      </c>
      <c r="F23" s="29" t="s">
        <v>60</v>
      </c>
    </row>
    <row r="24" ht="17.25" spans="1:6">
      <c r="A24" s="30"/>
      <c r="B24" s="30"/>
      <c r="C24" s="30"/>
      <c r="D24" s="29" t="str">
        <f>"880843"</f>
        <v>880843</v>
      </c>
      <c r="E24" s="29" t="s">
        <v>61</v>
      </c>
      <c r="F24" s="29" t="s">
        <v>30</v>
      </c>
    </row>
    <row r="25" ht="17.25" spans="1:6">
      <c r="A25" s="30"/>
      <c r="B25" s="30"/>
      <c r="C25" s="30"/>
      <c r="D25" s="29" t="str">
        <f>"000122"</f>
        <v>000122</v>
      </c>
      <c r="E25" s="29" t="s">
        <v>62</v>
      </c>
      <c r="F25" s="29" t="s">
        <v>30</v>
      </c>
    </row>
    <row r="26" ht="17.25" spans="1:6">
      <c r="A26" s="30"/>
      <c r="B26" s="30"/>
      <c r="C26" s="30"/>
      <c r="D26" s="29" t="str">
        <f>"399678"</f>
        <v>399678</v>
      </c>
      <c r="E26" s="29" t="s">
        <v>63</v>
      </c>
      <c r="F26" s="29" t="s">
        <v>30</v>
      </c>
    </row>
    <row r="27" ht="17.25" spans="1:6">
      <c r="A27" s="30"/>
      <c r="B27" s="30"/>
      <c r="C27" s="30"/>
      <c r="D27" s="29" t="str">
        <f>"399438"</f>
        <v>399438</v>
      </c>
      <c r="E27" s="29" t="s">
        <v>64</v>
      </c>
      <c r="F27" s="29" t="s">
        <v>30</v>
      </c>
    </row>
    <row r="28" ht="17.25" spans="1:6">
      <c r="A28" s="30"/>
      <c r="B28" s="30"/>
      <c r="C28" s="30"/>
      <c r="D28" s="29" t="str">
        <f>"399391"</f>
        <v>399391</v>
      </c>
      <c r="E28" s="29" t="s">
        <v>65</v>
      </c>
      <c r="F28" s="29" t="s">
        <v>30</v>
      </c>
    </row>
    <row r="29" ht="17.25" spans="1:6">
      <c r="A29" s="30"/>
      <c r="B29" s="30"/>
      <c r="C29" s="30"/>
      <c r="D29" s="29" t="str">
        <f>"399375"</f>
        <v>399375</v>
      </c>
      <c r="E29" s="29" t="s">
        <v>66</v>
      </c>
      <c r="F29" s="29" t="s">
        <v>30</v>
      </c>
    </row>
    <row r="30" ht="17.25" spans="1:6">
      <c r="A30" s="30"/>
      <c r="B30" s="30"/>
      <c r="C30" s="30"/>
      <c r="D30" s="29" t="str">
        <f>"399319"</f>
        <v>399319</v>
      </c>
      <c r="E30" s="29" t="s">
        <v>67</v>
      </c>
      <c r="F30" s="29" t="s">
        <v>30</v>
      </c>
    </row>
    <row r="31" ht="17.25" spans="1:6">
      <c r="A31" s="30"/>
      <c r="B31" s="30"/>
      <c r="C31" s="30"/>
      <c r="D31" s="18"/>
      <c r="E31" s="18"/>
      <c r="F31" s="18"/>
    </row>
    <row r="32" ht="17.25" spans="1:6">
      <c r="A32" s="30"/>
      <c r="B32" s="30"/>
      <c r="C32" s="30"/>
      <c r="D32" s="18"/>
      <c r="E32" s="18"/>
      <c r="F32" s="18"/>
    </row>
    <row r="33" ht="17.25" spans="1:6">
      <c r="A33" s="30"/>
      <c r="B33" s="30"/>
      <c r="C33" s="30"/>
      <c r="D33" s="18"/>
      <c r="E33" s="18"/>
      <c r="F33" s="18"/>
    </row>
    <row r="34" ht="17.25" spans="1:6">
      <c r="A34" s="30"/>
      <c r="B34" s="30"/>
      <c r="C34" s="30"/>
      <c r="D34" s="18"/>
      <c r="E34" s="18"/>
      <c r="F34" s="18"/>
    </row>
    <row r="35" ht="17.25" spans="1:6">
      <c r="A35" s="30"/>
      <c r="B35" s="30"/>
      <c r="C35" s="30"/>
      <c r="D35" s="18"/>
      <c r="E35" s="18"/>
      <c r="F35" s="18"/>
    </row>
    <row r="36" ht="17.25" spans="1:6">
      <c r="A36" s="30"/>
      <c r="B36" s="30"/>
      <c r="C36" s="30"/>
      <c r="D36" s="18"/>
      <c r="E36" s="18"/>
      <c r="F36" s="18"/>
    </row>
    <row r="37" ht="17.25" spans="1:6">
      <c r="A37" s="30"/>
      <c r="B37" s="30"/>
      <c r="C37" s="30"/>
      <c r="D37" s="18"/>
      <c r="E37" s="18"/>
      <c r="F37" s="18"/>
    </row>
    <row r="38" ht="17.25" spans="1:6">
      <c r="A38" s="30"/>
      <c r="B38" s="30"/>
      <c r="C38" s="30"/>
      <c r="D38" s="18"/>
      <c r="E38" s="18"/>
      <c r="F38" s="18"/>
    </row>
    <row r="39" ht="17.25" spans="1:6">
      <c r="A39" s="30"/>
      <c r="B39" s="30"/>
      <c r="C39" s="30"/>
      <c r="D39" s="18"/>
      <c r="E39" s="18"/>
      <c r="F39" s="18"/>
    </row>
    <row r="40" ht="17.25" spans="1:6">
      <c r="A40" s="30"/>
      <c r="B40" s="30"/>
      <c r="C40" s="30"/>
      <c r="D40" s="18"/>
      <c r="E40" s="18"/>
      <c r="F40" s="18"/>
    </row>
    <row r="41" ht="17.25" spans="1:6">
      <c r="A41" s="30"/>
      <c r="B41" s="30"/>
      <c r="C41" s="30"/>
      <c r="D41" s="18"/>
      <c r="E41" s="18"/>
      <c r="F41" s="18"/>
    </row>
    <row r="42" ht="17.25" spans="1:6">
      <c r="A42" s="30"/>
      <c r="B42" s="30"/>
      <c r="C42" s="30"/>
      <c r="D42" s="18"/>
      <c r="E42" s="18"/>
      <c r="F42" s="18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18"/>
      <c r="B46" s="18"/>
      <c r="C46" s="18"/>
      <c r="D46" s="18"/>
      <c r="E46" s="18"/>
      <c r="F46" s="18"/>
    </row>
    <row r="47" ht="16.5" spans="1:6">
      <c r="A47" s="18"/>
      <c r="B47" s="18"/>
      <c r="C47" s="18"/>
      <c r="D47" s="18"/>
      <c r="E47" s="18"/>
      <c r="F47" s="18"/>
    </row>
    <row r="48" ht="16.5" spans="1:6">
      <c r="A48" s="18"/>
      <c r="B48" s="18"/>
      <c r="C48" s="18"/>
      <c r="D48" s="18"/>
      <c r="E48" s="18"/>
      <c r="F48" s="18"/>
    </row>
    <row r="49" ht="16.5" spans="1:6">
      <c r="A49" s="18"/>
      <c r="B49" s="18"/>
      <c r="C49" s="18"/>
      <c r="D49" s="18"/>
      <c r="E49" s="18"/>
      <c r="F49" s="18"/>
    </row>
    <row r="50" ht="16.5" spans="1:6">
      <c r="A50" s="18"/>
      <c r="B50" s="18"/>
      <c r="C50" s="18"/>
      <c r="D50" s="18"/>
      <c r="E50" s="18"/>
      <c r="F50" s="18"/>
    </row>
    <row r="51" ht="16.5" spans="1:6">
      <c r="A51" s="18"/>
      <c r="B51" s="18"/>
      <c r="C51" s="18"/>
      <c r="D51" s="18"/>
      <c r="E51" s="18"/>
      <c r="F51" s="18"/>
    </row>
    <row r="52" ht="16.5" spans="1:6">
      <c r="A52" s="18"/>
      <c r="B52" s="18"/>
      <c r="C52" s="18"/>
      <c r="D52" s="18"/>
      <c r="E52" s="18"/>
      <c r="F52" s="18"/>
    </row>
    <row r="53" ht="16.5" spans="1:6">
      <c r="A53" s="18"/>
      <c r="B53" s="18"/>
      <c r="C53" s="18"/>
      <c r="D53" s="18"/>
      <c r="E53" s="18"/>
      <c r="F53" s="18"/>
    </row>
    <row r="54" ht="16.5" spans="1:6">
      <c r="A54" s="18"/>
      <c r="B54" s="18"/>
      <c r="C54" s="18"/>
      <c r="D54" s="18"/>
      <c r="E54" s="18"/>
      <c r="F54" s="18"/>
    </row>
    <row r="55" ht="16.5" spans="1:6">
      <c r="A55" s="18"/>
      <c r="B55" s="18"/>
      <c r="C55" s="18"/>
      <c r="D55" s="18"/>
      <c r="E55" s="18"/>
      <c r="F55" s="18"/>
    </row>
    <row r="56" ht="16.5" spans="1:6">
      <c r="A56" s="18"/>
      <c r="B56" s="18"/>
      <c r="C56" s="18"/>
      <c r="D56" s="18"/>
      <c r="E56" s="18"/>
      <c r="F56" s="18"/>
    </row>
    <row r="57" ht="16.5" spans="1:6">
      <c r="A57" s="18"/>
      <c r="B57" s="18"/>
      <c r="C57" s="18"/>
      <c r="D57" s="18"/>
      <c r="E57" s="18"/>
      <c r="F57" s="18"/>
    </row>
    <row r="58" ht="16.5" spans="1:6">
      <c r="A58" s="18"/>
      <c r="B58" s="18"/>
      <c r="C58" s="18"/>
      <c r="D58" s="18"/>
      <c r="E58" s="18"/>
      <c r="F58" s="18"/>
    </row>
    <row r="59" ht="16.5" spans="1:6">
      <c r="A59" s="18"/>
      <c r="B59" s="18"/>
      <c r="C59" s="18"/>
      <c r="D59" s="18"/>
      <c r="E59" s="18"/>
      <c r="F59" s="18"/>
    </row>
    <row r="60" ht="16.5" spans="1:6">
      <c r="A60" s="18"/>
      <c r="B60" s="18"/>
      <c r="C60" s="18"/>
      <c r="D60" s="18"/>
      <c r="E60" s="18"/>
      <c r="F60" s="18"/>
    </row>
    <row r="61" ht="16.5" spans="1:6">
      <c r="A61" s="18"/>
      <c r="B61" s="18"/>
      <c r="C61" s="18"/>
      <c r="D61" s="18"/>
      <c r="E61" s="18"/>
      <c r="F61" s="18"/>
    </row>
    <row r="62" ht="16.5" spans="1:6">
      <c r="A62" s="18"/>
      <c r="B62" s="18"/>
      <c r="C62" s="18"/>
      <c r="D62" s="18"/>
      <c r="E62" s="18"/>
      <c r="F62" s="18"/>
    </row>
    <row r="63" ht="16.5" spans="1:6">
      <c r="A63" s="18"/>
      <c r="B63" s="18"/>
      <c r="C63" s="18"/>
      <c r="D63" s="18"/>
      <c r="E63" s="18"/>
      <c r="F63" s="18"/>
    </row>
    <row r="64" ht="16.5" spans="1:6">
      <c r="A64" s="18"/>
      <c r="B64" s="18"/>
      <c r="C64" s="18"/>
      <c r="D64" s="18"/>
      <c r="E64" s="18"/>
      <c r="F64" s="18"/>
    </row>
    <row r="65" ht="16.5" spans="1:6">
      <c r="A65" s="18"/>
      <c r="B65" s="18"/>
      <c r="C65" s="18"/>
      <c r="D65" s="18"/>
      <c r="E65" s="18"/>
      <c r="F65" s="18"/>
    </row>
    <row r="66" ht="16.5" spans="1:6">
      <c r="A66" s="18"/>
      <c r="B66" s="18"/>
      <c r="C66" s="18"/>
      <c r="D66" s="18"/>
      <c r="E66" s="18"/>
      <c r="F66" s="18"/>
    </row>
    <row r="67" ht="16.5" spans="1:6">
      <c r="A67" s="18"/>
      <c r="B67" s="18"/>
      <c r="C67" s="18"/>
      <c r="D67" s="18"/>
      <c r="E67" s="18"/>
      <c r="F67" s="18"/>
    </row>
    <row r="68" ht="16.5" spans="1:6">
      <c r="A68" s="18"/>
      <c r="B68" s="18"/>
      <c r="C68" s="18"/>
      <c r="D68" s="18"/>
      <c r="E68" s="18"/>
      <c r="F68" s="18"/>
    </row>
    <row r="69" ht="16.5" spans="1:6">
      <c r="A69" s="18"/>
      <c r="B69" s="18"/>
      <c r="C69" s="18"/>
      <c r="D69" s="18"/>
      <c r="E69" s="18"/>
      <c r="F69" s="18"/>
    </row>
    <row r="70" ht="16.5" spans="1:6">
      <c r="A70" s="18"/>
      <c r="B70" s="18"/>
      <c r="C70" s="18"/>
      <c r="D70" s="18"/>
      <c r="E70" s="18"/>
      <c r="F70" s="18"/>
    </row>
    <row r="71" ht="16.5" spans="1:6">
      <c r="A71" s="18"/>
      <c r="B71" s="18"/>
      <c r="C71" s="18"/>
      <c r="D71" s="18"/>
      <c r="E71" s="18"/>
      <c r="F71" s="18"/>
    </row>
    <row r="72" ht="16.5" spans="1:6">
      <c r="A72" s="18"/>
      <c r="B72" s="18"/>
      <c r="C72" s="18"/>
      <c r="D72" s="18"/>
      <c r="E72" s="18"/>
      <c r="F72" s="18"/>
    </row>
    <row r="73" ht="16.5" spans="1:6">
      <c r="A73" s="18"/>
      <c r="B73" s="18"/>
      <c r="C73" s="18"/>
      <c r="D73" s="18"/>
      <c r="E73" s="18"/>
      <c r="F73" s="18"/>
    </row>
    <row r="74" ht="16.5" spans="1:6">
      <c r="A74" s="18"/>
      <c r="B74" s="18"/>
      <c r="C74" s="18"/>
      <c r="D74" s="18"/>
      <c r="E74" s="18"/>
      <c r="F74" s="18"/>
    </row>
    <row r="75" ht="16.5" spans="1:6">
      <c r="A75" s="18"/>
      <c r="B75" s="18"/>
      <c r="C75" s="18"/>
      <c r="D75" s="18"/>
      <c r="E75" s="18"/>
      <c r="F75" s="18"/>
    </row>
    <row r="76" ht="16.5" spans="1:6">
      <c r="A76" s="18"/>
      <c r="B76" s="18"/>
      <c r="C76" s="18"/>
      <c r="D76" s="18"/>
      <c r="E76" s="18"/>
      <c r="F76" s="18"/>
    </row>
    <row r="77" ht="16.5" spans="1:6">
      <c r="A77" s="18"/>
      <c r="B77" s="18"/>
      <c r="C77" s="18"/>
      <c r="D77" s="18"/>
      <c r="E77" s="18"/>
      <c r="F77" s="18"/>
    </row>
    <row r="78" ht="16.5" spans="1:6">
      <c r="A78" s="18"/>
      <c r="B78" s="18"/>
      <c r="C78" s="18"/>
      <c r="D78" s="18"/>
      <c r="E78" s="18"/>
      <c r="F78" s="18"/>
    </row>
    <row r="79" ht="16.5" spans="1:6">
      <c r="A79" s="18"/>
      <c r="B79" s="18"/>
      <c r="C79" s="18"/>
      <c r="D79" s="18"/>
      <c r="E79" s="18"/>
      <c r="F79" s="18"/>
    </row>
    <row r="80" ht="16.5" spans="1:6">
      <c r="A80" s="18"/>
      <c r="B80" s="18"/>
      <c r="C80" s="18"/>
      <c r="D80" s="18"/>
      <c r="E80" s="18"/>
      <c r="F80" s="18"/>
    </row>
    <row r="81" ht="16.5" spans="1:6">
      <c r="A81" s="18"/>
      <c r="B81" s="18"/>
      <c r="C81" s="18"/>
      <c r="D81" s="18"/>
      <c r="E81" s="18"/>
      <c r="F81" s="18"/>
    </row>
    <row r="82" ht="16.5" spans="1:6">
      <c r="A82" s="18"/>
      <c r="B82" s="18"/>
      <c r="C82" s="18"/>
      <c r="D82" s="18"/>
      <c r="E82" s="18"/>
      <c r="F82" s="18"/>
    </row>
    <row r="83" ht="16.5" spans="1:6">
      <c r="A83" s="18"/>
      <c r="B83" s="18"/>
      <c r="C83" s="18"/>
      <c r="D83" s="18"/>
      <c r="E83" s="18"/>
      <c r="F83" s="18"/>
    </row>
    <row r="84" ht="16.5" spans="1:6">
      <c r="A84" s="18"/>
      <c r="B84" s="18"/>
      <c r="C84" s="18"/>
      <c r="D84" s="18"/>
      <c r="E84" s="18"/>
      <c r="F84" s="18"/>
    </row>
    <row r="85" ht="16.5" spans="1:6">
      <c r="A85" s="18"/>
      <c r="B85" s="18"/>
      <c r="C85" s="18"/>
      <c r="D85" s="18"/>
      <c r="E85" s="18"/>
      <c r="F85" s="18"/>
    </row>
    <row r="86" ht="16.5" spans="1:6">
      <c r="A86" s="18"/>
      <c r="B86" s="18"/>
      <c r="C86" s="18"/>
      <c r="D86" s="18"/>
      <c r="E86" s="18"/>
      <c r="F86" s="18"/>
    </row>
    <row r="87" ht="16.5" spans="1:6">
      <c r="A87" s="18"/>
      <c r="B87" s="18"/>
      <c r="C87" s="18"/>
      <c r="D87" s="18"/>
      <c r="E87" s="18"/>
      <c r="F87" s="18"/>
    </row>
    <row r="88" ht="16.5" spans="1:6">
      <c r="A88" s="18"/>
      <c r="B88" s="18"/>
      <c r="C88" s="18"/>
      <c r="D88" s="18"/>
      <c r="E88" s="18"/>
      <c r="F88" s="18"/>
    </row>
    <row r="89" ht="16.5" spans="1:6">
      <c r="A89" s="18"/>
      <c r="B89" s="18"/>
      <c r="C89" s="18"/>
      <c r="D89" s="18"/>
      <c r="E89" s="18"/>
      <c r="F89" s="18"/>
    </row>
    <row r="90" ht="16.5" spans="1:6">
      <c r="A90" s="18"/>
      <c r="B90" s="18"/>
      <c r="C90" s="18"/>
      <c r="D90" s="18"/>
      <c r="E90" s="18"/>
      <c r="F90" s="18"/>
    </row>
    <row r="91" ht="16.5" spans="1:6">
      <c r="A91" s="18"/>
      <c r="B91" s="18"/>
      <c r="C91" s="18"/>
      <c r="D91" s="18"/>
      <c r="E91" s="18"/>
      <c r="F91" s="18"/>
    </row>
    <row r="92" ht="16.5" spans="1:6">
      <c r="A92" s="18"/>
      <c r="B92" s="18"/>
      <c r="C92" s="18"/>
      <c r="D92" s="18"/>
      <c r="E92" s="18"/>
      <c r="F92" s="18"/>
    </row>
    <row r="93" ht="16.5" spans="1:6">
      <c r="A93" s="18"/>
      <c r="B93" s="18"/>
      <c r="C93" s="18"/>
      <c r="D93" s="18"/>
      <c r="E93" s="18"/>
      <c r="F93" s="18"/>
    </row>
    <row r="94" ht="16.5" spans="1:6">
      <c r="A94" s="18"/>
      <c r="B94" s="18"/>
      <c r="C94" s="18"/>
      <c r="D94" s="18"/>
      <c r="E94" s="18"/>
      <c r="F94" s="18"/>
    </row>
    <row r="95" ht="16.5" spans="1:6">
      <c r="A95" s="18"/>
      <c r="B95" s="18"/>
      <c r="C95" s="18"/>
      <c r="D95" s="18"/>
      <c r="E95" s="18"/>
      <c r="F95" s="18"/>
    </row>
    <row r="96" ht="16.5" spans="1:6">
      <c r="A96" s="18"/>
      <c r="B96" s="18"/>
      <c r="C96" s="18"/>
      <c r="D96" s="18"/>
      <c r="E96" s="18"/>
      <c r="F96" s="18"/>
    </row>
    <row r="97" ht="16.5" spans="1:6">
      <c r="A97" s="18"/>
      <c r="B97" s="18"/>
      <c r="C97" s="18"/>
      <c r="D97" s="18"/>
      <c r="E97" s="18"/>
      <c r="F97" s="18"/>
    </row>
    <row r="98" ht="16.5" spans="1:6">
      <c r="A98" s="18"/>
      <c r="B98" s="18"/>
      <c r="C98" s="18"/>
      <c r="D98" s="18"/>
      <c r="E98" s="18"/>
      <c r="F98" s="18"/>
    </row>
    <row r="99" ht="16.5" spans="1:6">
      <c r="A99" s="18"/>
      <c r="B99" s="18"/>
      <c r="C99" s="18"/>
      <c r="D99" s="18"/>
      <c r="E99" s="18"/>
      <c r="F99" s="18"/>
    </row>
    <row r="100" ht="16.5" spans="1:6">
      <c r="A100" s="18"/>
      <c r="B100" s="18"/>
      <c r="C100" s="18"/>
      <c r="D100" s="18"/>
      <c r="E100" s="18"/>
      <c r="F100" s="18"/>
    </row>
    <row r="101" ht="16.5" spans="1:6">
      <c r="A101" s="18"/>
      <c r="B101" s="18"/>
      <c r="C101" s="18"/>
      <c r="D101" s="18"/>
      <c r="E101" s="18"/>
      <c r="F101" s="18"/>
    </row>
    <row r="102" ht="16.5" spans="1:6">
      <c r="A102" s="18"/>
      <c r="B102" s="18"/>
      <c r="C102" s="18"/>
      <c r="D102" s="18"/>
      <c r="E102" s="18"/>
      <c r="F102" s="18"/>
    </row>
    <row r="103" ht="16.5" spans="1:6">
      <c r="A103" s="18"/>
      <c r="B103" s="18"/>
      <c r="C103" s="18"/>
      <c r="D103" s="18"/>
      <c r="E103" s="18"/>
      <c r="F103" s="18"/>
    </row>
    <row r="104" ht="16.5" spans="1:6">
      <c r="A104" s="18"/>
      <c r="B104" s="18"/>
      <c r="C104" s="18"/>
      <c r="D104" s="18"/>
      <c r="E104" s="18"/>
      <c r="F104" s="18"/>
    </row>
    <row r="105" ht="16.5" spans="1:6">
      <c r="A105" s="18"/>
      <c r="B105" s="18"/>
      <c r="C105" s="18"/>
      <c r="D105" s="18"/>
      <c r="E105" s="18"/>
      <c r="F105" s="18"/>
    </row>
    <row r="106" ht="16.5" spans="1:6">
      <c r="A106" s="18"/>
      <c r="B106" s="18"/>
      <c r="C106" s="18"/>
      <c r="D106" s="18"/>
      <c r="E106" s="18"/>
      <c r="F106" s="18"/>
    </row>
    <row r="107" ht="16.5" spans="1:6">
      <c r="A107" s="18"/>
      <c r="B107" s="18"/>
      <c r="C107" s="18"/>
      <c r="D107" s="18"/>
      <c r="E107" s="18"/>
      <c r="F107" s="18"/>
    </row>
    <row r="108" ht="16.5" spans="1:6">
      <c r="A108" s="18"/>
      <c r="B108" s="18"/>
      <c r="C108" s="18"/>
      <c r="D108" s="18"/>
      <c r="E108" s="18"/>
      <c r="F108" s="18"/>
    </row>
    <row r="109" ht="16.5" spans="1:6">
      <c r="A109" s="18"/>
      <c r="B109" s="18"/>
      <c r="C109" s="18"/>
      <c r="D109" s="18"/>
      <c r="E109" s="18"/>
      <c r="F109" s="18"/>
    </row>
    <row r="110" ht="16.5" spans="1:6">
      <c r="A110" s="18"/>
      <c r="B110" s="18"/>
      <c r="C110" s="18"/>
      <c r="D110" s="18"/>
      <c r="E110" s="18"/>
      <c r="F110" s="18"/>
    </row>
    <row r="111" ht="16.5" spans="1:6">
      <c r="A111" s="18"/>
      <c r="B111" s="18"/>
      <c r="C111" s="18"/>
      <c r="D111" s="18"/>
      <c r="E111" s="18"/>
      <c r="F111" s="18"/>
    </row>
    <row r="112" ht="16.5" spans="1:6">
      <c r="A112" s="18"/>
      <c r="B112" s="18"/>
      <c r="C112" s="18"/>
      <c r="D112" s="18"/>
      <c r="E112" s="18"/>
      <c r="F112" s="18"/>
    </row>
    <row r="113" ht="16.5" spans="1:6">
      <c r="A113" s="18"/>
      <c r="B113" s="18"/>
      <c r="C113" s="18"/>
      <c r="D113" s="18"/>
      <c r="E113" s="18"/>
      <c r="F113" s="18"/>
    </row>
    <row r="114" ht="16.5" spans="1:6">
      <c r="A114" s="18"/>
      <c r="B114" s="18"/>
      <c r="C114" s="18"/>
      <c r="D114" s="18"/>
      <c r="E114" s="18"/>
      <c r="F114" s="18"/>
    </row>
    <row r="115" ht="16.5" spans="1:6">
      <c r="A115" s="18"/>
      <c r="B115" s="18"/>
      <c r="C115" s="18"/>
      <c r="D115" s="18"/>
      <c r="E115" s="18"/>
      <c r="F115" s="18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3">
      <c r="A127" s="18"/>
      <c r="B127" s="18"/>
      <c r="C127" s="18"/>
    </row>
    <row r="128" ht="16.5" spans="1:3">
      <c r="A128" s="18"/>
      <c r="B128" s="18"/>
      <c r="C128" s="18"/>
    </row>
    <row r="129" ht="16.5" spans="1:3">
      <c r="A129" s="18"/>
      <c r="B129" s="18"/>
      <c r="C129" s="18"/>
    </row>
    <row r="130" ht="16.5" spans="1:3">
      <c r="A130" s="18"/>
      <c r="B130" s="18"/>
      <c r="C130" s="18"/>
    </row>
    <row r="131" ht="16.5" spans="1:3">
      <c r="A131" s="18"/>
      <c r="B131" s="18"/>
      <c r="C131" s="18"/>
    </row>
    <row r="132" ht="16.5" spans="1:3">
      <c r="A132" s="18"/>
      <c r="B132" s="18"/>
      <c r="C132" s="18"/>
    </row>
    <row r="133" ht="16.5" spans="1:3">
      <c r="A133" s="18"/>
      <c r="B133" s="18"/>
      <c r="C133" s="18"/>
    </row>
    <row r="134" ht="16.5" spans="1:3">
      <c r="A134" s="18"/>
      <c r="B134" s="18"/>
      <c r="C134" s="18"/>
    </row>
    <row r="135" ht="16.5" spans="1:3">
      <c r="A135" s="18"/>
      <c r="B135" s="18"/>
      <c r="C135" s="18"/>
    </row>
    <row r="136" ht="16.5" spans="1:3">
      <c r="A136" s="18"/>
      <c r="B136" s="18"/>
      <c r="C136" s="18"/>
    </row>
    <row r="137" ht="16.5" spans="1:3">
      <c r="A137" s="18"/>
      <c r="B137" s="18"/>
      <c r="C137" s="18"/>
    </row>
    <row r="138" ht="16.5" spans="1:3">
      <c r="A138" s="18"/>
      <c r="B138" s="18"/>
      <c r="C138" s="18"/>
    </row>
    <row r="139" ht="16.5" spans="1:3">
      <c r="A139" s="18"/>
      <c r="B139" s="18"/>
      <c r="C139" s="18"/>
    </row>
    <row r="140" ht="16.5" spans="1:3">
      <c r="A140" s="18"/>
      <c r="B140" s="18"/>
      <c r="C140" s="18"/>
    </row>
    <row r="141" ht="16.5" spans="1:3">
      <c r="A141" s="18"/>
      <c r="B141" s="18"/>
      <c r="C141" s="18"/>
    </row>
    <row r="142" ht="16.5" spans="1:3">
      <c r="A142" s="18"/>
      <c r="B142" s="18"/>
      <c r="C142" s="18"/>
    </row>
    <row r="143" ht="16.5" spans="1:3">
      <c r="A143" s="18"/>
      <c r="B143" s="18"/>
      <c r="C143" s="18"/>
    </row>
    <row r="144" ht="16.5" spans="1:3">
      <c r="A144" s="18"/>
      <c r="B144" s="18"/>
      <c r="C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3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19"/>
      <c r="K1" s="1" t="s">
        <v>69</v>
      </c>
      <c r="L1" s="1"/>
      <c r="M1" s="1"/>
      <c r="N1" s="1"/>
      <c r="O1" s="1"/>
      <c r="P1" s="1"/>
      <c r="Q1" s="1"/>
      <c r="R1" s="1"/>
    </row>
    <row r="2" ht="22.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20" t="s">
        <v>79</v>
      </c>
      <c r="K2" s="12" t="s">
        <v>80</v>
      </c>
      <c r="L2" s="12" t="s">
        <v>81</v>
      </c>
      <c r="M2" s="12" t="s">
        <v>82</v>
      </c>
      <c r="N2" s="12" t="s">
        <v>83</v>
      </c>
      <c r="O2" s="12" t="s">
        <v>84</v>
      </c>
      <c r="P2" s="12" t="s">
        <v>85</v>
      </c>
      <c r="Q2" s="12" t="s">
        <v>86</v>
      </c>
      <c r="R2" s="12" t="s">
        <v>87</v>
      </c>
    </row>
    <row r="3" ht="16.5" spans="1:18">
      <c r="A3" s="15">
        <v>131</v>
      </c>
      <c r="B3" s="15" t="s">
        <v>88</v>
      </c>
      <c r="C3" s="15">
        <v>1502.323</v>
      </c>
      <c r="D3" s="15">
        <v>2446.333</v>
      </c>
      <c r="E3" s="15">
        <v>1</v>
      </c>
      <c r="F3" s="16">
        <v>0</v>
      </c>
      <c r="G3" s="16">
        <v>0</v>
      </c>
      <c r="H3" s="16">
        <v>1</v>
      </c>
      <c r="I3" s="16">
        <v>1.614</v>
      </c>
      <c r="J3" s="16">
        <v>39.58</v>
      </c>
      <c r="K3" s="21">
        <v>3</v>
      </c>
      <c r="L3" s="21">
        <v>0</v>
      </c>
      <c r="M3" s="21">
        <v>1</v>
      </c>
      <c r="N3" s="21">
        <v>-1</v>
      </c>
      <c r="O3" s="21">
        <v>0</v>
      </c>
      <c r="P3" s="21">
        <v>-1.823</v>
      </c>
      <c r="Q3" s="21">
        <v>0</v>
      </c>
      <c r="R3" s="21">
        <v>0</v>
      </c>
    </row>
    <row r="4" ht="16.5" spans="1:18">
      <c r="A4" s="15">
        <v>399239</v>
      </c>
      <c r="B4" s="15" t="s">
        <v>89</v>
      </c>
      <c r="C4" s="15">
        <v>1078.339</v>
      </c>
      <c r="D4" s="15">
        <v>1878.13</v>
      </c>
      <c r="E4" s="15">
        <v>1</v>
      </c>
      <c r="F4" s="16">
        <v>0</v>
      </c>
      <c r="G4" s="16">
        <v>0</v>
      </c>
      <c r="H4" s="16">
        <v>1</v>
      </c>
      <c r="I4" s="16">
        <v>0.477</v>
      </c>
      <c r="J4" s="16">
        <v>42.858</v>
      </c>
      <c r="K4" s="21">
        <v>3</v>
      </c>
      <c r="L4" s="21">
        <v>0</v>
      </c>
      <c r="M4" s="21">
        <v>1</v>
      </c>
      <c r="N4" s="21">
        <v>-1</v>
      </c>
      <c r="O4" s="21">
        <v>0</v>
      </c>
      <c r="P4" s="21">
        <v>-1.896</v>
      </c>
      <c r="Q4" s="21">
        <v>0</v>
      </c>
      <c r="R4" s="21">
        <v>0</v>
      </c>
    </row>
    <row r="5" ht="16.5" spans="1:18">
      <c r="A5" s="15">
        <v>399677</v>
      </c>
      <c r="B5" s="15" t="s">
        <v>90</v>
      </c>
      <c r="C5" s="15">
        <v>2834.2</v>
      </c>
      <c r="D5" s="15">
        <v>4966.587</v>
      </c>
      <c r="E5" s="15">
        <v>1</v>
      </c>
      <c r="F5" s="16">
        <v>0</v>
      </c>
      <c r="G5" s="16">
        <v>0</v>
      </c>
      <c r="H5" s="16">
        <v>1</v>
      </c>
      <c r="I5" s="16">
        <v>0.74</v>
      </c>
      <c r="J5" s="16">
        <v>43.357</v>
      </c>
      <c r="K5" s="21">
        <v>1</v>
      </c>
      <c r="L5" s="21">
        <v>2</v>
      </c>
      <c r="M5" s="21">
        <v>0</v>
      </c>
      <c r="N5" s="21">
        <v>-1</v>
      </c>
      <c r="O5" s="21">
        <v>0</v>
      </c>
      <c r="P5" s="21">
        <v>-0.359</v>
      </c>
      <c r="Q5" s="21">
        <v>0</v>
      </c>
      <c r="R5" s="21">
        <v>0</v>
      </c>
    </row>
    <row r="6" ht="16.5" spans="1:18">
      <c r="A6" s="15">
        <v>399804</v>
      </c>
      <c r="B6" s="15" t="s">
        <v>91</v>
      </c>
      <c r="C6" s="15">
        <v>1141.019</v>
      </c>
      <c r="D6" s="15">
        <v>1678.449</v>
      </c>
      <c r="E6" s="15">
        <v>1</v>
      </c>
      <c r="F6" s="16">
        <v>0</v>
      </c>
      <c r="G6" s="16">
        <v>0</v>
      </c>
      <c r="H6" s="16">
        <v>1</v>
      </c>
      <c r="I6" s="16">
        <v>0.566</v>
      </c>
      <c r="J6" s="16">
        <v>32.404</v>
      </c>
      <c r="K6" s="21">
        <v>2</v>
      </c>
      <c r="L6" s="21">
        <v>0</v>
      </c>
      <c r="M6" s="21">
        <v>1</v>
      </c>
      <c r="N6" s="21">
        <v>-1</v>
      </c>
      <c r="O6" s="21">
        <v>0</v>
      </c>
      <c r="P6" s="21">
        <v>-1.041</v>
      </c>
      <c r="Q6" s="21">
        <v>0</v>
      </c>
      <c r="R6" s="21">
        <v>0</v>
      </c>
    </row>
    <row r="7" ht="16.5" spans="1:18">
      <c r="A7" s="15">
        <v>399971</v>
      </c>
      <c r="B7" s="15" t="s">
        <v>92</v>
      </c>
      <c r="C7" s="15">
        <v>834.24</v>
      </c>
      <c r="D7" s="15">
        <v>1248.148</v>
      </c>
      <c r="E7" s="15">
        <v>1</v>
      </c>
      <c r="F7" s="16">
        <v>0</v>
      </c>
      <c r="G7" s="16">
        <v>0</v>
      </c>
      <c r="H7" s="16">
        <v>1</v>
      </c>
      <c r="I7" s="16">
        <v>1.014</v>
      </c>
      <c r="J7" s="16">
        <v>33.839</v>
      </c>
      <c r="K7" s="21">
        <v>4</v>
      </c>
      <c r="L7" s="21">
        <v>0</v>
      </c>
      <c r="M7" s="21">
        <v>0</v>
      </c>
      <c r="N7" s="21">
        <v>-1</v>
      </c>
      <c r="O7" s="21">
        <v>0</v>
      </c>
      <c r="P7" s="21">
        <v>-3.582</v>
      </c>
      <c r="Q7" s="21">
        <v>0</v>
      </c>
      <c r="R7" s="21">
        <v>0</v>
      </c>
    </row>
    <row r="8" ht="16.5" spans="1:18">
      <c r="A8" s="15">
        <v>399996</v>
      </c>
      <c r="B8" s="15" t="s">
        <v>93</v>
      </c>
      <c r="C8" s="15">
        <v>2129.935</v>
      </c>
      <c r="D8" s="15">
        <v>3284.536</v>
      </c>
      <c r="E8" s="15">
        <v>1</v>
      </c>
      <c r="F8" s="16">
        <v>0</v>
      </c>
      <c r="G8" s="16">
        <v>0</v>
      </c>
      <c r="H8" s="16">
        <v>1</v>
      </c>
      <c r="I8" s="16">
        <v>2.127</v>
      </c>
      <c r="J8" s="16">
        <v>36.532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-9.35</v>
      </c>
      <c r="Q8" s="21">
        <v>0</v>
      </c>
      <c r="R8" s="21">
        <v>0</v>
      </c>
    </row>
    <row r="9" ht="16.5" spans="1:18">
      <c r="A9" s="17">
        <v>12</v>
      </c>
      <c r="B9" s="17" t="s">
        <v>94</v>
      </c>
      <c r="C9" s="17">
        <v>215.692</v>
      </c>
      <c r="D9" s="17">
        <v>219.043</v>
      </c>
      <c r="E9" s="17">
        <v>0</v>
      </c>
      <c r="F9" s="17">
        <v>0</v>
      </c>
      <c r="G9" s="17">
        <v>0</v>
      </c>
      <c r="H9" s="17">
        <v>1</v>
      </c>
      <c r="I9" s="16">
        <v>1.248</v>
      </c>
      <c r="J9" s="16">
        <v>2.759</v>
      </c>
      <c r="K9" s="21">
        <v>4</v>
      </c>
      <c r="L9" s="21">
        <v>0</v>
      </c>
      <c r="M9" s="21">
        <v>0</v>
      </c>
      <c r="N9" s="21">
        <v>-1</v>
      </c>
      <c r="O9" s="21">
        <v>0</v>
      </c>
      <c r="P9" s="21">
        <v>-7.495</v>
      </c>
      <c r="Q9" s="21">
        <v>0</v>
      </c>
      <c r="R9" s="21">
        <v>0</v>
      </c>
    </row>
    <row r="10" ht="16.5" spans="1:18">
      <c r="A10" s="17">
        <v>13</v>
      </c>
      <c r="B10" s="17" t="s">
        <v>95</v>
      </c>
      <c r="C10" s="17">
        <v>289.513</v>
      </c>
      <c r="D10" s="17">
        <v>291.886</v>
      </c>
      <c r="E10" s="17">
        <v>0</v>
      </c>
      <c r="F10" s="17">
        <v>0</v>
      </c>
      <c r="G10" s="17">
        <v>0</v>
      </c>
      <c r="H10" s="17">
        <v>1</v>
      </c>
      <c r="I10" s="16">
        <v>0.462</v>
      </c>
      <c r="J10" s="16">
        <v>1.271</v>
      </c>
      <c r="K10" s="21">
        <v>4</v>
      </c>
      <c r="L10" s="21">
        <v>0</v>
      </c>
      <c r="M10" s="21">
        <v>0</v>
      </c>
      <c r="N10" s="21">
        <v>-1</v>
      </c>
      <c r="O10" s="21">
        <v>0</v>
      </c>
      <c r="P10" s="21">
        <v>-1.353</v>
      </c>
      <c r="Q10" s="21">
        <v>0</v>
      </c>
      <c r="R10" s="21">
        <v>0</v>
      </c>
    </row>
    <row r="11" ht="16.5" spans="1:18">
      <c r="A11" s="17">
        <v>22</v>
      </c>
      <c r="B11" s="17" t="s">
        <v>96</v>
      </c>
      <c r="C11" s="17">
        <v>242.946</v>
      </c>
      <c r="D11" s="17">
        <v>244.987</v>
      </c>
      <c r="E11" s="17">
        <v>0</v>
      </c>
      <c r="F11" s="17">
        <v>0</v>
      </c>
      <c r="G11" s="17">
        <v>0</v>
      </c>
      <c r="H11" s="17">
        <v>1</v>
      </c>
      <c r="I11" s="16">
        <v>0.442</v>
      </c>
      <c r="J11" s="16">
        <v>1.271</v>
      </c>
      <c r="K11" s="21">
        <v>2</v>
      </c>
      <c r="L11" s="21">
        <v>0</v>
      </c>
      <c r="M11" s="21">
        <v>1</v>
      </c>
      <c r="N11" s="21">
        <v>-1</v>
      </c>
      <c r="O11" s="21">
        <v>0</v>
      </c>
      <c r="P11" s="21">
        <v>-4.583</v>
      </c>
      <c r="Q11" s="21">
        <v>0</v>
      </c>
      <c r="R11" s="21">
        <v>0</v>
      </c>
    </row>
    <row r="12" ht="16.5" spans="1:18">
      <c r="A12" s="17">
        <v>61</v>
      </c>
      <c r="B12" s="17" t="s">
        <v>97</v>
      </c>
      <c r="C12" s="17">
        <v>171.776</v>
      </c>
      <c r="D12" s="17">
        <v>174.968</v>
      </c>
      <c r="E12" s="17">
        <v>0</v>
      </c>
      <c r="F12" s="17">
        <v>0</v>
      </c>
      <c r="G12" s="17">
        <v>0</v>
      </c>
      <c r="H12" s="17">
        <v>1</v>
      </c>
      <c r="I12" s="16">
        <v>0.685</v>
      </c>
      <c r="J12" s="16">
        <v>2.497</v>
      </c>
      <c r="K12" s="21">
        <v>2</v>
      </c>
      <c r="L12" s="21">
        <v>0</v>
      </c>
      <c r="M12" s="21">
        <v>1</v>
      </c>
      <c r="N12" s="21">
        <v>-1</v>
      </c>
      <c r="O12" s="21">
        <v>0</v>
      </c>
      <c r="P12" s="21">
        <v>3.267</v>
      </c>
      <c r="Q12" s="21">
        <v>0</v>
      </c>
      <c r="R12" s="21">
        <v>0</v>
      </c>
    </row>
    <row r="13" ht="16.5" spans="1:18">
      <c r="A13" s="17">
        <v>101</v>
      </c>
      <c r="B13" s="17" t="s">
        <v>98</v>
      </c>
      <c r="C13" s="17">
        <v>241.107</v>
      </c>
      <c r="D13" s="17">
        <v>243.013</v>
      </c>
      <c r="E13" s="17">
        <v>0</v>
      </c>
      <c r="F13" s="17">
        <v>0</v>
      </c>
      <c r="G13" s="17">
        <v>0</v>
      </c>
      <c r="H13" s="17">
        <v>1</v>
      </c>
      <c r="I13" s="16">
        <v>0.464</v>
      </c>
      <c r="J13" s="16">
        <v>1.245</v>
      </c>
      <c r="K13" s="21">
        <v>2</v>
      </c>
      <c r="L13" s="21">
        <v>1</v>
      </c>
      <c r="M13" s="21">
        <v>1</v>
      </c>
      <c r="N13" s="21">
        <v>-1</v>
      </c>
      <c r="O13" s="21">
        <v>0</v>
      </c>
      <c r="P13" s="21">
        <v>2.133</v>
      </c>
      <c r="Q13" s="21">
        <v>0</v>
      </c>
      <c r="R13" s="21">
        <v>0</v>
      </c>
    </row>
    <row r="14" ht="16.5" spans="1:18">
      <c r="A14" s="17">
        <v>116</v>
      </c>
      <c r="B14" s="17" t="s">
        <v>99</v>
      </c>
      <c r="C14" s="17">
        <v>192.177</v>
      </c>
      <c r="D14" s="17">
        <v>193.215</v>
      </c>
      <c r="E14" s="17">
        <v>0</v>
      </c>
      <c r="F14" s="17">
        <v>0</v>
      </c>
      <c r="G14" s="17">
        <v>0</v>
      </c>
      <c r="H14" s="17">
        <v>1</v>
      </c>
      <c r="I14" s="16">
        <v>0.428</v>
      </c>
      <c r="J14" s="16">
        <v>0.963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-0.038</v>
      </c>
      <c r="Q14" s="21">
        <v>0</v>
      </c>
      <c r="R14" s="21">
        <v>0</v>
      </c>
    </row>
    <row r="15" ht="16.5" spans="1:18">
      <c r="A15" s="17">
        <v>923</v>
      </c>
      <c r="B15" s="17" t="s">
        <v>100</v>
      </c>
      <c r="C15" s="17">
        <v>243.668</v>
      </c>
      <c r="D15" s="17">
        <v>245.527</v>
      </c>
      <c r="E15" s="17">
        <v>0</v>
      </c>
      <c r="F15" s="17">
        <v>0</v>
      </c>
      <c r="G15" s="17">
        <v>0</v>
      </c>
      <c r="H15" s="17">
        <v>1</v>
      </c>
      <c r="I15" s="16">
        <v>0.467</v>
      </c>
      <c r="J15" s="16">
        <v>1.22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-0.001</v>
      </c>
      <c r="Q15" s="21">
        <v>0</v>
      </c>
      <c r="R15" s="21">
        <v>0</v>
      </c>
    </row>
    <row r="16" ht="16.5" spans="1:18">
      <c r="A16" s="17">
        <v>399236</v>
      </c>
      <c r="B16" s="17" t="s">
        <v>101</v>
      </c>
      <c r="C16" s="17">
        <v>914.437</v>
      </c>
      <c r="D16" s="17">
        <v>1363.249</v>
      </c>
      <c r="E16" s="17">
        <v>0</v>
      </c>
      <c r="F16" s="17">
        <v>0</v>
      </c>
      <c r="G16" s="17">
        <v>0</v>
      </c>
      <c r="H16" s="17">
        <v>1</v>
      </c>
      <c r="I16" s="16">
        <v>3.19</v>
      </c>
      <c r="J16" s="16">
        <v>35.062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-0.333</v>
      </c>
      <c r="Q16" s="21">
        <v>0</v>
      </c>
      <c r="R16" s="21">
        <v>0</v>
      </c>
    </row>
    <row r="17" ht="16.5" spans="1:18">
      <c r="A17" s="17">
        <v>399238</v>
      </c>
      <c r="B17" s="17" t="s">
        <v>102</v>
      </c>
      <c r="C17" s="17">
        <v>1021.283</v>
      </c>
      <c r="D17" s="17">
        <v>1626.251</v>
      </c>
      <c r="E17" s="17">
        <v>0</v>
      </c>
      <c r="F17" s="17">
        <v>0</v>
      </c>
      <c r="G17" s="17">
        <v>0</v>
      </c>
      <c r="H17" s="17">
        <v>1</v>
      </c>
      <c r="I17" s="16">
        <v>2.21</v>
      </c>
      <c r="J17" s="16">
        <v>38.588</v>
      </c>
      <c r="K17" s="21">
        <v>2</v>
      </c>
      <c r="L17" s="21">
        <v>0</v>
      </c>
      <c r="M17" s="21">
        <v>0</v>
      </c>
      <c r="N17" s="21">
        <v>0</v>
      </c>
      <c r="O17" s="21">
        <v>0</v>
      </c>
      <c r="P17" s="21">
        <v>2.159</v>
      </c>
      <c r="Q17" s="21">
        <v>0</v>
      </c>
      <c r="R17" s="21">
        <v>0</v>
      </c>
    </row>
    <row r="18" ht="16.5" spans="1:18">
      <c r="A18" s="17">
        <v>399242</v>
      </c>
      <c r="B18" s="17" t="s">
        <v>103</v>
      </c>
      <c r="C18" s="17">
        <v>773.674</v>
      </c>
      <c r="D18" s="17">
        <v>1236.296</v>
      </c>
      <c r="E18" s="17">
        <v>0</v>
      </c>
      <c r="F18" s="17">
        <v>0</v>
      </c>
      <c r="G18" s="17">
        <v>0</v>
      </c>
      <c r="H18" s="17">
        <v>1</v>
      </c>
      <c r="I18" s="16">
        <v>6.8</v>
      </c>
      <c r="J18" s="16">
        <v>41.675</v>
      </c>
      <c r="K18" s="21">
        <v>3</v>
      </c>
      <c r="L18" s="21">
        <v>0</v>
      </c>
      <c r="M18" s="21">
        <v>1</v>
      </c>
      <c r="N18" s="21">
        <v>-1</v>
      </c>
      <c r="O18" s="21">
        <v>0</v>
      </c>
      <c r="P18" s="21">
        <v>-1.538</v>
      </c>
      <c r="Q18" s="21">
        <v>0</v>
      </c>
      <c r="R18" s="21">
        <v>0</v>
      </c>
    </row>
    <row r="19" ht="16.5" spans="1:18">
      <c r="A19" s="17">
        <v>399249</v>
      </c>
      <c r="B19" s="17" t="s">
        <v>104</v>
      </c>
      <c r="C19" s="17">
        <v>1181.707</v>
      </c>
      <c r="D19" s="17">
        <v>2360.075</v>
      </c>
      <c r="E19" s="17">
        <v>0</v>
      </c>
      <c r="F19" s="17">
        <v>0</v>
      </c>
      <c r="G19" s="17">
        <v>0</v>
      </c>
      <c r="H19" s="17">
        <v>1</v>
      </c>
      <c r="I19" s="16">
        <v>6.563</v>
      </c>
      <c r="J19" s="16">
        <v>53.215</v>
      </c>
      <c r="K19" s="21">
        <v>2</v>
      </c>
      <c r="L19" s="21">
        <v>0</v>
      </c>
      <c r="M19" s="21">
        <v>1</v>
      </c>
      <c r="N19" s="21">
        <v>-1</v>
      </c>
      <c r="O19" s="21">
        <v>0</v>
      </c>
      <c r="P19" s="21">
        <v>0.616</v>
      </c>
      <c r="Q19" s="21">
        <v>-1</v>
      </c>
      <c r="R19" s="21">
        <v>0</v>
      </c>
    </row>
    <row r="20" ht="16.5" spans="1:18">
      <c r="A20" s="17">
        <v>399289</v>
      </c>
      <c r="B20" s="17" t="s">
        <v>105</v>
      </c>
      <c r="C20" s="17">
        <v>115.504</v>
      </c>
      <c r="D20" s="17">
        <v>116.82</v>
      </c>
      <c r="E20" s="17">
        <v>0</v>
      </c>
      <c r="F20" s="17">
        <v>0</v>
      </c>
      <c r="G20" s="17">
        <v>0</v>
      </c>
      <c r="H20" s="17">
        <v>1</v>
      </c>
      <c r="I20" s="16">
        <v>0.467</v>
      </c>
      <c r="J20" s="16">
        <v>1.588</v>
      </c>
      <c r="K20" s="21">
        <v>2</v>
      </c>
      <c r="L20" s="21">
        <v>0</v>
      </c>
      <c r="M20" s="21">
        <v>0</v>
      </c>
      <c r="N20" s="21">
        <v>-1</v>
      </c>
      <c r="O20" s="21">
        <v>0</v>
      </c>
      <c r="P20" s="21">
        <v>0.155</v>
      </c>
      <c r="Q20" s="21">
        <v>0</v>
      </c>
      <c r="R20" s="21">
        <v>0</v>
      </c>
    </row>
    <row r="21" ht="16.5" spans="1:18">
      <c r="A21" s="17">
        <v>399297</v>
      </c>
      <c r="B21" s="17" t="s">
        <v>106</v>
      </c>
      <c r="C21" s="17">
        <v>3404.27</v>
      </c>
      <c r="D21" s="17">
        <v>4985.227</v>
      </c>
      <c r="E21" s="17">
        <v>0</v>
      </c>
      <c r="F21" s="17">
        <v>0</v>
      </c>
      <c r="G21" s="17">
        <v>0</v>
      </c>
      <c r="H21" s="17">
        <v>1</v>
      </c>
      <c r="I21" s="16">
        <v>0.73</v>
      </c>
      <c r="J21" s="16">
        <v>32.211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-1.498</v>
      </c>
      <c r="Q21" s="21">
        <v>0</v>
      </c>
      <c r="R21" s="21">
        <v>0</v>
      </c>
    </row>
    <row r="22" ht="16.5" spans="1:18">
      <c r="A22" s="17">
        <v>399298</v>
      </c>
      <c r="B22" s="17" t="s">
        <v>107</v>
      </c>
      <c r="C22" s="17">
        <v>205.087</v>
      </c>
      <c r="D22" s="17">
        <v>206.414</v>
      </c>
      <c r="E22" s="17">
        <v>0</v>
      </c>
      <c r="F22" s="17">
        <v>0</v>
      </c>
      <c r="G22" s="17">
        <v>0</v>
      </c>
      <c r="H22" s="17">
        <v>1</v>
      </c>
      <c r="I22" s="16">
        <v>0.451</v>
      </c>
      <c r="J22" s="16">
        <v>1.091</v>
      </c>
      <c r="K22" s="21">
        <v>2</v>
      </c>
      <c r="L22" s="21">
        <v>0</v>
      </c>
      <c r="M22" s="21">
        <v>0</v>
      </c>
      <c r="N22" s="21">
        <v>0</v>
      </c>
      <c r="O22" s="21">
        <v>1</v>
      </c>
      <c r="P22" s="21">
        <v>0.325</v>
      </c>
      <c r="Q22" s="21">
        <v>0</v>
      </c>
      <c r="R22" s="21">
        <v>0</v>
      </c>
    </row>
    <row r="23" ht="16.5" spans="1:18">
      <c r="A23" s="17">
        <v>399299</v>
      </c>
      <c r="B23" s="17" t="s">
        <v>108</v>
      </c>
      <c r="C23" s="17">
        <v>236.533</v>
      </c>
      <c r="D23" s="17">
        <v>237.923</v>
      </c>
      <c r="E23" s="17">
        <v>0</v>
      </c>
      <c r="F23" s="17">
        <v>0</v>
      </c>
      <c r="G23" s="17">
        <v>0</v>
      </c>
      <c r="H23" s="17">
        <v>1</v>
      </c>
      <c r="I23" s="16">
        <v>0.47</v>
      </c>
      <c r="J23" s="16">
        <v>1.051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7">
        <v>399301</v>
      </c>
      <c r="B24" s="17" t="s">
        <v>109</v>
      </c>
      <c r="C24" s="17">
        <v>208.788</v>
      </c>
      <c r="D24" s="17">
        <v>210.139</v>
      </c>
      <c r="E24" s="17">
        <v>0</v>
      </c>
      <c r="F24" s="17">
        <v>0</v>
      </c>
      <c r="G24" s="17">
        <v>0</v>
      </c>
      <c r="H24" s="17">
        <v>1</v>
      </c>
      <c r="I24" s="16">
        <v>0.451</v>
      </c>
      <c r="J24" s="16">
        <v>1.091</v>
      </c>
      <c r="K24" s="21">
        <v>4</v>
      </c>
      <c r="L24" s="21">
        <v>0</v>
      </c>
      <c r="M24" s="21">
        <v>0</v>
      </c>
      <c r="N24" s="21">
        <v>0</v>
      </c>
      <c r="O24" s="21">
        <v>0</v>
      </c>
      <c r="P24" s="21">
        <v>-0.501</v>
      </c>
      <c r="Q24" s="21">
        <v>0</v>
      </c>
      <c r="R24" s="21">
        <v>-1</v>
      </c>
    </row>
    <row r="25" ht="16.5" spans="1:18">
      <c r="A25" s="17">
        <v>399302</v>
      </c>
      <c r="B25" s="17" t="s">
        <v>110</v>
      </c>
      <c r="C25" s="17">
        <v>213.103</v>
      </c>
      <c r="D25" s="17">
        <v>214.31</v>
      </c>
      <c r="E25" s="17">
        <v>0</v>
      </c>
      <c r="F25" s="17">
        <v>0</v>
      </c>
      <c r="G25" s="17">
        <v>0</v>
      </c>
      <c r="H25" s="17">
        <v>1</v>
      </c>
      <c r="I25" s="16">
        <v>0.48</v>
      </c>
      <c r="J25" s="16">
        <v>1.04</v>
      </c>
      <c r="K25" s="21">
        <v>1</v>
      </c>
      <c r="L25" s="21">
        <v>0</v>
      </c>
      <c r="M25" s="21">
        <v>1</v>
      </c>
      <c r="N25" s="21">
        <v>-1</v>
      </c>
      <c r="O25" s="21">
        <v>0</v>
      </c>
      <c r="P25" s="21">
        <v>-2.775</v>
      </c>
      <c r="Q25" s="21">
        <v>0</v>
      </c>
      <c r="R25" s="21">
        <v>0</v>
      </c>
    </row>
    <row r="26" ht="16.5" spans="1:18">
      <c r="A26" s="17">
        <v>399360</v>
      </c>
      <c r="B26" s="17" t="s">
        <v>111</v>
      </c>
      <c r="C26" s="17">
        <v>3541.027</v>
      </c>
      <c r="D26" s="17">
        <v>5611.389</v>
      </c>
      <c r="E26" s="17">
        <v>0</v>
      </c>
      <c r="F26" s="17">
        <v>0</v>
      </c>
      <c r="G26" s="17">
        <v>0</v>
      </c>
      <c r="H26" s="17">
        <v>1</v>
      </c>
      <c r="I26" s="16">
        <v>2.845</v>
      </c>
      <c r="J26" s="16">
        <v>38.691</v>
      </c>
      <c r="K26" s="21">
        <v>2</v>
      </c>
      <c r="L26" s="21">
        <v>1</v>
      </c>
      <c r="M26" s="21">
        <v>1</v>
      </c>
      <c r="N26" s="21">
        <v>-1</v>
      </c>
      <c r="O26" s="21">
        <v>0</v>
      </c>
      <c r="P26" s="21">
        <v>-1.427</v>
      </c>
      <c r="Q26" s="21">
        <v>0</v>
      </c>
      <c r="R26" s="21">
        <v>0</v>
      </c>
    </row>
    <row r="27" ht="16.5" spans="1:18">
      <c r="A27" s="17">
        <v>399427</v>
      </c>
      <c r="B27" s="17" t="s">
        <v>112</v>
      </c>
      <c r="C27" s="17">
        <v>2139.628</v>
      </c>
      <c r="D27" s="17">
        <v>2475.492</v>
      </c>
      <c r="E27" s="17">
        <v>0</v>
      </c>
      <c r="F27" s="17">
        <v>0</v>
      </c>
      <c r="G27" s="17">
        <v>0</v>
      </c>
      <c r="H27" s="17">
        <v>1</v>
      </c>
      <c r="I27" s="16">
        <v>1.685</v>
      </c>
      <c r="J27" s="16">
        <v>15.024</v>
      </c>
      <c r="K27" s="21">
        <v>2</v>
      </c>
      <c r="L27" s="21">
        <v>1</v>
      </c>
      <c r="M27" s="21">
        <v>1</v>
      </c>
      <c r="N27" s="21">
        <v>-1</v>
      </c>
      <c r="O27" s="21">
        <v>0</v>
      </c>
      <c r="P27" s="21">
        <v>1.847</v>
      </c>
      <c r="Q27" s="21">
        <v>0</v>
      </c>
      <c r="R27" s="21">
        <v>0</v>
      </c>
    </row>
    <row r="28" ht="16.5" spans="1:18">
      <c r="A28" s="17">
        <v>399434</v>
      </c>
      <c r="B28" s="17" t="s">
        <v>113</v>
      </c>
      <c r="C28" s="17">
        <v>1242.063</v>
      </c>
      <c r="D28" s="17">
        <v>1946.222</v>
      </c>
      <c r="E28" s="17">
        <v>0</v>
      </c>
      <c r="F28" s="17">
        <v>0</v>
      </c>
      <c r="G28" s="17">
        <v>0</v>
      </c>
      <c r="H28" s="17">
        <v>1</v>
      </c>
      <c r="I28" s="16">
        <v>1.995</v>
      </c>
      <c r="J28" s="16">
        <v>37.454</v>
      </c>
      <c r="K28" s="21">
        <v>4</v>
      </c>
      <c r="L28" s="21">
        <v>0</v>
      </c>
      <c r="M28" s="21">
        <v>0</v>
      </c>
      <c r="N28" s="21">
        <v>-1</v>
      </c>
      <c r="O28" s="21">
        <v>0</v>
      </c>
      <c r="P28" s="21">
        <v>0.53</v>
      </c>
      <c r="Q28" s="21">
        <v>0</v>
      </c>
      <c r="R28" s="21">
        <v>0</v>
      </c>
    </row>
    <row r="29" ht="16.5" spans="1:18">
      <c r="A29" s="17">
        <v>399481</v>
      </c>
      <c r="B29" s="17" t="s">
        <v>95</v>
      </c>
      <c r="C29" s="17">
        <v>127.528</v>
      </c>
      <c r="D29" s="17">
        <v>127.66</v>
      </c>
      <c r="E29" s="17">
        <v>0</v>
      </c>
      <c r="F29" s="17">
        <v>0</v>
      </c>
      <c r="G29" s="17">
        <v>0</v>
      </c>
      <c r="H29" s="17">
        <v>1</v>
      </c>
      <c r="I29" s="16">
        <v>0.015</v>
      </c>
      <c r="J29" s="16">
        <v>0.118</v>
      </c>
      <c r="K29" s="21">
        <v>2</v>
      </c>
      <c r="L29" s="21">
        <v>0</v>
      </c>
      <c r="M29" s="21">
        <v>1</v>
      </c>
      <c r="N29" s="21">
        <v>-1</v>
      </c>
      <c r="O29" s="21">
        <v>0</v>
      </c>
      <c r="P29" s="21">
        <v>1.369</v>
      </c>
      <c r="Q29" s="21">
        <v>0</v>
      </c>
      <c r="R29" s="21">
        <v>0</v>
      </c>
    </row>
    <row r="30" ht="16.5" spans="1:18">
      <c r="A30" s="17">
        <v>399654</v>
      </c>
      <c r="B30" s="17" t="s">
        <v>114</v>
      </c>
      <c r="C30" s="17">
        <v>1613.34</v>
      </c>
      <c r="D30" s="17">
        <v>2578.861</v>
      </c>
      <c r="E30" s="17">
        <v>0</v>
      </c>
      <c r="F30" s="17">
        <v>0</v>
      </c>
      <c r="G30" s="17">
        <v>0</v>
      </c>
      <c r="H30" s="17">
        <v>1</v>
      </c>
      <c r="I30" s="16">
        <v>2.478</v>
      </c>
      <c r="J30" s="16">
        <v>38.99</v>
      </c>
      <c r="K30" s="21">
        <v>3</v>
      </c>
      <c r="L30" s="21">
        <v>0</v>
      </c>
      <c r="M30" s="21">
        <v>0</v>
      </c>
      <c r="N30" s="21">
        <v>-1</v>
      </c>
      <c r="O30" s="21">
        <v>0</v>
      </c>
      <c r="P30" s="21">
        <v>0.636</v>
      </c>
      <c r="Q30" s="21">
        <v>0</v>
      </c>
      <c r="R30" s="21">
        <v>0</v>
      </c>
    </row>
    <row r="31" ht="16.5" spans="1:18">
      <c r="A31" s="17">
        <v>399810</v>
      </c>
      <c r="B31" s="17" t="s">
        <v>115</v>
      </c>
      <c r="C31" s="17">
        <v>1864.817</v>
      </c>
      <c r="D31" s="17">
        <v>2831.765</v>
      </c>
      <c r="E31" s="17">
        <v>0</v>
      </c>
      <c r="F31" s="17">
        <v>0</v>
      </c>
      <c r="G31" s="17">
        <v>0</v>
      </c>
      <c r="H31" s="17">
        <v>1</v>
      </c>
      <c r="I31" s="16">
        <v>2.046</v>
      </c>
      <c r="J31" s="16">
        <v>35.494</v>
      </c>
      <c r="K31" s="21">
        <v>3</v>
      </c>
      <c r="L31" s="21">
        <v>0</v>
      </c>
      <c r="M31" s="21">
        <v>0</v>
      </c>
      <c r="N31" s="21">
        <v>0</v>
      </c>
      <c r="O31" s="21">
        <v>0</v>
      </c>
      <c r="P31" s="21">
        <v>-1.035</v>
      </c>
      <c r="Q31" s="21">
        <v>0</v>
      </c>
      <c r="R31" s="21">
        <v>-1</v>
      </c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0" t="s">
        <v>116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2" t="s">
        <v>80</v>
      </c>
      <c r="L2" s="12" t="s">
        <v>81</v>
      </c>
      <c r="M2" s="12" t="s">
        <v>82</v>
      </c>
      <c r="N2" s="12" t="s">
        <v>83</v>
      </c>
      <c r="O2" s="12" t="s">
        <v>84</v>
      </c>
      <c r="P2" s="12" t="s">
        <v>85</v>
      </c>
      <c r="Q2" s="12" t="s">
        <v>86</v>
      </c>
      <c r="R2" s="12" t="s">
        <v>87</v>
      </c>
    </row>
    <row r="3" ht="20.25" spans="1:18">
      <c r="A3" s="5" t="s">
        <v>117</v>
      </c>
      <c r="B3" s="5" t="s">
        <v>118</v>
      </c>
      <c r="C3" s="5">
        <v>2937.071</v>
      </c>
      <c r="D3" s="5">
        <v>3498.913</v>
      </c>
      <c r="E3" s="5">
        <v>1</v>
      </c>
      <c r="F3" s="6">
        <v>0</v>
      </c>
      <c r="G3" s="6">
        <v>0</v>
      </c>
      <c r="H3" s="6">
        <v>1</v>
      </c>
      <c r="I3" s="6">
        <v>1.688</v>
      </c>
      <c r="J3" s="6">
        <v>17.475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4.819</v>
      </c>
      <c r="Q3" s="13">
        <v>0</v>
      </c>
      <c r="R3" s="13">
        <v>0</v>
      </c>
    </row>
    <row r="4" ht="20.25" spans="1:18">
      <c r="A4" s="5" t="s">
        <v>119</v>
      </c>
      <c r="B4" s="5" t="s">
        <v>120</v>
      </c>
      <c r="C4" s="5">
        <v>4856.291</v>
      </c>
      <c r="D4" s="5">
        <v>5820.109</v>
      </c>
      <c r="E4" s="5">
        <v>1</v>
      </c>
      <c r="F4" s="6">
        <v>0</v>
      </c>
      <c r="G4" s="6">
        <v>0</v>
      </c>
      <c r="H4" s="6">
        <v>1</v>
      </c>
      <c r="I4" s="6">
        <v>0.358</v>
      </c>
      <c r="J4" s="6">
        <v>16.859</v>
      </c>
      <c r="K4" s="13">
        <v>2</v>
      </c>
      <c r="L4" s="13">
        <v>0</v>
      </c>
      <c r="M4" s="13">
        <v>0</v>
      </c>
      <c r="N4" s="13">
        <v>-1</v>
      </c>
      <c r="O4" s="13">
        <v>0</v>
      </c>
      <c r="P4" s="13">
        <v>18.867</v>
      </c>
      <c r="Q4" s="13">
        <v>0</v>
      </c>
      <c r="R4" s="13">
        <v>0</v>
      </c>
    </row>
    <row r="5" ht="20.25" spans="1:18">
      <c r="A5" s="7" t="s">
        <v>121</v>
      </c>
      <c r="B5" s="7" t="s">
        <v>122</v>
      </c>
      <c r="C5" s="7">
        <v>3280.963</v>
      </c>
      <c r="D5" s="7">
        <v>4688.719</v>
      </c>
      <c r="E5" s="7">
        <v>0</v>
      </c>
      <c r="F5" s="7">
        <v>0</v>
      </c>
      <c r="G5" s="7">
        <v>0</v>
      </c>
      <c r="H5" s="7">
        <v>1</v>
      </c>
      <c r="I5" s="6">
        <v>1.622</v>
      </c>
      <c r="J5" s="6">
        <v>31.159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9.918</v>
      </c>
      <c r="Q5" s="13">
        <v>0</v>
      </c>
      <c r="R5" s="13">
        <v>0</v>
      </c>
    </row>
    <row r="6" ht="20.25" spans="1:18">
      <c r="A6" s="7" t="s">
        <v>123</v>
      </c>
      <c r="B6" s="7" t="s">
        <v>124</v>
      </c>
      <c r="C6" s="7">
        <v>2480.838</v>
      </c>
      <c r="D6" s="7">
        <v>3151.605</v>
      </c>
      <c r="E6" s="7">
        <v>0</v>
      </c>
      <c r="F6" s="7">
        <v>0</v>
      </c>
      <c r="G6" s="7">
        <v>0</v>
      </c>
      <c r="H6" s="7">
        <v>1</v>
      </c>
      <c r="I6" s="6">
        <v>2.548</v>
      </c>
      <c r="J6" s="6">
        <v>23.289</v>
      </c>
      <c r="K6" s="13">
        <v>2</v>
      </c>
      <c r="L6" s="13">
        <v>2</v>
      </c>
      <c r="M6" s="13">
        <v>0</v>
      </c>
      <c r="N6" s="13">
        <v>1</v>
      </c>
      <c r="O6" s="13">
        <v>0</v>
      </c>
      <c r="P6" s="13">
        <v>3.089</v>
      </c>
      <c r="Q6" s="13">
        <v>0</v>
      </c>
      <c r="R6" s="13">
        <v>0</v>
      </c>
    </row>
    <row r="7" ht="20.25" spans="1:18">
      <c r="A7" s="7" t="s">
        <v>125</v>
      </c>
      <c r="B7" s="7" t="s">
        <v>126</v>
      </c>
      <c r="C7" s="7">
        <v>104.795</v>
      </c>
      <c r="D7" s="7">
        <v>107.437</v>
      </c>
      <c r="E7" s="7">
        <v>0</v>
      </c>
      <c r="F7" s="7">
        <v>0</v>
      </c>
      <c r="G7" s="7">
        <v>0</v>
      </c>
      <c r="H7" s="7">
        <v>1</v>
      </c>
      <c r="I7" s="6">
        <v>0.948</v>
      </c>
      <c r="J7" s="6">
        <v>3.384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-0.036</v>
      </c>
      <c r="Q7" s="13">
        <v>0</v>
      </c>
      <c r="R7" s="13">
        <v>0</v>
      </c>
    </row>
    <row r="8" ht="20.25" spans="1:18">
      <c r="A8" s="7" t="s">
        <v>127</v>
      </c>
      <c r="B8" s="7" t="s">
        <v>128</v>
      </c>
      <c r="C8" s="7">
        <v>104.191</v>
      </c>
      <c r="D8" s="7">
        <v>105.698</v>
      </c>
      <c r="E8" s="7">
        <v>0</v>
      </c>
      <c r="F8" s="7">
        <v>0</v>
      </c>
      <c r="G8" s="7">
        <v>0</v>
      </c>
      <c r="H8" s="7">
        <v>1</v>
      </c>
      <c r="I8" s="6">
        <v>0.655</v>
      </c>
      <c r="J8" s="6">
        <v>2.072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-0.018</v>
      </c>
      <c r="Q8" s="13">
        <v>0</v>
      </c>
      <c r="R8" s="13">
        <v>0</v>
      </c>
    </row>
    <row r="9" ht="20.25" spans="1:18">
      <c r="A9" s="7" t="s">
        <v>129</v>
      </c>
      <c r="B9" s="7" t="s">
        <v>130</v>
      </c>
      <c r="C9" s="7">
        <v>108.592</v>
      </c>
      <c r="D9" s="7">
        <v>116.317</v>
      </c>
      <c r="E9" s="7">
        <v>0</v>
      </c>
      <c r="F9" s="7">
        <v>0</v>
      </c>
      <c r="G9" s="7">
        <v>0</v>
      </c>
      <c r="H9" s="7">
        <v>1</v>
      </c>
      <c r="I9" s="6">
        <v>1.049</v>
      </c>
      <c r="J9" s="6">
        <v>7.621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-0.111</v>
      </c>
      <c r="Q9" s="13">
        <v>0</v>
      </c>
      <c r="R9" s="13">
        <v>0</v>
      </c>
    </row>
    <row r="10" ht="20.25" spans="1:18">
      <c r="A10" s="7" t="s">
        <v>131</v>
      </c>
      <c r="B10" s="7" t="s">
        <v>132</v>
      </c>
      <c r="C10" s="7">
        <v>102.061</v>
      </c>
      <c r="D10" s="7">
        <v>102.697</v>
      </c>
      <c r="E10" s="7">
        <v>0</v>
      </c>
      <c r="F10" s="7">
        <v>0</v>
      </c>
      <c r="G10" s="7">
        <v>0</v>
      </c>
      <c r="H10" s="7">
        <v>1</v>
      </c>
      <c r="I10" s="6">
        <v>0.205</v>
      </c>
      <c r="J10" s="6">
        <v>0.823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-0.005</v>
      </c>
      <c r="Q10" s="13">
        <v>0</v>
      </c>
      <c r="R10" s="13">
        <v>0</v>
      </c>
    </row>
    <row r="11" ht="20.25" spans="1:18">
      <c r="A11" s="8" t="s">
        <v>133</v>
      </c>
      <c r="B11" s="8" t="s">
        <v>134</v>
      </c>
      <c r="C11" s="8">
        <v>13201.713</v>
      </c>
      <c r="D11" s="8">
        <v>14639.139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-3.507</v>
      </c>
      <c r="Q11" s="13">
        <v>0</v>
      </c>
      <c r="R11" s="13">
        <v>0</v>
      </c>
    </row>
    <row r="12" ht="20.25" spans="1:18">
      <c r="A12" s="8" t="s">
        <v>135</v>
      </c>
      <c r="B12" s="8" t="s">
        <v>136</v>
      </c>
      <c r="C12" s="8">
        <v>3886.055</v>
      </c>
      <c r="D12" s="8">
        <v>4353.453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-3.375</v>
      </c>
      <c r="Q12" s="13">
        <v>0</v>
      </c>
      <c r="R12" s="13">
        <v>0</v>
      </c>
    </row>
    <row r="13" ht="20.25" spans="1:18">
      <c r="A13" s="8" t="s">
        <v>137</v>
      </c>
      <c r="B13" s="8" t="s">
        <v>138</v>
      </c>
      <c r="C13" s="8">
        <v>3463.55</v>
      </c>
      <c r="D13" s="8">
        <v>3902.136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-8.199</v>
      </c>
      <c r="Q13" s="13">
        <v>0</v>
      </c>
      <c r="R13" s="13">
        <v>-1</v>
      </c>
    </row>
    <row r="14" ht="20.25" spans="1:18">
      <c r="A14" s="8" t="s">
        <v>139</v>
      </c>
      <c r="B14" s="8" t="s">
        <v>140</v>
      </c>
      <c r="C14" s="8">
        <v>175</v>
      </c>
      <c r="D14" s="8">
        <v>236.359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4</v>
      </c>
      <c r="L14" s="13">
        <v>0</v>
      </c>
      <c r="M14" s="13">
        <v>-1</v>
      </c>
      <c r="N14" s="13">
        <v>0</v>
      </c>
      <c r="O14" s="13">
        <v>0</v>
      </c>
      <c r="P14" s="13">
        <v>0.007</v>
      </c>
      <c r="Q14" s="13">
        <v>0</v>
      </c>
      <c r="R14" s="13">
        <v>0</v>
      </c>
    </row>
    <row r="15" ht="20.25" spans="1:18">
      <c r="A15" s="8" t="s">
        <v>141</v>
      </c>
      <c r="B15" s="8" t="s">
        <v>142</v>
      </c>
      <c r="C15" s="8">
        <v>2210.161</v>
      </c>
      <c r="D15" s="8">
        <v>2468.385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0.751</v>
      </c>
      <c r="Q15" s="13">
        <v>0</v>
      </c>
      <c r="R15" s="13">
        <v>0</v>
      </c>
    </row>
    <row r="16" ht="20.25" spans="1:18">
      <c r="A16" s="8" t="s">
        <v>143</v>
      </c>
      <c r="B16" s="8" t="s">
        <v>144</v>
      </c>
      <c r="C16" s="8">
        <v>2462.738</v>
      </c>
      <c r="D16" s="8">
        <v>2704.396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0.385</v>
      </c>
      <c r="Q16" s="13">
        <v>0</v>
      </c>
      <c r="R16" s="13">
        <v>0</v>
      </c>
    </row>
    <row r="17" ht="20.25" spans="1:18">
      <c r="A17" s="8" t="s">
        <v>145</v>
      </c>
      <c r="B17" s="8" t="s">
        <v>146</v>
      </c>
      <c r="C17" s="8">
        <v>1235.86</v>
      </c>
      <c r="D17" s="8">
        <v>1707.272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0.433</v>
      </c>
      <c r="Q17" s="13">
        <v>0</v>
      </c>
      <c r="R17" s="13">
        <v>0</v>
      </c>
    </row>
    <row r="18" ht="20.25" spans="1:18">
      <c r="A18" s="8" t="s">
        <v>147</v>
      </c>
      <c r="B18" s="8" t="s">
        <v>148</v>
      </c>
      <c r="C18" s="8">
        <v>13536.579</v>
      </c>
      <c r="D18" s="8">
        <v>15472.045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-5.557</v>
      </c>
      <c r="Q18" s="13">
        <v>0</v>
      </c>
      <c r="R18" s="13">
        <v>0</v>
      </c>
    </row>
    <row r="19" ht="20.25" spans="1:18">
      <c r="A19" s="8" t="s">
        <v>149</v>
      </c>
      <c r="B19" s="8" t="s">
        <v>150</v>
      </c>
      <c r="C19" s="8">
        <v>2726.403</v>
      </c>
      <c r="D19" s="8">
        <v>3056.841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1.696</v>
      </c>
      <c r="Q19" s="13">
        <v>0</v>
      </c>
      <c r="R19" s="13">
        <v>0</v>
      </c>
    </row>
    <row r="20" ht="20.25" spans="1:18">
      <c r="A20" s="8" t="s">
        <v>151</v>
      </c>
      <c r="B20" s="8" t="s">
        <v>152</v>
      </c>
      <c r="C20" s="8">
        <v>3499.894</v>
      </c>
      <c r="D20" s="8">
        <v>3655.081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-0.206</v>
      </c>
      <c r="Q20" s="13">
        <v>0</v>
      </c>
      <c r="R20" s="13">
        <v>0</v>
      </c>
    </row>
    <row r="21" ht="20.25" spans="1:18">
      <c r="A21" s="8" t="s">
        <v>153</v>
      </c>
      <c r="B21" s="8" t="s">
        <v>154</v>
      </c>
      <c r="C21" s="8">
        <v>5107.964</v>
      </c>
      <c r="D21" s="8">
        <v>5998.532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-0.11</v>
      </c>
      <c r="Q21" s="13">
        <v>0</v>
      </c>
      <c r="R21" s="13">
        <v>1</v>
      </c>
    </row>
    <row r="22" ht="20.25" spans="1:18">
      <c r="A22" s="8" t="s">
        <v>155</v>
      </c>
      <c r="B22" s="8" t="s">
        <v>156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157</v>
      </c>
      <c r="B23" s="8" t="s">
        <v>158</v>
      </c>
      <c r="C23" s="8">
        <v>7791.736</v>
      </c>
      <c r="D23" s="8">
        <v>8535.988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0</v>
      </c>
      <c r="P23" s="13">
        <v>0.485</v>
      </c>
      <c r="Q23" s="13">
        <v>0</v>
      </c>
      <c r="R23" s="13">
        <v>0</v>
      </c>
    </row>
    <row r="24" ht="20.25" spans="1:18">
      <c r="A24" s="8" t="s">
        <v>159</v>
      </c>
      <c r="B24" s="8" t="s">
        <v>160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161</v>
      </c>
      <c r="B25" s="8" t="s">
        <v>162</v>
      </c>
      <c r="C25" s="8">
        <v>1760.994</v>
      </c>
      <c r="D25" s="8">
        <v>2002.772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0.132</v>
      </c>
      <c r="Q25" s="13">
        <v>0</v>
      </c>
      <c r="R25" s="13">
        <v>0</v>
      </c>
    </row>
    <row r="26" ht="20.25" spans="1:18">
      <c r="A26" s="8" t="s">
        <v>163</v>
      </c>
      <c r="B26" s="8" t="s">
        <v>164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165</v>
      </c>
      <c r="B27" s="8" t="s">
        <v>166</v>
      </c>
      <c r="C27" s="8">
        <v>12024.806</v>
      </c>
      <c r="D27" s="8">
        <v>13905.082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8.713</v>
      </c>
      <c r="Q27" s="13">
        <v>0</v>
      </c>
      <c r="R27" s="13">
        <v>0</v>
      </c>
    </row>
    <row r="28" ht="20.25" spans="1:18">
      <c r="A28" s="6" t="s">
        <v>167</v>
      </c>
      <c r="B28" s="6" t="s">
        <v>168</v>
      </c>
      <c r="C28" s="6">
        <v>6974.557</v>
      </c>
      <c r="D28" s="6">
        <v>8414.56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9.351</v>
      </c>
      <c r="K28" s="13">
        <v>0</v>
      </c>
      <c r="L28" s="13">
        <v>1</v>
      </c>
      <c r="M28" s="13">
        <v>0</v>
      </c>
      <c r="N28" s="13">
        <v>-1</v>
      </c>
      <c r="O28" s="13">
        <v>0</v>
      </c>
      <c r="P28" s="13">
        <v>-3.665</v>
      </c>
      <c r="Q28" s="13">
        <v>0</v>
      </c>
      <c r="R28" s="13">
        <v>0</v>
      </c>
    </row>
    <row r="29" ht="20.25" spans="1:18">
      <c r="A29" s="6" t="s">
        <v>169</v>
      </c>
      <c r="B29" s="6" t="s">
        <v>170</v>
      </c>
      <c r="C29" s="6">
        <v>19163.674</v>
      </c>
      <c r="D29" s="6">
        <v>21500.184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3.821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-8.695</v>
      </c>
      <c r="Q29" s="13">
        <v>0</v>
      </c>
      <c r="R29" s="13">
        <v>0</v>
      </c>
    </row>
    <row r="30" ht="20.25" spans="1:18">
      <c r="A30" s="6" t="s">
        <v>171</v>
      </c>
      <c r="B30" s="6" t="s">
        <v>172</v>
      </c>
      <c r="C30" s="6">
        <v>564.848</v>
      </c>
      <c r="D30" s="6">
        <v>633.954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8.695</v>
      </c>
      <c r="K30" s="13">
        <v>2</v>
      </c>
      <c r="L30" s="13">
        <v>0</v>
      </c>
      <c r="M30" s="13">
        <v>0</v>
      </c>
      <c r="N30" s="13">
        <v>0</v>
      </c>
      <c r="O30" s="13">
        <v>0</v>
      </c>
      <c r="P30" s="13">
        <v>-0.063</v>
      </c>
      <c r="Q30" s="13">
        <v>0</v>
      </c>
      <c r="R30" s="13">
        <v>1</v>
      </c>
    </row>
    <row r="31" ht="20.25" spans="1:18">
      <c r="A31" s="6" t="s">
        <v>173</v>
      </c>
      <c r="B31" s="6" t="s">
        <v>174</v>
      </c>
      <c r="C31" s="6">
        <v>13218.28</v>
      </c>
      <c r="D31" s="6">
        <v>16543.42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2.014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-13.814</v>
      </c>
      <c r="Q31" s="13">
        <v>0</v>
      </c>
      <c r="R31" s="13">
        <v>-1</v>
      </c>
    </row>
    <row r="32" ht="20.25" spans="1:18">
      <c r="A32" s="6" t="s">
        <v>175</v>
      </c>
      <c r="B32" s="6" t="s">
        <v>176</v>
      </c>
      <c r="C32" s="6">
        <v>71544.039</v>
      </c>
      <c r="D32" s="6">
        <v>79644.844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3.787</v>
      </c>
      <c r="K32" s="13">
        <v>3</v>
      </c>
      <c r="L32" s="13">
        <v>1</v>
      </c>
      <c r="M32" s="13">
        <v>0</v>
      </c>
      <c r="N32" s="13">
        <v>-1</v>
      </c>
      <c r="O32" s="13">
        <v>0</v>
      </c>
      <c r="P32" s="13">
        <v>-18.674</v>
      </c>
      <c r="Q32" s="13">
        <v>0</v>
      </c>
      <c r="R32" s="13">
        <v>0</v>
      </c>
    </row>
    <row r="33" ht="20.25" spans="1:18">
      <c r="A33" s="6" t="s">
        <v>177</v>
      </c>
      <c r="B33" s="6" t="s">
        <v>178</v>
      </c>
      <c r="C33" s="6">
        <v>3090.187</v>
      </c>
      <c r="D33" s="6">
        <v>3922.125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10.143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-4.714</v>
      </c>
      <c r="Q33" s="13">
        <v>0</v>
      </c>
      <c r="R33" s="13">
        <v>0</v>
      </c>
    </row>
    <row r="34" ht="20.25" spans="1:18">
      <c r="A34" s="6" t="s">
        <v>179</v>
      </c>
      <c r="B34" s="6" t="s">
        <v>180</v>
      </c>
      <c r="C34" s="6">
        <v>120486.664</v>
      </c>
      <c r="D34" s="6">
        <v>139299.969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3.013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-121.885</v>
      </c>
      <c r="Q34" s="13">
        <v>0</v>
      </c>
      <c r="R34" s="13">
        <v>0</v>
      </c>
    </row>
    <row r="35" ht="20.25" spans="1:18">
      <c r="A35" s="6" t="s">
        <v>181</v>
      </c>
      <c r="B35" s="6" t="s">
        <v>182</v>
      </c>
      <c r="C35" s="6">
        <v>16385.055</v>
      </c>
      <c r="D35" s="6">
        <v>18375.338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5.914</v>
      </c>
      <c r="K35" s="13">
        <v>1</v>
      </c>
      <c r="L35" s="13">
        <v>2</v>
      </c>
      <c r="M35" s="13">
        <v>0</v>
      </c>
      <c r="N35" s="13">
        <v>-1</v>
      </c>
      <c r="O35" s="13">
        <v>0</v>
      </c>
      <c r="P35" s="13">
        <v>-24.62</v>
      </c>
      <c r="Q35" s="13">
        <v>0</v>
      </c>
      <c r="R35" s="13">
        <v>0</v>
      </c>
    </row>
    <row r="36" ht="20.25" spans="1:18">
      <c r="A36" s="6" t="s">
        <v>183</v>
      </c>
      <c r="B36" s="6" t="s">
        <v>184</v>
      </c>
      <c r="C36" s="6">
        <v>3070.609</v>
      </c>
      <c r="D36" s="6">
        <v>3844.806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7.26</v>
      </c>
      <c r="K36" s="13">
        <v>0</v>
      </c>
      <c r="L36" s="13">
        <v>2</v>
      </c>
      <c r="M36" s="13">
        <v>0</v>
      </c>
      <c r="N36" s="13">
        <v>-1</v>
      </c>
      <c r="O36" s="13">
        <v>0</v>
      </c>
      <c r="P36" s="13">
        <v>-3.735</v>
      </c>
      <c r="Q36" s="13">
        <v>0</v>
      </c>
      <c r="R36" s="13">
        <v>0</v>
      </c>
    </row>
    <row r="37" ht="20.25" spans="1:18">
      <c r="A37" s="6" t="s">
        <v>185</v>
      </c>
      <c r="B37" s="6" t="s">
        <v>186</v>
      </c>
      <c r="C37" s="6">
        <v>16167.855</v>
      </c>
      <c r="D37" s="6">
        <v>20104.652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9.5</v>
      </c>
      <c r="K37" s="13">
        <v>2</v>
      </c>
      <c r="L37" s="13">
        <v>2</v>
      </c>
      <c r="M37" s="13">
        <v>1</v>
      </c>
      <c r="N37" s="13">
        <v>-1</v>
      </c>
      <c r="O37" s="13">
        <v>0</v>
      </c>
      <c r="P37" s="13">
        <v>-54.292</v>
      </c>
      <c r="Q37" s="13">
        <v>0</v>
      </c>
      <c r="R37" s="13">
        <v>0</v>
      </c>
    </row>
    <row r="38" ht="20.25" spans="1:18">
      <c r="A38" s="6" t="s">
        <v>187</v>
      </c>
      <c r="B38" s="6" t="s">
        <v>188</v>
      </c>
      <c r="C38" s="6">
        <v>237990.313</v>
      </c>
      <c r="D38" s="6">
        <v>272825.969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3.823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-151.781</v>
      </c>
      <c r="Q38" s="13">
        <v>0</v>
      </c>
      <c r="R38" s="13">
        <v>0</v>
      </c>
    </row>
    <row r="39" ht="20.25" spans="1:18">
      <c r="A39" s="6" t="s">
        <v>189</v>
      </c>
      <c r="B39" s="6" t="s">
        <v>190</v>
      </c>
      <c r="C39" s="6">
        <v>5630.498</v>
      </c>
      <c r="D39" s="6">
        <v>6087.043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2.721</v>
      </c>
      <c r="K39" s="13">
        <v>0</v>
      </c>
      <c r="L39" s="13">
        <v>2</v>
      </c>
      <c r="M39" s="13">
        <v>1</v>
      </c>
      <c r="N39" s="13">
        <v>0</v>
      </c>
      <c r="O39" s="13">
        <v>0</v>
      </c>
      <c r="P39" s="13">
        <v>0.719</v>
      </c>
      <c r="Q39" s="13">
        <v>0</v>
      </c>
      <c r="R39" s="13">
        <v>0</v>
      </c>
    </row>
    <row r="40" ht="20.25" spans="1:18">
      <c r="A40" s="6" t="s">
        <v>191</v>
      </c>
      <c r="B40" s="6" t="s">
        <v>192</v>
      </c>
      <c r="C40" s="6">
        <v>3124.891</v>
      </c>
      <c r="D40" s="6">
        <v>3913.182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12.444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4.105</v>
      </c>
      <c r="Q40" s="13">
        <v>0</v>
      </c>
      <c r="R40" s="13">
        <v>0</v>
      </c>
    </row>
    <row r="41" ht="20.25" spans="1:18">
      <c r="A41" s="6" t="s">
        <v>193</v>
      </c>
      <c r="B41" s="6" t="s">
        <v>194</v>
      </c>
      <c r="C41" s="6">
        <v>21951.182</v>
      </c>
      <c r="D41" s="6">
        <v>25723.496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13.322</v>
      </c>
      <c r="K41" s="13">
        <v>3</v>
      </c>
      <c r="L41" s="13">
        <v>1</v>
      </c>
      <c r="M41" s="13">
        <v>0</v>
      </c>
      <c r="N41" s="13">
        <v>-1</v>
      </c>
      <c r="O41" s="13">
        <v>0</v>
      </c>
      <c r="P41" s="13">
        <v>-27.509</v>
      </c>
      <c r="Q41" s="13">
        <v>0</v>
      </c>
      <c r="R41" s="13">
        <v>-1</v>
      </c>
    </row>
    <row r="42" ht="20.25" spans="1:18">
      <c r="A42" s="6" t="s">
        <v>195</v>
      </c>
      <c r="B42" s="6" t="s">
        <v>196</v>
      </c>
      <c r="C42" s="6">
        <v>8017.83</v>
      </c>
      <c r="D42" s="6">
        <v>9048.622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5.606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-1.25</v>
      </c>
      <c r="Q42" s="13">
        <v>0</v>
      </c>
      <c r="R42" s="13">
        <v>0</v>
      </c>
    </row>
    <row r="43" ht="20.25" spans="1:18">
      <c r="A43" s="6" t="s">
        <v>197</v>
      </c>
      <c r="B43" s="6" t="s">
        <v>198</v>
      </c>
      <c r="C43" s="6">
        <v>4414.687</v>
      </c>
      <c r="D43" s="6">
        <v>5005.052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7.391</v>
      </c>
      <c r="K43" s="13">
        <v>2</v>
      </c>
      <c r="L43" s="13">
        <v>2</v>
      </c>
      <c r="M43" s="13">
        <v>0</v>
      </c>
      <c r="N43" s="13">
        <v>-1</v>
      </c>
      <c r="O43" s="13">
        <v>0</v>
      </c>
      <c r="P43" s="13">
        <v>-9.46</v>
      </c>
      <c r="Q43" s="13">
        <v>0</v>
      </c>
      <c r="R43" s="13">
        <v>0</v>
      </c>
    </row>
    <row r="44" ht="20.25" spans="1:18">
      <c r="A44" s="6" t="s">
        <v>199</v>
      </c>
      <c r="B44" s="6" t="s">
        <v>200</v>
      </c>
      <c r="C44" s="6">
        <v>1258.309</v>
      </c>
      <c r="D44" s="6">
        <v>1385.375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4.275</v>
      </c>
      <c r="K44" s="13">
        <v>0</v>
      </c>
      <c r="L44" s="13">
        <v>0</v>
      </c>
      <c r="M44" s="13">
        <v>0</v>
      </c>
      <c r="N44" s="13">
        <v>-1</v>
      </c>
      <c r="O44" s="13">
        <v>0</v>
      </c>
      <c r="P44" s="13">
        <v>-0.337</v>
      </c>
      <c r="Q44" s="13">
        <v>0</v>
      </c>
      <c r="R44" s="13">
        <v>0</v>
      </c>
    </row>
    <row r="45" ht="20.25" spans="1:18">
      <c r="A45" s="6" t="s">
        <v>201</v>
      </c>
      <c r="B45" s="6" t="s">
        <v>202</v>
      </c>
      <c r="C45" s="6">
        <v>654.416</v>
      </c>
      <c r="D45" s="6">
        <v>836.102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16.154</v>
      </c>
      <c r="K45" s="13">
        <v>0</v>
      </c>
      <c r="L45" s="13">
        <v>2</v>
      </c>
      <c r="M45" s="13">
        <v>0</v>
      </c>
      <c r="N45" s="13">
        <v>-1</v>
      </c>
      <c r="O45" s="13">
        <v>0</v>
      </c>
      <c r="P45" s="13">
        <v>-1.836</v>
      </c>
      <c r="Q45" s="13">
        <v>0</v>
      </c>
      <c r="R45" s="13">
        <v>0</v>
      </c>
    </row>
    <row r="46" ht="20.25" spans="1:18">
      <c r="A46" s="6" t="s">
        <v>203</v>
      </c>
      <c r="B46" s="6" t="s">
        <v>204</v>
      </c>
      <c r="C46" s="6">
        <v>1737</v>
      </c>
      <c r="D46" s="6">
        <v>2322.409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1.753</v>
      </c>
      <c r="K46" s="13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-2.695</v>
      </c>
      <c r="Q46" s="13">
        <v>0</v>
      </c>
      <c r="R46" s="13">
        <v>0</v>
      </c>
    </row>
    <row r="47" ht="20.25" spans="1:18">
      <c r="A47" s="6" t="s">
        <v>205</v>
      </c>
      <c r="B47" s="6" t="s">
        <v>206</v>
      </c>
      <c r="C47" s="6">
        <v>3175.341</v>
      </c>
      <c r="D47" s="6">
        <v>3490.956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7.289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-6.937</v>
      </c>
      <c r="Q47" s="13">
        <v>0</v>
      </c>
      <c r="R47" s="13">
        <v>0</v>
      </c>
    </row>
    <row r="48" ht="20.25" spans="1:18">
      <c r="A48" s="6" t="s">
        <v>207</v>
      </c>
      <c r="B48" s="6" t="s">
        <v>208</v>
      </c>
      <c r="C48" s="6">
        <v>7650.228</v>
      </c>
      <c r="D48" s="6">
        <v>8243.143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6.602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7.953</v>
      </c>
      <c r="Q48" s="13">
        <v>0</v>
      </c>
      <c r="R48" s="13">
        <v>1</v>
      </c>
    </row>
    <row r="49" ht="20.25" spans="1:18">
      <c r="A49" s="6" t="s">
        <v>209</v>
      </c>
      <c r="B49" s="6" t="s">
        <v>210</v>
      </c>
      <c r="C49" s="6">
        <v>7036.154</v>
      </c>
      <c r="D49" s="6">
        <v>9178.445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20.978</v>
      </c>
      <c r="K49" s="13">
        <v>2</v>
      </c>
      <c r="L49" s="13">
        <v>2</v>
      </c>
      <c r="M49" s="13">
        <v>1</v>
      </c>
      <c r="N49" s="13">
        <v>-1</v>
      </c>
      <c r="O49" s="13">
        <v>0</v>
      </c>
      <c r="P49" s="13">
        <v>-19.402</v>
      </c>
      <c r="Q49" s="13">
        <v>0</v>
      </c>
      <c r="R49" s="13">
        <v>0</v>
      </c>
    </row>
    <row r="50" ht="20.25" spans="1:18">
      <c r="A50" s="6" t="s">
        <v>211</v>
      </c>
      <c r="B50" s="6" t="s">
        <v>212</v>
      </c>
      <c r="C50" s="6">
        <v>4189.576</v>
      </c>
      <c r="D50" s="6">
        <v>4816.977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2.726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-2.036</v>
      </c>
      <c r="Q50" s="13">
        <v>0</v>
      </c>
      <c r="R50" s="13">
        <v>0</v>
      </c>
    </row>
    <row r="51" ht="20.25" spans="1:18">
      <c r="A51" s="6" t="s">
        <v>213</v>
      </c>
      <c r="B51" s="6" t="s">
        <v>214</v>
      </c>
      <c r="C51" s="6">
        <v>7220.826</v>
      </c>
      <c r="D51" s="6">
        <v>7800.228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2.815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2.597</v>
      </c>
      <c r="Q51" s="13">
        <v>0</v>
      </c>
      <c r="R51" s="13">
        <v>0</v>
      </c>
    </row>
    <row r="52" ht="20.25" spans="1:18">
      <c r="A52" s="6" t="s">
        <v>215</v>
      </c>
      <c r="B52" s="6" t="s">
        <v>216</v>
      </c>
      <c r="C52" s="6">
        <v>7254.247</v>
      </c>
      <c r="D52" s="6">
        <v>8610.751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3.79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-22.718</v>
      </c>
      <c r="Q52" s="13">
        <v>0</v>
      </c>
      <c r="R52" s="13">
        <v>0</v>
      </c>
    </row>
    <row r="53" ht="20.25" spans="1:18">
      <c r="A53" s="6" t="s">
        <v>217</v>
      </c>
      <c r="B53" s="6" t="s">
        <v>218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0.558</v>
      </c>
      <c r="Q53" s="13">
        <v>0</v>
      </c>
      <c r="R53" s="13">
        <v>0</v>
      </c>
    </row>
    <row r="54" ht="20.25" spans="1:18">
      <c r="A54" s="6" t="s">
        <v>219</v>
      </c>
      <c r="B54" s="6" t="s">
        <v>220</v>
      </c>
      <c r="C54" s="6">
        <v>6696.854</v>
      </c>
      <c r="D54" s="6">
        <v>7902.676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7.693</v>
      </c>
      <c r="K54" s="13">
        <v>1</v>
      </c>
      <c r="L54" s="13">
        <v>2</v>
      </c>
      <c r="M54" s="13">
        <v>1</v>
      </c>
      <c r="N54" s="13">
        <v>-1</v>
      </c>
      <c r="O54" s="13">
        <v>0</v>
      </c>
      <c r="P54" s="13">
        <v>-70.929</v>
      </c>
      <c r="Q54" s="13">
        <v>0</v>
      </c>
      <c r="R54" s="13">
        <v>0</v>
      </c>
    </row>
    <row r="55" ht="20.25" spans="1:18">
      <c r="A55" s="6" t="s">
        <v>221</v>
      </c>
      <c r="B55" s="6" t="s">
        <v>222</v>
      </c>
      <c r="C55" s="6">
        <v>13289.056</v>
      </c>
      <c r="D55" s="6">
        <v>14793.411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0.717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0.017</v>
      </c>
      <c r="Q55" s="13">
        <v>0</v>
      </c>
      <c r="R55" s="13">
        <v>0</v>
      </c>
    </row>
    <row r="56" ht="20.25" spans="1:18">
      <c r="A56" s="6" t="s">
        <v>223</v>
      </c>
      <c r="B56" s="6" t="s">
        <v>224</v>
      </c>
      <c r="C56" s="6">
        <v>9098.938</v>
      </c>
      <c r="D56" s="6">
        <v>10895.335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3.817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-0.277</v>
      </c>
      <c r="Q56" s="13">
        <v>0</v>
      </c>
      <c r="R56" s="13">
        <v>1</v>
      </c>
    </row>
    <row r="57" ht="20.25" spans="1:18">
      <c r="A57" s="6" t="s">
        <v>225</v>
      </c>
      <c r="B57" s="6" t="s">
        <v>226</v>
      </c>
      <c r="C57" s="6">
        <v>19171.277</v>
      </c>
      <c r="D57" s="6">
        <v>21198.834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0.924</v>
      </c>
      <c r="K57" s="13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-8.809</v>
      </c>
      <c r="Q57" s="13">
        <v>0</v>
      </c>
      <c r="R57" s="13">
        <v>0</v>
      </c>
    </row>
    <row r="58" ht="20.25" spans="1:18">
      <c r="A58" s="6" t="s">
        <v>227</v>
      </c>
      <c r="B58" s="6" t="s">
        <v>228</v>
      </c>
      <c r="C58" s="6">
        <v>1148.237</v>
      </c>
      <c r="D58" s="6">
        <v>1638.8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17.155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3.132</v>
      </c>
      <c r="Q58" s="13">
        <v>0</v>
      </c>
      <c r="R58" s="13">
        <v>0</v>
      </c>
    </row>
    <row r="59" ht="20.25" spans="1:18">
      <c r="A59" s="6" t="s">
        <v>229</v>
      </c>
      <c r="B59" s="6" t="s">
        <v>230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231</v>
      </c>
      <c r="B60" s="6" t="s">
        <v>232</v>
      </c>
      <c r="C60" s="6">
        <v>2318.637</v>
      </c>
      <c r="D60" s="6">
        <v>2648.073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11.197</v>
      </c>
      <c r="K60" s="13">
        <v>3</v>
      </c>
      <c r="L60" s="13">
        <v>2</v>
      </c>
      <c r="M60" s="13">
        <v>0</v>
      </c>
      <c r="N60" s="13">
        <v>0</v>
      </c>
      <c r="O60" s="13">
        <v>0</v>
      </c>
      <c r="P60" s="13">
        <v>-0.006</v>
      </c>
      <c r="Q60" s="13">
        <v>0</v>
      </c>
      <c r="R60" s="13">
        <v>0</v>
      </c>
    </row>
    <row r="61" ht="20.25" spans="1:18">
      <c r="A61" s="6" t="s">
        <v>233</v>
      </c>
      <c r="B61" s="6" t="s">
        <v>234</v>
      </c>
      <c r="C61" s="6">
        <v>8193.176</v>
      </c>
      <c r="D61" s="6">
        <v>10017.025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6.192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-17.5</v>
      </c>
      <c r="Q61" s="13">
        <v>0</v>
      </c>
      <c r="R61" s="13">
        <v>-1</v>
      </c>
    </row>
    <row r="62" ht="20.25" spans="1:18">
      <c r="A62" s="6" t="s">
        <v>235</v>
      </c>
      <c r="B62" s="6" t="s">
        <v>236</v>
      </c>
      <c r="C62" s="6">
        <v>6411.629</v>
      </c>
      <c r="D62" s="6">
        <v>7447.781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8.431</v>
      </c>
      <c r="K62" s="13">
        <v>2</v>
      </c>
      <c r="L62" s="13">
        <v>0</v>
      </c>
      <c r="M62" s="13">
        <v>-1</v>
      </c>
      <c r="N62" s="13">
        <v>1</v>
      </c>
      <c r="O62" s="13">
        <v>0</v>
      </c>
      <c r="P62" s="13">
        <v>-2.005</v>
      </c>
      <c r="Q62" s="13">
        <v>0</v>
      </c>
      <c r="R62" s="13">
        <v>0</v>
      </c>
    </row>
    <row r="63" ht="20.25" spans="1:18">
      <c r="A63" s="6" t="s">
        <v>237</v>
      </c>
      <c r="B63" s="6" t="s">
        <v>238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239</v>
      </c>
      <c r="B64" s="6" t="s">
        <v>240</v>
      </c>
      <c r="C64" s="6">
        <v>5778</v>
      </c>
      <c r="D64" s="6">
        <v>6813.745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7.582</v>
      </c>
      <c r="K64" s="13">
        <v>1</v>
      </c>
      <c r="L64" s="13">
        <v>2</v>
      </c>
      <c r="M64" s="13">
        <v>0</v>
      </c>
      <c r="N64" s="13">
        <v>0</v>
      </c>
      <c r="O64" s="13">
        <v>0</v>
      </c>
      <c r="P64" s="13">
        <v>-4.09</v>
      </c>
      <c r="Q64" s="13">
        <v>0</v>
      </c>
      <c r="R64" s="13">
        <v>0</v>
      </c>
    </row>
    <row r="65" ht="20.25" spans="1:18">
      <c r="A65" s="6" t="s">
        <v>241</v>
      </c>
      <c r="B65" s="6" t="s">
        <v>242</v>
      </c>
      <c r="C65" s="6">
        <v>6555.273</v>
      </c>
      <c r="D65" s="6">
        <v>8094.886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3.882</v>
      </c>
      <c r="K65" s="13">
        <v>1</v>
      </c>
      <c r="L65" s="13">
        <v>0</v>
      </c>
      <c r="M65" s="13">
        <v>0</v>
      </c>
      <c r="N65" s="13">
        <v>1</v>
      </c>
      <c r="O65" s="13">
        <v>0</v>
      </c>
      <c r="P65" s="13">
        <v>4.043</v>
      </c>
      <c r="Q65" s="13">
        <v>0</v>
      </c>
      <c r="R65" s="13">
        <v>0</v>
      </c>
    </row>
    <row r="66" ht="20.25" spans="1:18">
      <c r="A66" s="6" t="s">
        <v>243</v>
      </c>
      <c r="B66" s="6" t="s">
        <v>244</v>
      </c>
      <c r="C66" s="6">
        <v>2230.061</v>
      </c>
      <c r="D66" s="6">
        <v>2754.842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0.754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1.868</v>
      </c>
      <c r="Q66" s="13">
        <v>0</v>
      </c>
      <c r="R66" s="13">
        <v>0</v>
      </c>
    </row>
    <row r="67" ht="20.25" spans="1:18">
      <c r="A67" s="6" t="s">
        <v>245</v>
      </c>
      <c r="B67" s="6" t="s">
        <v>246</v>
      </c>
      <c r="C67" s="6">
        <v>1389.934</v>
      </c>
      <c r="D67" s="6">
        <v>1905.184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3.611</v>
      </c>
      <c r="K67" s="13">
        <v>0</v>
      </c>
      <c r="L67" s="13">
        <v>2</v>
      </c>
      <c r="M67" s="13">
        <v>1</v>
      </c>
      <c r="N67" s="13">
        <v>-1</v>
      </c>
      <c r="O67" s="13">
        <v>0</v>
      </c>
      <c r="P67" s="13">
        <v>0.037</v>
      </c>
      <c r="Q67" s="13">
        <v>0</v>
      </c>
      <c r="R67" s="13">
        <v>0</v>
      </c>
    </row>
    <row r="68" ht="20.25" spans="1:18">
      <c r="A68" s="6" t="s">
        <v>247</v>
      </c>
      <c r="B68" s="6" t="s">
        <v>248</v>
      </c>
      <c r="C68" s="6">
        <v>5967.377</v>
      </c>
      <c r="D68" s="6">
        <v>6978.287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4.491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-7.796</v>
      </c>
      <c r="Q68" s="13">
        <v>0</v>
      </c>
      <c r="R68" s="13">
        <v>-1</v>
      </c>
    </row>
    <row r="69" ht="20.25" spans="1:18">
      <c r="A69" s="6" t="s">
        <v>249</v>
      </c>
      <c r="B69" s="6" t="s">
        <v>250</v>
      </c>
      <c r="C69" s="6">
        <v>2494.629</v>
      </c>
      <c r="D69" s="6">
        <v>3124.205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4.64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0.132</v>
      </c>
      <c r="Q69" s="13">
        <v>0</v>
      </c>
      <c r="R69" s="13">
        <v>0</v>
      </c>
    </row>
    <row r="70" ht="20.25" spans="1:18">
      <c r="A70" s="6" t="s">
        <v>251</v>
      </c>
      <c r="B70" s="6" t="s">
        <v>252</v>
      </c>
      <c r="C70" s="6">
        <v>5958.933</v>
      </c>
      <c r="D70" s="6">
        <v>7041.393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4.412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-5.17</v>
      </c>
      <c r="Q70" s="13">
        <v>0</v>
      </c>
      <c r="R70" s="13">
        <v>0</v>
      </c>
    </row>
    <row r="71" ht="20.25" spans="1:18">
      <c r="A71" s="6" t="s">
        <v>253</v>
      </c>
      <c r="B71" s="6" t="s">
        <v>254</v>
      </c>
      <c r="C71" s="6">
        <v>5529.665</v>
      </c>
      <c r="D71" s="6">
        <v>6024.113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6.181</v>
      </c>
      <c r="K71" s="13">
        <v>2</v>
      </c>
      <c r="L71" s="13">
        <v>2</v>
      </c>
      <c r="M71" s="13">
        <v>0</v>
      </c>
      <c r="N71" s="13">
        <v>-1</v>
      </c>
      <c r="O71" s="13">
        <v>0</v>
      </c>
      <c r="P71" s="13">
        <v>-10.383</v>
      </c>
      <c r="Q71" s="13">
        <v>0</v>
      </c>
      <c r="R71" s="13">
        <v>-1</v>
      </c>
    </row>
    <row r="72" ht="20.25" spans="1:18">
      <c r="A72" s="6" t="s">
        <v>255</v>
      </c>
      <c r="B72" s="6" t="s">
        <v>256</v>
      </c>
      <c r="C72" s="6">
        <v>4732.492</v>
      </c>
      <c r="D72" s="6">
        <v>5765.856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5.046</v>
      </c>
      <c r="K72" s="13">
        <v>1</v>
      </c>
      <c r="L72" s="13">
        <v>2</v>
      </c>
      <c r="M72" s="13">
        <v>0</v>
      </c>
      <c r="N72" s="13">
        <v>1</v>
      </c>
      <c r="O72" s="13">
        <v>0</v>
      </c>
      <c r="P72" s="13">
        <v>1.164</v>
      </c>
      <c r="Q72" s="13">
        <v>0</v>
      </c>
      <c r="R72" s="13">
        <v>0</v>
      </c>
    </row>
    <row r="73" ht="20.25" spans="1:18">
      <c r="A73" s="6" t="s">
        <v>257</v>
      </c>
      <c r="B73" s="6" t="s">
        <v>258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259</v>
      </c>
      <c r="B74" s="6" t="s">
        <v>260</v>
      </c>
      <c r="C74" s="6">
        <v>4371.59</v>
      </c>
      <c r="D74" s="6">
        <v>6409.069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25.762</v>
      </c>
      <c r="K74" s="13">
        <v>1</v>
      </c>
      <c r="L74" s="13">
        <v>1</v>
      </c>
      <c r="M74" s="13">
        <v>1</v>
      </c>
      <c r="N74" s="13">
        <v>-1</v>
      </c>
      <c r="O74" s="13">
        <v>0</v>
      </c>
      <c r="P74" s="13">
        <v>-7.732</v>
      </c>
      <c r="Q74" s="13">
        <v>-1</v>
      </c>
      <c r="R74" s="13">
        <v>0</v>
      </c>
    </row>
    <row r="75" ht="20.25" spans="1:18">
      <c r="A75" s="6" t="s">
        <v>261</v>
      </c>
      <c r="B75" s="6" t="s">
        <v>262</v>
      </c>
      <c r="C75" s="6">
        <v>3146.673</v>
      </c>
      <c r="D75" s="6">
        <v>4495.329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20.139</v>
      </c>
      <c r="K75" s="13">
        <v>1</v>
      </c>
      <c r="L75" s="13">
        <v>2</v>
      </c>
      <c r="M75" s="13">
        <v>1</v>
      </c>
      <c r="N75" s="13">
        <v>-1</v>
      </c>
      <c r="O75" s="13">
        <v>0</v>
      </c>
      <c r="P75" s="13">
        <v>0.256</v>
      </c>
      <c r="Q75" s="13">
        <v>0</v>
      </c>
      <c r="R75" s="13">
        <v>0</v>
      </c>
    </row>
    <row r="76" ht="20.25" spans="1:18">
      <c r="A76" s="6" t="s">
        <v>263</v>
      </c>
      <c r="B76" s="6" t="s">
        <v>264</v>
      </c>
      <c r="C76" s="6">
        <v>2202.642</v>
      </c>
      <c r="D76" s="6">
        <v>3094.946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17.492</v>
      </c>
      <c r="K76" s="13">
        <v>0</v>
      </c>
      <c r="L76" s="13">
        <v>1</v>
      </c>
      <c r="M76" s="13">
        <v>1</v>
      </c>
      <c r="N76" s="13">
        <v>-1</v>
      </c>
      <c r="O76" s="13">
        <v>0</v>
      </c>
      <c r="P76" s="13">
        <v>2.737</v>
      </c>
      <c r="Q76" s="13">
        <v>0</v>
      </c>
      <c r="R76" s="13">
        <v>0</v>
      </c>
    </row>
    <row r="77" ht="20.25" spans="1:18">
      <c r="A77" s="6" t="s">
        <v>265</v>
      </c>
      <c r="B77" s="6" t="s">
        <v>266</v>
      </c>
      <c r="C77" s="6">
        <v>4280.464</v>
      </c>
      <c r="D77" s="6">
        <v>6379.849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30.846</v>
      </c>
      <c r="K77" s="13">
        <v>3</v>
      </c>
      <c r="L77" s="13">
        <v>1</v>
      </c>
      <c r="M77" s="13">
        <v>0</v>
      </c>
      <c r="N77" s="13">
        <v>-1</v>
      </c>
      <c r="O77" s="13">
        <v>0</v>
      </c>
      <c r="P77" s="13">
        <v>-10.721</v>
      </c>
      <c r="Q77" s="13">
        <v>0</v>
      </c>
      <c r="R77" s="13">
        <v>0</v>
      </c>
    </row>
    <row r="78" ht="20.25" spans="1:18">
      <c r="A78" s="9" t="s">
        <v>267</v>
      </c>
      <c r="B78" s="9" t="s">
        <v>268</v>
      </c>
      <c r="C78" s="9">
        <v>63847.605</v>
      </c>
      <c r="D78" s="9">
        <v>71304.758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2.775</v>
      </c>
      <c r="K78" s="13">
        <v>0</v>
      </c>
      <c r="L78" s="13">
        <v>2</v>
      </c>
      <c r="M78" s="13">
        <v>1</v>
      </c>
      <c r="N78" s="13">
        <v>-1</v>
      </c>
      <c r="O78" s="13">
        <v>0</v>
      </c>
      <c r="P78" s="13">
        <v>-24.998</v>
      </c>
      <c r="Q78" s="13">
        <v>-1</v>
      </c>
      <c r="R78" s="13">
        <v>0</v>
      </c>
    </row>
    <row r="79" ht="20.25" spans="1:18">
      <c r="A79" s="9" t="s">
        <v>269</v>
      </c>
      <c r="B79" s="9" t="s">
        <v>270</v>
      </c>
      <c r="C79" s="9">
        <v>1420.095</v>
      </c>
      <c r="D79" s="9">
        <v>3371.628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46.673</v>
      </c>
      <c r="K79" s="13">
        <v>2</v>
      </c>
      <c r="L79" s="13">
        <v>0</v>
      </c>
      <c r="M79" s="13">
        <v>0</v>
      </c>
      <c r="N79" s="13">
        <v>0</v>
      </c>
      <c r="O79" s="13">
        <v>0</v>
      </c>
      <c r="P79" s="13">
        <v>21.665</v>
      </c>
      <c r="Q79" s="13">
        <v>0</v>
      </c>
      <c r="R79" s="13">
        <v>0</v>
      </c>
    </row>
    <row r="80" ht="20.25" spans="1:18">
      <c r="A80" s="9" t="s">
        <v>271</v>
      </c>
      <c r="B80" s="9" t="s">
        <v>272</v>
      </c>
      <c r="C80" s="9">
        <v>3524.011</v>
      </c>
      <c r="D80" s="9">
        <v>4122.704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9.987</v>
      </c>
      <c r="K80" s="13">
        <v>1</v>
      </c>
      <c r="L80" s="13">
        <v>2</v>
      </c>
      <c r="M80" s="13">
        <v>0</v>
      </c>
      <c r="N80" s="13">
        <v>1</v>
      </c>
      <c r="O80" s="13">
        <v>0</v>
      </c>
      <c r="P80" s="13">
        <v>5.375</v>
      </c>
      <c r="Q80" s="13">
        <v>0</v>
      </c>
      <c r="R80" s="13">
        <v>0</v>
      </c>
    </row>
    <row r="81" ht="20.25" spans="1:18">
      <c r="A81" s="9" t="s">
        <v>273</v>
      </c>
      <c r="B81" s="9" t="s">
        <v>274</v>
      </c>
      <c r="C81" s="9">
        <v>12750.639</v>
      </c>
      <c r="D81" s="9">
        <v>15543.355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13.614</v>
      </c>
      <c r="K81" s="13">
        <v>2</v>
      </c>
      <c r="L81" s="13">
        <v>1</v>
      </c>
      <c r="M81" s="13">
        <v>1</v>
      </c>
      <c r="N81" s="13">
        <v>-1</v>
      </c>
      <c r="O81" s="13">
        <v>0</v>
      </c>
      <c r="P81" s="13">
        <v>-41.772</v>
      </c>
      <c r="Q81" s="13">
        <v>0</v>
      </c>
      <c r="R81" s="13">
        <v>0</v>
      </c>
    </row>
    <row r="82" ht="20.25" spans="1:18">
      <c r="A82" s="9" t="s">
        <v>275</v>
      </c>
      <c r="B82" s="9" t="s">
        <v>276</v>
      </c>
      <c r="C82" s="9">
        <v>487.387</v>
      </c>
      <c r="D82" s="9">
        <v>584.283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10.555</v>
      </c>
      <c r="K82" s="13">
        <v>1</v>
      </c>
      <c r="L82" s="13">
        <v>2</v>
      </c>
      <c r="M82" s="13">
        <v>-1</v>
      </c>
      <c r="N82" s="13">
        <v>1</v>
      </c>
      <c r="O82" s="13">
        <v>0</v>
      </c>
      <c r="P82" s="13">
        <v>0.037</v>
      </c>
      <c r="Q82" s="13">
        <v>0</v>
      </c>
      <c r="R82" s="13">
        <v>0</v>
      </c>
    </row>
    <row r="83" ht="20.25" spans="1:18">
      <c r="A83" s="9" t="s">
        <v>277</v>
      </c>
      <c r="B83" s="9" t="s">
        <v>278</v>
      </c>
      <c r="C83" s="9">
        <v>71656.867</v>
      </c>
      <c r="D83" s="9">
        <v>90510.422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3.635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-124.8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2024-12-18T14:37:30Z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B11398AAEF12406EBFD1F2B81E66A328_13</vt:lpwstr>
  </property>
  <property fmtid="{D5CDD505-2E9C-101B-9397-08002B2CF9AE}" pid="3" name="KSOProductBuildVer">
    <vt:lpwstr>2052-12.1.0.15712</vt:lpwstr>
  </property>
</Properties>
</file>