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<sst xmlns="http://schemas.openxmlformats.org/spreadsheetml/2006/main" count="338" uniqueCount="309">
  <si>
    <t>京沪深强转弱</t>
  </si>
  <si>
    <t>京沪深弱转强</t>
  </si>
  <si>
    <t>代码</t>
  </si>
  <si>
    <t>简称</t>
  </si>
  <si>
    <t>总市值</t>
  </si>
  <si>
    <t>高分红股</t>
  </si>
  <si>
    <t>114846.17亿</t>
  </si>
  <si>
    <t>绩优股</t>
  </si>
  <si>
    <t>143857.52亿</t>
  </si>
  <si>
    <t>次新预增</t>
  </si>
  <si>
    <t>178.61亿</t>
  </si>
  <si>
    <t>红利指数</t>
  </si>
  <si>
    <t>84269.09亿</t>
  </si>
  <si>
    <t>配股预案</t>
  </si>
  <si>
    <t>--</t>
  </si>
  <si>
    <t>低空经济</t>
  </si>
  <si>
    <t>41315.64亿</t>
  </si>
  <si>
    <t>全指医药</t>
  </si>
  <si>
    <t>41080.84亿</t>
  </si>
  <si>
    <t>全指能源</t>
  </si>
  <si>
    <t>40920.19亿</t>
  </si>
  <si>
    <t>电力</t>
  </si>
  <si>
    <t>29094.10亿</t>
  </si>
  <si>
    <t>石油</t>
  </si>
  <si>
    <t>25428.92亿</t>
  </si>
  <si>
    <t>保险新进</t>
  </si>
  <si>
    <t>14146.43亿</t>
  </si>
  <si>
    <t>近期强势</t>
  </si>
  <si>
    <t>10588.53亿</t>
  </si>
  <si>
    <t>山西板块</t>
  </si>
  <si>
    <t>8518.39亿</t>
  </si>
  <si>
    <t>船舶</t>
  </si>
  <si>
    <t>4160.85亿</t>
  </si>
  <si>
    <t>近端次新</t>
  </si>
  <si>
    <t>2428.69亿</t>
  </si>
  <si>
    <t>日用化工</t>
  </si>
  <si>
    <t>1629.48亿</t>
  </si>
  <si>
    <t>科创生物</t>
  </si>
  <si>
    <t>农业主题</t>
  </si>
  <si>
    <t>绿色电力</t>
  </si>
  <si>
    <t>创医药</t>
  </si>
  <si>
    <t>乐富指数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</si>
  <si>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</si>
  <si>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</si>
  <si>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</si>
  <si>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</si>
  <si>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</si>
  <si>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</si>
  <si>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</si>
  <si>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</si>
  <si>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</si>
  <si>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</si>
  <si>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</si>
  <si>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</si>
  <si>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</si>
  <si>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</si>
  <si>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</si>
  <si>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</si>
  <si>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</si>
  <si>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</si>
  <si>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</si>
  <si>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</si>
  <si>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</si>
  <si>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可选等权</t>
  </si>
  <si>
    <t>380电信</t>
  </si>
  <si>
    <t>380高贝</t>
  </si>
  <si>
    <t>上证转债</t>
  </si>
  <si>
    <t>中证转债</t>
  </si>
  <si>
    <t>上海国企</t>
  </si>
  <si>
    <t>创精选88</t>
  </si>
  <si>
    <t>国证转债</t>
  </si>
  <si>
    <t>中关村A</t>
  </si>
  <si>
    <t>深证信息</t>
  </si>
  <si>
    <t>国债指数</t>
  </si>
  <si>
    <t>企债指数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</si>
  <si>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</si>
  <si>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</si>
  <si>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</si>
  <si>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</si>
  <si>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</si>
  <si>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</si>
  <si>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</si>
  <si>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</si>
  <si>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沪互联+</t>
  </si>
  <si>
    <t>科创200</t>
  </si>
  <si>
    <t>中证1000</t>
  </si>
  <si>
    <t>公司债指</t>
  </si>
  <si>
    <t>深证700</t>
  </si>
  <si>
    <t>中小创新</t>
  </si>
  <si>
    <t>SME创新</t>
  </si>
  <si>
    <t>创业200</t>
  </si>
  <si>
    <t>创业小盘</t>
  </si>
  <si>
    <t>中小综指</t>
  </si>
  <si>
    <t>建筑指数</t>
  </si>
  <si>
    <t>批零指数</t>
  </si>
  <si>
    <t>餐饮指数</t>
  </si>
  <si>
    <t>IT指数</t>
  </si>
  <si>
    <t>商务指数</t>
  </si>
  <si>
    <t>公共指数</t>
  </si>
  <si>
    <t>文化指数</t>
  </si>
  <si>
    <t>综企指数</t>
  </si>
  <si>
    <t>大数据50</t>
  </si>
  <si>
    <t>机器人50</t>
  </si>
  <si>
    <t>AI 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</si>
  <si>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</si>
  <si>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</si>
  <si>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</si>
  <si>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</si>
  <si>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</si>
  <si>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</si>
  <si>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</si>
  <si>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</si>
  <si>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</si>
  <si>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</si>
  <si>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</si>
  <si>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在线消费</t>
  </si>
  <si>
    <t>国证文化</t>
  </si>
  <si>
    <t>小盘高贝</t>
  </si>
  <si>
    <t>I300</t>
  </si>
  <si>
    <t>数据要素</t>
  </si>
  <si>
    <t>专利领先</t>
  </si>
  <si>
    <t>国证定增</t>
  </si>
  <si>
    <t>数字传媒</t>
  </si>
  <si>
    <t>央视文化</t>
  </si>
  <si>
    <t>中创400</t>
  </si>
  <si>
    <t>700成长</t>
  </si>
  <si>
    <t>700价值</t>
  </si>
  <si>
    <t>中创高新</t>
  </si>
  <si>
    <t>深证文化</t>
  </si>
  <si>
    <t>中小高贝</t>
  </si>
  <si>
    <t>中创高贝</t>
  </si>
  <si>
    <t>深互联网</t>
  </si>
  <si>
    <t>深互联EW</t>
  </si>
  <si>
    <t>安防产业</t>
  </si>
  <si>
    <t>创业高贝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</si>
  <si>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</si>
  <si>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</si>
  <si>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</si>
  <si>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</si>
  <si>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</si>
  <si>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</si>
  <si>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</si>
  <si>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</si>
  <si>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中证传媒</t>
  </si>
  <si>
    <t>信息安全</t>
  </si>
  <si>
    <t>智能家居</t>
  </si>
  <si>
    <t>【数据引擎：奇衡DK阿赖耶识系统】情绪值</t>
  </si>
  <si>
    <t>BUX00</t>
  </si>
  <si>
    <t>沥青连续</t>
  </si>
  <si>
    <t>AO00</t>
  </si>
  <si>
    <t>氧化铝连续</t>
  </si>
  <si>
    <t>ZN00</t>
  </si>
  <si>
    <t>沪锌连续</t>
  </si>
  <si>
    <t>JD00</t>
  </si>
  <si>
    <t>鸡蛋连续</t>
  </si>
  <si>
    <t>P00</t>
  </si>
  <si>
    <t>棕榈连续</t>
  </si>
  <si>
    <t>AP00</t>
  </si>
  <si>
    <t>苹果连续</t>
  </si>
  <si>
    <t>RS00</t>
  </si>
  <si>
    <t>菜籽连续</t>
  </si>
  <si>
    <t>SRX00</t>
  </si>
  <si>
    <t>白糖连续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</si>
  <si>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</si>
  <si>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</si>
  <si>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</si>
  <si>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</si>
  <si>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</si>
  <si>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</si>
  <si>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</si>
  <si>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</si>
  <si>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</si>
  <si>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</si>
  <si>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</si>
  <si>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</si>
  <si>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SS00</t>
  </si>
  <si>
    <t>不锈钢连续</t>
  </si>
  <si>
    <t>AX00</t>
  </si>
  <si>
    <t>豆一连续</t>
  </si>
  <si>
    <t>BB00</t>
  </si>
  <si>
    <t>胶合板连续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</si>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</sst>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21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"880526"</f>
        <v>880526</v>
      </c>
      <c r="B3" s="29" t="s">
        <v>5</v>
      </c>
      <c r="C3" s="29" t="s">
        <v>6</v>
      </c>
      <c r="D3" s="29" t="str">
        <f>"880835"</f>
        <v>880835</v>
      </c>
      <c r="E3" s="29" t="s">
        <v>7</v>
      </c>
      <c r="F3" s="29" t="s">
        <v>8</v>
      </c>
    </row>
    <row r="4" ht="16.5" spans="1:6">
      <c r="A4" s="29" t="str">
        <f>"880778"</f>
        <v>880778</v>
      </c>
      <c r="B4" s="29" t="s">
        <v>9</v>
      </c>
      <c r="C4" s="29" t="s">
        <v>10</v>
      </c>
      <c r="D4" s="29" t="str">
        <f>"000015"</f>
        <v>000015</v>
      </c>
      <c r="E4" s="29" t="s">
        <v>11</v>
      </c>
      <c r="F4" s="29" t="s">
        <v>12</v>
      </c>
    </row>
    <row r="5" ht="16.5" spans="1:6">
      <c r="A5" s="29" t="str">
        <f>"880890"</f>
        <v>880890</v>
      </c>
      <c r="B5" s="29" t="s">
        <v>13</v>
      </c>
      <c r="C5" s="29" t="s">
        <v>14</v>
      </c>
      <c r="D5" s="29" t="str">
        <f>"880522"</f>
        <v>880522</v>
      </c>
      <c r="E5" s="29" t="s">
        <v>15</v>
      </c>
      <c r="F5" s="29" t="s">
        <v>16</v>
      </c>
    </row>
    <row r="6" ht="16.5" spans="1:6">
      <c r="A6" s="21"/>
      <c r="B6" s="21"/>
      <c r="C6" s="21"/>
      <c r="D6" s="29" t="str">
        <f>"000991"</f>
        <v>000991</v>
      </c>
      <c r="E6" s="29" t="s">
        <v>17</v>
      </c>
      <c r="F6" s="29" t="s">
        <v>18</v>
      </c>
    </row>
    <row r="7" ht="16.5" spans="1:6">
      <c r="A7" s="21"/>
      <c r="B7" s="21"/>
      <c r="C7" s="21"/>
      <c r="D7" s="29" t="str">
        <f>"000986"</f>
        <v>000986</v>
      </c>
      <c r="E7" s="29" t="s">
        <v>19</v>
      </c>
      <c r="F7" s="29" t="s">
        <v>20</v>
      </c>
    </row>
    <row r="8" ht="16.5" spans="1:6">
      <c r="A8" s="21"/>
      <c r="B8" s="21"/>
      <c r="C8" s="21"/>
      <c r="D8" s="29" t="str">
        <f>"880305"</f>
        <v>880305</v>
      </c>
      <c r="E8" s="29" t="s">
        <v>21</v>
      </c>
      <c r="F8" s="29" t="s">
        <v>22</v>
      </c>
    </row>
    <row r="9" ht="16.5" spans="1:6">
      <c r="A9" s="21"/>
      <c r="B9" s="21"/>
      <c r="C9" s="21"/>
      <c r="D9" s="29" t="str">
        <f>"880310"</f>
        <v>880310</v>
      </c>
      <c r="E9" s="29" t="s">
        <v>23</v>
      </c>
      <c r="F9" s="29" t="s">
        <v>24</v>
      </c>
    </row>
    <row r="10" ht="16.5" spans="1:6">
      <c r="A10" s="21"/>
      <c r="B10" s="21"/>
      <c r="C10" s="21"/>
      <c r="D10" s="29" t="str">
        <f>"880782"</f>
        <v>880782</v>
      </c>
      <c r="E10" s="29" t="s">
        <v>25</v>
      </c>
      <c r="F10" s="29" t="s">
        <v>26</v>
      </c>
    </row>
    <row r="11" ht="16.5" spans="1:6">
      <c r="A11" s="21"/>
      <c r="B11" s="21"/>
      <c r="C11" s="21"/>
      <c r="D11" s="29" t="str">
        <f>"880880"</f>
        <v>880880</v>
      </c>
      <c r="E11" s="29" t="s">
        <v>27</v>
      </c>
      <c r="F11" s="29" t="s">
        <v>28</v>
      </c>
    </row>
    <row r="12" ht="16.5" spans="1:6">
      <c r="A12" s="21"/>
      <c r="B12" s="21"/>
      <c r="C12" s="21"/>
      <c r="D12" s="29" t="str">
        <f>"880217"</f>
        <v>880217</v>
      </c>
      <c r="E12" s="29" t="s">
        <v>29</v>
      </c>
      <c r="F12" s="29" t="s">
        <v>30</v>
      </c>
    </row>
    <row r="13" ht="16.5" spans="1:6">
      <c r="A13" s="21"/>
      <c r="B13" s="21"/>
      <c r="C13" s="21"/>
      <c r="D13" s="29" t="str">
        <f>"880431"</f>
        <v>880431</v>
      </c>
      <c r="E13" s="29" t="s">
        <v>31</v>
      </c>
      <c r="F13" s="29" t="s">
        <v>32</v>
      </c>
    </row>
    <row r="14" ht="16.5" spans="1:6">
      <c r="A14" s="21"/>
      <c r="B14" s="21"/>
      <c r="C14" s="21"/>
      <c r="D14" s="29" t="str">
        <f>"880885"</f>
        <v>880885</v>
      </c>
      <c r="E14" s="29" t="s">
        <v>33</v>
      </c>
      <c r="F14" s="29" t="s">
        <v>34</v>
      </c>
    </row>
    <row r="15" ht="16.5" spans="1:6">
      <c r="A15" s="21"/>
      <c r="B15" s="21"/>
      <c r="C15" s="21"/>
      <c r="D15" s="29" t="str">
        <f>"880355"</f>
        <v>880355</v>
      </c>
      <c r="E15" s="29" t="s">
        <v>35</v>
      </c>
      <c r="F15" s="29" t="s">
        <v>36</v>
      </c>
    </row>
    <row r="16" ht="16.5" spans="1:6">
      <c r="A16" s="21"/>
      <c r="B16" s="21"/>
      <c r="C16" s="21"/>
      <c r="D16" s="29" t="str">
        <f>"000683"</f>
        <v>000683</v>
      </c>
      <c r="E16" s="29" t="s">
        <v>37</v>
      </c>
      <c r="F16" s="29" t="s">
        <v>14</v>
      </c>
    </row>
    <row r="17" ht="16.5" spans="1:6">
      <c r="A17" s="21"/>
      <c r="B17" s="21"/>
      <c r="C17" s="21"/>
      <c r="D17" s="29" t="str">
        <f>"000122"</f>
        <v>000122</v>
      </c>
      <c r="E17" s="29" t="s">
        <v>38</v>
      </c>
      <c r="F17" s="29" t="s">
        <v>14</v>
      </c>
    </row>
    <row r="18" ht="16.5" spans="1:6">
      <c r="A18" s="21"/>
      <c r="B18" s="21"/>
      <c r="C18" s="21"/>
      <c r="D18" s="29" t="str">
        <f>"399438"</f>
        <v>399438</v>
      </c>
      <c r="E18" s="29" t="s">
        <v>39</v>
      </c>
      <c r="F18" s="29" t="s">
        <v>14</v>
      </c>
    </row>
    <row r="19" ht="17.25" spans="1:6">
      <c r="A19" s="30"/>
      <c r="B19" s="30"/>
      <c r="C19" s="30"/>
      <c r="D19" s="29" t="str">
        <f>"399275"</f>
        <v>399275</v>
      </c>
      <c r="E19" s="29" t="s">
        <v>40</v>
      </c>
      <c r="F19" s="29" t="s">
        <v>14</v>
      </c>
    </row>
    <row r="20" ht="17.25" spans="1:6">
      <c r="A20" s="30"/>
      <c r="B20" s="30"/>
      <c r="C20" s="30"/>
      <c r="D20" s="29" t="str">
        <f>"399103"</f>
        <v>399103</v>
      </c>
      <c r="E20" s="29" t="s">
        <v>41</v>
      </c>
      <c r="F20" s="29" t="s">
        <v>14</v>
      </c>
    </row>
    <row r="21" ht="17.25" spans="1:6">
      <c r="A21" s="30"/>
      <c r="B21" s="30"/>
      <c r="C21" s="30"/>
      <c r="D21" s="29" t="str">
        <f>"880843"</f>
        <v>880843</v>
      </c>
      <c r="E21" s="29" t="s">
        <v>42</v>
      </c>
      <c r="F21" s="29" t="s">
        <v>14</v>
      </c>
    </row>
    <row r="22" ht="17.25" spans="1:6">
      <c r="A22" s="30"/>
      <c r="B22" s="30"/>
      <c r="C22" s="30"/>
      <c r="D22" s="21"/>
      <c r="E22" s="21"/>
      <c r="F22" s="21"/>
    </row>
    <row r="23" ht="17.25" spans="1:6">
      <c r="A23" s="30"/>
      <c r="B23" s="30"/>
      <c r="C23" s="30"/>
      <c r="D23" s="21"/>
      <c r="E23" s="21"/>
      <c r="F23" s="21"/>
    </row>
    <row r="24" ht="17.25" spans="1:6">
      <c r="A24" s="30"/>
      <c r="B24" s="30"/>
      <c r="C24" s="30"/>
      <c r="D24" s="21"/>
      <c r="E24" s="21"/>
      <c r="F24" s="21"/>
    </row>
    <row r="25" ht="17.25" spans="1:6">
      <c r="A25" s="30"/>
      <c r="B25" s="30"/>
      <c r="C25" s="30"/>
      <c r="D25" s="21"/>
      <c r="E25" s="21"/>
      <c r="F25" s="21"/>
    </row>
    <row r="26" ht="17.25" spans="1:6">
      <c r="A26" s="30"/>
      <c r="B26" s="30"/>
      <c r="C26" s="30"/>
      <c r="D26" s="21"/>
      <c r="E26" s="21"/>
      <c r="F26" s="21"/>
    </row>
    <row r="27" ht="17.25" spans="1:6">
      <c r="A27" s="30"/>
      <c r="B27" s="30"/>
      <c r="C27" s="30"/>
      <c r="D27" s="21"/>
      <c r="E27" s="21"/>
      <c r="F27" s="21"/>
    </row>
    <row r="28" ht="17.25" spans="1:6">
      <c r="A28" s="30"/>
      <c r="B28" s="30"/>
      <c r="C28" s="30"/>
      <c r="D28" s="21"/>
      <c r="E28" s="21"/>
      <c r="F28" s="21"/>
    </row>
    <row r="29" ht="17.25" spans="1:6">
      <c r="A29" s="30"/>
      <c r="B29" s="30"/>
      <c r="C29" s="30"/>
      <c r="D29" s="21"/>
      <c r="E29" s="21"/>
      <c r="F29" s="21"/>
    </row>
    <row r="30" ht="17.25" spans="1:6">
      <c r="A30" s="30"/>
      <c r="B30" s="30"/>
      <c r="C30" s="30"/>
      <c r="D30" s="21"/>
      <c r="E30" s="21"/>
      <c r="F30" s="21"/>
    </row>
    <row r="31" ht="17.25" spans="1:6">
      <c r="A31" s="30"/>
      <c r="B31" s="30"/>
      <c r="C31" s="30"/>
      <c r="D31" s="21"/>
      <c r="E31" s="21"/>
      <c r="F31" s="21"/>
    </row>
    <row r="32" ht="17.25" spans="1:6">
      <c r="A32" s="30"/>
      <c r="B32" s="30"/>
      <c r="C32" s="30"/>
      <c r="D32" s="21"/>
      <c r="E32" s="21"/>
      <c r="F32" s="21"/>
    </row>
    <row r="33" ht="17.25" spans="1:6">
      <c r="A33" s="30"/>
      <c r="B33" s="30"/>
      <c r="C33" s="30"/>
      <c r="D33" s="21"/>
      <c r="E33" s="21"/>
      <c r="F33" s="21"/>
    </row>
    <row r="34" ht="17.25" spans="1:6">
      <c r="A34" s="30"/>
      <c r="B34" s="30"/>
      <c r="C34" s="30"/>
      <c r="D34" s="21"/>
      <c r="E34" s="21"/>
      <c r="F34" s="21"/>
    </row>
    <row r="35" ht="17.25" spans="1:6">
      <c r="A35" s="30"/>
      <c r="B35" s="30"/>
      <c r="C35" s="30"/>
      <c r="D35" s="21"/>
      <c r="E35" s="21"/>
      <c r="F35" s="21"/>
    </row>
    <row r="36" ht="17.25" spans="1:6">
      <c r="A36" s="30"/>
      <c r="B36" s="30"/>
      <c r="C36" s="30"/>
      <c r="D36" s="21"/>
      <c r="E36" s="21"/>
      <c r="F36" s="21"/>
    </row>
    <row r="37" ht="17.25" spans="1:6">
      <c r="A37" s="30"/>
      <c r="B37" s="30"/>
      <c r="C37" s="30"/>
      <c r="D37" s="21"/>
      <c r="E37" s="21"/>
      <c r="F37" s="21"/>
    </row>
    <row r="38" ht="17.25" spans="1:6">
      <c r="A38" s="30"/>
      <c r="B38" s="30"/>
      <c r="C38" s="30"/>
      <c r="D38" s="21"/>
      <c r="E38" s="21"/>
      <c r="F38" s="21"/>
    </row>
    <row r="39" ht="17.25" spans="1:6">
      <c r="A39" s="30"/>
      <c r="B39" s="30"/>
      <c r="C39" s="30"/>
      <c r="D39" s="21"/>
      <c r="E39" s="21"/>
      <c r="F39" s="21"/>
    </row>
    <row r="40" ht="17.25" spans="1:6">
      <c r="A40" s="30"/>
      <c r="B40" s="30"/>
      <c r="C40" s="30"/>
      <c r="D40" s="21"/>
      <c r="E40" s="21"/>
      <c r="F40" s="21"/>
    </row>
    <row r="41" ht="17.25" spans="1:6">
      <c r="A41" s="30"/>
      <c r="B41" s="30"/>
      <c r="C41" s="30"/>
      <c r="D41" s="21"/>
      <c r="E41" s="21"/>
      <c r="F41" s="21"/>
    </row>
    <row r="42" ht="17.25" spans="1:6">
      <c r="A42" s="30"/>
      <c r="B42" s="30"/>
      <c r="C42" s="30"/>
      <c r="D42" s="21"/>
      <c r="E42" s="21"/>
      <c r="F42" s="21"/>
    </row>
    <row r="43" ht="17.25" spans="1:6">
      <c r="A43" s="30"/>
      <c r="B43" s="30"/>
      <c r="C43" s="30"/>
      <c r="D43" s="30"/>
      <c r="E43" s="30"/>
      <c r="F43" s="30"/>
    </row>
    <row r="44" ht="17.25" spans="1:6">
      <c r="A44" s="30"/>
      <c r="B44" s="30"/>
      <c r="C44" s="30"/>
      <c r="D44" s="30"/>
      <c r="E44" s="30"/>
      <c r="F44" s="30"/>
    </row>
    <row r="45" ht="17.25" spans="1:6">
      <c r="A45" s="30"/>
      <c r="B45" s="30"/>
      <c r="C45" s="30"/>
      <c r="D45" s="30"/>
      <c r="E45" s="30"/>
      <c r="F45" s="30"/>
    </row>
    <row r="46" ht="16.5" spans="1:6">
      <c r="A46" s="21"/>
      <c r="B46" s="21"/>
      <c r="C46" s="21"/>
      <c r="D46" s="21"/>
      <c r="E46" s="21"/>
      <c r="F46" s="21"/>
    </row>
    <row r="47" ht="16.5" spans="1:6">
      <c r="A47" s="21"/>
      <c r="B47" s="21"/>
      <c r="C47" s="21"/>
      <c r="D47" s="21"/>
      <c r="E47" s="21"/>
      <c r="F47" s="21"/>
    </row>
    <row r="48" ht="16.5" spans="1:6">
      <c r="A48" s="21"/>
      <c r="B48" s="21"/>
      <c r="C48" s="21"/>
      <c r="D48" s="21"/>
      <c r="E48" s="21"/>
      <c r="F48" s="21"/>
    </row>
    <row r="49" ht="16.5" spans="1:6">
      <c r="A49" s="21"/>
      <c r="B49" s="21"/>
      <c r="C49" s="21"/>
      <c r="D49" s="21"/>
      <c r="E49" s="21"/>
      <c r="F49" s="21"/>
    </row>
    <row r="50" ht="16.5" spans="1:6">
      <c r="A50" s="21"/>
      <c r="B50" s="21"/>
      <c r="C50" s="21"/>
      <c r="D50" s="21"/>
      <c r="E50" s="21"/>
      <c r="F50" s="21"/>
    </row>
    <row r="51" ht="16.5" spans="1:6">
      <c r="A51" s="21"/>
      <c r="B51" s="21"/>
      <c r="C51" s="21"/>
      <c r="D51" s="21"/>
      <c r="E51" s="21"/>
      <c r="F51" s="21"/>
    </row>
    <row r="52" ht="16.5" spans="1:6">
      <c r="A52" s="21"/>
      <c r="B52" s="21"/>
      <c r="C52" s="21"/>
      <c r="D52" s="21"/>
      <c r="E52" s="21"/>
      <c r="F52" s="21"/>
    </row>
    <row r="53" ht="16.5" spans="1:6">
      <c r="A53" s="21"/>
      <c r="B53" s="21"/>
      <c r="C53" s="21"/>
      <c r="D53" s="21"/>
      <c r="E53" s="21"/>
      <c r="F53" s="21"/>
    </row>
    <row r="54" ht="16.5" spans="1:6">
      <c r="A54" s="21"/>
      <c r="B54" s="21"/>
      <c r="C54" s="21"/>
      <c r="D54" s="21"/>
      <c r="E54" s="21"/>
      <c r="F54" s="21"/>
    </row>
    <row r="55" ht="16.5" spans="1:6">
      <c r="A55" s="21"/>
      <c r="B55" s="21"/>
      <c r="C55" s="21"/>
      <c r="D55" s="21"/>
      <c r="E55" s="21"/>
      <c r="F55" s="21"/>
    </row>
    <row r="56" ht="16.5" spans="1:6">
      <c r="A56" s="21"/>
      <c r="B56" s="21"/>
      <c r="C56" s="21"/>
      <c r="D56" s="21"/>
      <c r="E56" s="21"/>
      <c r="F56" s="21"/>
    </row>
    <row r="57" ht="16.5" spans="1:6">
      <c r="A57" s="21"/>
      <c r="B57" s="21"/>
      <c r="C57" s="21"/>
      <c r="D57" s="21"/>
      <c r="E57" s="21"/>
      <c r="F57" s="21"/>
    </row>
    <row r="58" ht="16.5" spans="1:6">
      <c r="A58" s="21"/>
      <c r="B58" s="21"/>
      <c r="C58" s="21"/>
      <c r="D58" s="21"/>
      <c r="E58" s="21"/>
      <c r="F58" s="21"/>
    </row>
    <row r="59" ht="16.5" spans="1:6">
      <c r="A59" s="21"/>
      <c r="B59" s="21"/>
      <c r="C59" s="21"/>
      <c r="D59" s="21"/>
      <c r="E59" s="21"/>
      <c r="F59" s="21"/>
    </row>
    <row r="60" ht="16.5" spans="1:6">
      <c r="A60" s="21"/>
      <c r="B60" s="21"/>
      <c r="C60" s="21"/>
      <c r="D60" s="21"/>
      <c r="E60" s="21"/>
      <c r="F60" s="21"/>
    </row>
    <row r="61" ht="16.5" spans="1:6">
      <c r="A61" s="21"/>
      <c r="B61" s="21"/>
      <c r="C61" s="21"/>
      <c r="D61" s="21"/>
      <c r="E61" s="21"/>
      <c r="F61" s="21"/>
    </row>
    <row r="62" ht="16.5" spans="1:6">
      <c r="A62" s="21"/>
      <c r="B62" s="21"/>
      <c r="C62" s="21"/>
      <c r="D62" s="21"/>
      <c r="E62" s="21"/>
      <c r="F62" s="21"/>
    </row>
    <row r="63" ht="16.5" spans="1:6">
      <c r="A63" s="21"/>
      <c r="B63" s="21"/>
      <c r="C63" s="21"/>
      <c r="D63" s="21"/>
      <c r="E63" s="21"/>
      <c r="F63" s="21"/>
    </row>
    <row r="64" ht="16.5" spans="1:6">
      <c r="A64" s="21"/>
      <c r="B64" s="21"/>
      <c r="C64" s="21"/>
      <c r="D64" s="21"/>
      <c r="E64" s="21"/>
      <c r="F64" s="21"/>
    </row>
    <row r="65" ht="16.5" spans="1:6">
      <c r="A65" s="21"/>
      <c r="B65" s="21"/>
      <c r="C65" s="21"/>
      <c r="D65" s="21"/>
      <c r="E65" s="21"/>
      <c r="F65" s="21"/>
    </row>
    <row r="66" ht="16.5" spans="1:6">
      <c r="A66" s="21"/>
      <c r="B66" s="21"/>
      <c r="C66" s="21"/>
      <c r="D66" s="21"/>
      <c r="E66" s="21"/>
      <c r="F66" s="21"/>
    </row>
    <row r="67" ht="16.5" spans="1:6">
      <c r="A67" s="21"/>
      <c r="B67" s="21"/>
      <c r="C67" s="21"/>
      <c r="D67" s="21"/>
      <c r="E67" s="21"/>
      <c r="F67" s="21"/>
    </row>
    <row r="68" ht="16.5" spans="1:6">
      <c r="A68" s="21"/>
      <c r="B68" s="21"/>
      <c r="C68" s="21"/>
      <c r="D68" s="21"/>
      <c r="E68" s="21"/>
      <c r="F68" s="21"/>
    </row>
    <row r="69" ht="16.5" spans="1:6">
      <c r="A69" s="21"/>
      <c r="B69" s="21"/>
      <c r="C69" s="21"/>
      <c r="D69" s="21"/>
      <c r="E69" s="21"/>
      <c r="F69" s="21"/>
    </row>
    <row r="70" ht="16.5" spans="1:6">
      <c r="A70" s="21"/>
      <c r="B70" s="21"/>
      <c r="C70" s="21"/>
      <c r="D70" s="21"/>
      <c r="E70" s="21"/>
      <c r="F70" s="21"/>
    </row>
    <row r="71" ht="16.5" spans="1:6">
      <c r="A71" s="21"/>
      <c r="B71" s="21"/>
      <c r="C71" s="21"/>
      <c r="D71" s="21"/>
      <c r="E71" s="21"/>
      <c r="F71" s="21"/>
    </row>
    <row r="72" ht="16.5" spans="1:6">
      <c r="A72" s="21"/>
      <c r="B72" s="21"/>
      <c r="C72" s="21"/>
      <c r="D72" s="21"/>
      <c r="E72" s="21"/>
      <c r="F72" s="21"/>
    </row>
    <row r="73" ht="16.5" spans="1:6">
      <c r="A73" s="21"/>
      <c r="B73" s="21"/>
      <c r="C73" s="21"/>
      <c r="D73" s="21"/>
      <c r="E73" s="21"/>
      <c r="F73" s="21"/>
    </row>
    <row r="74" ht="16.5" spans="1:6">
      <c r="A74" s="21"/>
      <c r="B74" s="21"/>
      <c r="C74" s="21"/>
      <c r="D74" s="21"/>
      <c r="E74" s="21"/>
      <c r="F74" s="21"/>
    </row>
    <row r="75" ht="16.5" spans="1:6">
      <c r="A75" s="21"/>
      <c r="B75" s="21"/>
      <c r="C75" s="21"/>
      <c r="D75" s="21"/>
      <c r="E75" s="21"/>
      <c r="F75" s="21"/>
    </row>
    <row r="76" ht="16.5" spans="1:6">
      <c r="A76" s="21"/>
      <c r="B76" s="21"/>
      <c r="C76" s="21"/>
      <c r="D76" s="21"/>
      <c r="E76" s="21"/>
      <c r="F76" s="21"/>
    </row>
    <row r="77" ht="16.5" spans="1:6">
      <c r="A77" s="21"/>
      <c r="B77" s="21"/>
      <c r="C77" s="21"/>
      <c r="D77" s="21"/>
      <c r="E77" s="21"/>
      <c r="F77" s="21"/>
    </row>
    <row r="78" ht="16.5" spans="1:6">
      <c r="A78" s="21"/>
      <c r="B78" s="21"/>
      <c r="C78" s="21"/>
      <c r="D78" s="21"/>
      <c r="E78" s="21"/>
      <c r="F78" s="21"/>
    </row>
    <row r="79" ht="16.5" spans="1:6">
      <c r="A79" s="21"/>
      <c r="B79" s="21"/>
      <c r="C79" s="21"/>
      <c r="D79" s="21"/>
      <c r="E79" s="21"/>
      <c r="F79" s="21"/>
    </row>
    <row r="80" ht="16.5" spans="1:6">
      <c r="A80" s="21"/>
      <c r="B80" s="21"/>
      <c r="C80" s="21"/>
      <c r="D80" s="21"/>
      <c r="E80" s="21"/>
      <c r="F80" s="21"/>
    </row>
    <row r="81" ht="16.5" spans="1:6">
      <c r="A81" s="21"/>
      <c r="B81" s="21"/>
      <c r="C81" s="21"/>
      <c r="D81" s="21"/>
      <c r="E81" s="21"/>
      <c r="F81" s="21"/>
    </row>
    <row r="82" ht="16.5" spans="1:6">
      <c r="A82" s="21"/>
      <c r="B82" s="21"/>
      <c r="C82" s="21"/>
      <c r="D82" s="21"/>
      <c r="E82" s="21"/>
      <c r="F82" s="21"/>
    </row>
    <row r="83" ht="16.5" spans="1:6">
      <c r="A83" s="21"/>
      <c r="B83" s="21"/>
      <c r="C83" s="21"/>
      <c r="D83" s="21"/>
      <c r="E83" s="21"/>
      <c r="F83" s="21"/>
    </row>
    <row r="84" ht="16.5" spans="1:6">
      <c r="A84" s="21"/>
      <c r="B84" s="21"/>
      <c r="C84" s="21"/>
      <c r="D84" s="21"/>
      <c r="E84" s="21"/>
      <c r="F84" s="21"/>
    </row>
    <row r="85" ht="16.5" spans="1:6">
      <c r="A85" s="21"/>
      <c r="B85" s="21"/>
      <c r="C85" s="21"/>
      <c r="D85" s="21"/>
      <c r="E85" s="21"/>
      <c r="F85" s="21"/>
    </row>
    <row r="86" ht="16.5" spans="1:6">
      <c r="A86" s="21"/>
      <c r="B86" s="21"/>
      <c r="C86" s="21"/>
      <c r="D86" s="21"/>
      <c r="E86" s="21"/>
      <c r="F86" s="21"/>
    </row>
    <row r="87" ht="16.5" spans="1:6">
      <c r="A87" s="21"/>
      <c r="B87" s="21"/>
      <c r="C87" s="21"/>
      <c r="D87" s="21"/>
      <c r="E87" s="21"/>
      <c r="F87" s="21"/>
    </row>
    <row r="88" ht="16.5" spans="1:6">
      <c r="A88" s="21"/>
      <c r="B88" s="21"/>
      <c r="C88" s="21"/>
      <c r="D88" s="21"/>
      <c r="E88" s="21"/>
      <c r="F88" s="21"/>
    </row>
    <row r="89" ht="16.5" spans="1:6">
      <c r="A89" s="21"/>
      <c r="B89" s="21"/>
      <c r="C89" s="21"/>
      <c r="D89" s="21"/>
      <c r="E89" s="21"/>
      <c r="F89" s="21"/>
    </row>
    <row r="90" ht="16.5" spans="1:6">
      <c r="A90" s="21"/>
      <c r="B90" s="21"/>
      <c r="C90" s="21"/>
      <c r="D90" s="21"/>
      <c r="E90" s="21"/>
      <c r="F90" s="21"/>
    </row>
    <row r="91" ht="16.5" spans="1:6">
      <c r="A91" s="21"/>
      <c r="B91" s="21"/>
      <c r="C91" s="21"/>
      <c r="D91" s="21"/>
      <c r="E91" s="21"/>
      <c r="F91" s="21"/>
    </row>
    <row r="92" ht="16.5" spans="1:6">
      <c r="A92" s="21"/>
      <c r="B92" s="21"/>
      <c r="C92" s="21"/>
      <c r="D92" s="21"/>
      <c r="E92" s="21"/>
      <c r="F92" s="21"/>
    </row>
    <row r="93" ht="16.5" spans="1:6">
      <c r="A93" s="21"/>
      <c r="B93" s="21"/>
      <c r="C93" s="21"/>
      <c r="D93" s="21"/>
      <c r="E93" s="21"/>
      <c r="F93" s="21"/>
    </row>
    <row r="94" ht="16.5" spans="1:6">
      <c r="A94" s="21"/>
      <c r="B94" s="21"/>
      <c r="C94" s="21"/>
      <c r="D94" s="21"/>
      <c r="E94" s="21"/>
      <c r="F94" s="21"/>
    </row>
    <row r="95" ht="16.5" spans="1:6">
      <c r="A95" s="21"/>
      <c r="B95" s="21"/>
      <c r="C95" s="21"/>
      <c r="D95" s="21"/>
      <c r="E95" s="21"/>
      <c r="F95" s="21"/>
    </row>
    <row r="96" ht="16.5" spans="1:6">
      <c r="A96" s="21"/>
      <c r="B96" s="21"/>
      <c r="C96" s="21"/>
      <c r="D96" s="21"/>
      <c r="E96" s="21"/>
      <c r="F96" s="21"/>
    </row>
    <row r="97" ht="16.5" spans="1:6">
      <c r="A97" s="21"/>
      <c r="B97" s="21"/>
      <c r="C97" s="21"/>
      <c r="D97" s="21"/>
      <c r="E97" s="21"/>
      <c r="F97" s="21"/>
    </row>
    <row r="98" ht="16.5" spans="1:6">
      <c r="A98" s="21"/>
      <c r="B98" s="21"/>
      <c r="C98" s="21"/>
      <c r="D98" s="21"/>
      <c r="E98" s="21"/>
      <c r="F98" s="21"/>
    </row>
    <row r="99" ht="16.5" spans="1:6">
      <c r="A99" s="21"/>
      <c r="B99" s="21"/>
      <c r="C99" s="21"/>
      <c r="D99" s="21"/>
      <c r="E99" s="21"/>
      <c r="F99" s="21"/>
    </row>
    <row r="100" ht="16.5" spans="1:6">
      <c r="A100" s="21"/>
      <c r="B100" s="21"/>
      <c r="C100" s="21"/>
      <c r="D100" s="21"/>
      <c r="E100" s="21"/>
      <c r="F100" s="21"/>
    </row>
    <row r="101" ht="16.5" spans="1:6">
      <c r="A101" s="21"/>
      <c r="B101" s="21"/>
      <c r="C101" s="21"/>
      <c r="D101" s="21"/>
      <c r="E101" s="21"/>
      <c r="F101" s="21"/>
    </row>
    <row r="102" ht="16.5" spans="1:6">
      <c r="A102" s="21"/>
      <c r="B102" s="21"/>
      <c r="C102" s="21"/>
      <c r="D102" s="21"/>
      <c r="E102" s="21"/>
      <c r="F102" s="21"/>
    </row>
    <row r="103" ht="16.5" spans="1:6">
      <c r="A103" s="21"/>
      <c r="B103" s="21"/>
      <c r="C103" s="21"/>
      <c r="D103" s="21"/>
      <c r="E103" s="21"/>
      <c r="F103" s="21"/>
    </row>
    <row r="104" ht="16.5" spans="1:6">
      <c r="A104" s="21"/>
      <c r="B104" s="21"/>
      <c r="C104" s="21"/>
      <c r="D104" s="21"/>
      <c r="E104" s="21"/>
      <c r="F104" s="21"/>
    </row>
    <row r="105" ht="16.5" spans="1:6">
      <c r="A105" s="21"/>
      <c r="B105" s="21"/>
      <c r="C105" s="21"/>
      <c r="D105" s="21"/>
      <c r="E105" s="21"/>
      <c r="F105" s="21"/>
    </row>
    <row r="106" ht="16.5" spans="1:6">
      <c r="A106" s="21"/>
      <c r="B106" s="21"/>
      <c r="C106" s="21"/>
      <c r="D106" s="21"/>
      <c r="E106" s="21"/>
      <c r="F106" s="21"/>
    </row>
    <row r="107" ht="16.5" spans="1:6">
      <c r="A107" s="21"/>
      <c r="B107" s="21"/>
      <c r="C107" s="21"/>
      <c r="D107" s="21"/>
      <c r="E107" s="21"/>
      <c r="F107" s="21"/>
    </row>
    <row r="108" ht="16.5" spans="1:6">
      <c r="A108" s="21"/>
      <c r="B108" s="21"/>
      <c r="C108" s="21"/>
      <c r="D108" s="21"/>
      <c r="E108" s="21"/>
      <c r="F108" s="21"/>
    </row>
    <row r="109" ht="16.5" spans="1:6">
      <c r="A109" s="21"/>
      <c r="B109" s="21"/>
      <c r="C109" s="21"/>
      <c r="D109" s="21"/>
      <c r="E109" s="21"/>
      <c r="F109" s="21"/>
    </row>
    <row r="110" ht="16.5" spans="1:6">
      <c r="A110" s="21"/>
      <c r="B110" s="21"/>
      <c r="C110" s="21"/>
      <c r="D110" s="21"/>
      <c r="E110" s="21"/>
      <c r="F110" s="21"/>
    </row>
    <row r="111" ht="16.5" spans="1:6">
      <c r="A111" s="21"/>
      <c r="B111" s="21"/>
      <c r="C111" s="21"/>
      <c r="D111" s="21"/>
      <c r="E111" s="21"/>
      <c r="F111" s="21"/>
    </row>
    <row r="112" ht="16.5" spans="1:6">
      <c r="A112" s="21"/>
      <c r="B112" s="21"/>
      <c r="C112" s="21"/>
      <c r="D112" s="21"/>
      <c r="E112" s="21"/>
      <c r="F112" s="21"/>
    </row>
    <row r="113" ht="16.5" spans="1:6">
      <c r="A113" s="21"/>
      <c r="B113" s="21"/>
      <c r="C113" s="21"/>
      <c r="D113" s="21"/>
      <c r="E113" s="21"/>
      <c r="F113" s="21"/>
    </row>
    <row r="114" ht="16.5" spans="1:6">
      <c r="A114" s="21"/>
      <c r="B114" s="21"/>
      <c r="C114" s="21"/>
      <c r="D114" s="21"/>
      <c r="E114" s="21"/>
      <c r="F114" s="21"/>
    </row>
    <row r="115" ht="16.5" spans="1:6">
      <c r="A115" s="21"/>
      <c r="B115" s="21"/>
      <c r="C115" s="21"/>
      <c r="D115" s="21"/>
      <c r="E115" s="21"/>
      <c r="F115" s="21"/>
    </row>
    <row r="116" ht="16.5" spans="1:6">
      <c r="A116" s="21"/>
      <c r="B116" s="21"/>
      <c r="C116" s="21"/>
      <c r="D116" s="21"/>
      <c r="E116" s="21"/>
      <c r="F116" s="21"/>
    </row>
    <row r="117" ht="16.5" spans="1:6">
      <c r="A117" s="21"/>
      <c r="B117" s="21"/>
      <c r="C117" s="21"/>
      <c r="D117" s="21"/>
      <c r="E117" s="21"/>
      <c r="F117" s="21"/>
    </row>
    <row r="118" ht="16.5" spans="1:6">
      <c r="A118" s="21"/>
      <c r="B118" s="21"/>
      <c r="C118" s="21"/>
      <c r="D118" s="21"/>
      <c r="E118" s="21"/>
      <c r="F118" s="21"/>
    </row>
    <row r="119" ht="16.5" spans="1:6">
      <c r="A119" s="21"/>
      <c r="B119" s="21"/>
      <c r="C119" s="21"/>
      <c r="D119" s="21"/>
      <c r="E119" s="21"/>
      <c r="F119" s="21"/>
    </row>
    <row r="120" ht="16.5" spans="1:6">
      <c r="A120" s="21"/>
      <c r="B120" s="21"/>
      <c r="C120" s="21"/>
      <c r="D120" s="21"/>
      <c r="E120" s="21"/>
      <c r="F120" s="21"/>
    </row>
    <row r="121" ht="16.5" spans="1:6">
      <c r="A121" s="21"/>
      <c r="B121" s="21"/>
      <c r="C121" s="21"/>
      <c r="D121" s="21"/>
      <c r="E121" s="21"/>
      <c r="F121" s="21"/>
    </row>
    <row r="122" ht="16.5" spans="1:6">
      <c r="A122" s="21"/>
      <c r="B122" s="21"/>
      <c r="C122" s="21"/>
      <c r="D122" s="21"/>
      <c r="E122" s="21"/>
      <c r="F122" s="21"/>
    </row>
    <row r="123" ht="16.5" spans="1:6">
      <c r="A123" s="21"/>
      <c r="B123" s="21"/>
      <c r="C123" s="21"/>
      <c r="D123" s="21"/>
      <c r="E123" s="21"/>
      <c r="F123" s="2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3">
      <c r="A127" s="21"/>
      <c r="B127" s="21"/>
      <c r="C127" s="21"/>
    </row>
    <row r="128" ht="16.5" spans="1:3">
      <c r="A128" s="21"/>
      <c r="B128" s="21"/>
      <c r="C128" s="21"/>
    </row>
    <row r="129" ht="16.5" spans="1:3">
      <c r="A129" s="21"/>
      <c r="B129" s="21"/>
      <c r="C129" s="21"/>
    </row>
    <row r="130" ht="16.5" spans="1:3">
      <c r="A130" s="21"/>
      <c r="B130" s="21"/>
      <c r="C130" s="21"/>
    </row>
    <row r="131" ht="16.5" spans="1:3">
      <c r="A131" s="21"/>
      <c r="B131" s="21"/>
      <c r="C131" s="21"/>
    </row>
    <row r="132" ht="16.5" spans="1:3">
      <c r="A132" s="21"/>
      <c r="B132" s="21"/>
      <c r="C132" s="21"/>
    </row>
    <row r="133" ht="16.5" spans="1:3">
      <c r="A133" s="21"/>
      <c r="B133" s="21"/>
      <c r="C133" s="21"/>
    </row>
    <row r="134" ht="16.5" spans="1:3">
      <c r="A134" s="21"/>
      <c r="B134" s="21"/>
      <c r="C134" s="21"/>
    </row>
    <row r="135" ht="16.5" spans="1:3">
      <c r="A135" s="21"/>
      <c r="B135" s="21"/>
      <c r="C135" s="21"/>
    </row>
    <row r="136" ht="16.5" spans="1:3">
      <c r="A136" s="21"/>
      <c r="B136" s="21"/>
      <c r="C136" s="21"/>
    </row>
    <row r="137" ht="16.5" spans="1:3">
      <c r="A137" s="21"/>
      <c r="B137" s="21"/>
      <c r="C137" s="21"/>
    </row>
    <row r="138" ht="16.5" spans="1:3">
      <c r="A138" s="21"/>
      <c r="B138" s="21"/>
      <c r="C138" s="21"/>
    </row>
    <row r="139" ht="16.5" spans="1:3">
      <c r="A139" s="21"/>
      <c r="B139" s="21"/>
      <c r="C139" s="21"/>
    </row>
    <row r="140" ht="16.5" spans="1:3">
      <c r="A140" s="21"/>
      <c r="B140" s="21"/>
      <c r="C140" s="21"/>
    </row>
    <row r="141" ht="16.5" spans="1:3">
      <c r="A141" s="21"/>
      <c r="B141" s="21"/>
      <c r="C141" s="21"/>
    </row>
    <row r="142" ht="16.5" spans="1:3">
      <c r="A142" s="21"/>
      <c r="B142" s="21"/>
      <c r="C142" s="21"/>
    </row>
    <row r="143" ht="16.5" spans="1:3">
      <c r="A143" s="21"/>
      <c r="B143" s="21"/>
      <c r="C143" s="21"/>
    </row>
    <row r="144" ht="16.5" spans="1:3">
      <c r="A144" s="21"/>
      <c r="B144" s="21"/>
      <c r="C144" s="21"/>
    </row>
    <row r="145" ht="16.5" spans="1:3">
      <c r="A145" s="21"/>
      <c r="B145" s="21"/>
      <c r="C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  <row r="152" ht="16.5" spans="1:3">
      <c r="A152" s="21"/>
      <c r="B152" s="21"/>
      <c r="C152" s="21"/>
    </row>
    <row r="153" ht="16.5" spans="1:3">
      <c r="A153" s="21"/>
      <c r="B153" s="21"/>
      <c r="C153" s="21"/>
    </row>
    <row r="154" ht="16.5" spans="1:3">
      <c r="A154" s="21"/>
      <c r="B154" s="21"/>
      <c r="C154" s="21"/>
    </row>
    <row r="155" ht="16.5" spans="1:3">
      <c r="A155" s="21"/>
      <c r="B155" s="21"/>
      <c r="C155" s="21"/>
    </row>
    <row r="156" ht="16.5" spans="1:3">
      <c r="A156" s="21"/>
      <c r="B156" s="21"/>
      <c r="C156" s="21"/>
    </row>
    <row r="157" ht="16.5" spans="1:3">
      <c r="A157" s="21"/>
      <c r="B157" s="21"/>
      <c r="C157" s="21"/>
    </row>
    <row r="158" ht="16.5" spans="1:3">
      <c r="A158" s="21"/>
      <c r="B158" s="21"/>
      <c r="C158" s="21"/>
    </row>
    <row r="159" ht="16.5" spans="1:3">
      <c r="A159" s="21"/>
      <c r="B159" s="21"/>
      <c r="C159" s="21"/>
    </row>
    <row r="160" ht="16.5" spans="1:3">
      <c r="A160" s="21"/>
      <c r="B160" s="21"/>
      <c r="C160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8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43</v>
      </c>
      <c r="B1" s="2"/>
      <c r="C1" s="2"/>
      <c r="D1" s="2"/>
      <c r="E1" s="2"/>
      <c r="F1" s="2"/>
      <c r="G1" s="2"/>
      <c r="H1" s="2"/>
      <c r="I1" s="2"/>
      <c r="J1" s="18"/>
      <c r="K1" s="1" t="s">
        <v>44</v>
      </c>
      <c r="L1" s="1"/>
      <c r="M1" s="1"/>
      <c r="N1" s="1"/>
      <c r="O1" s="1"/>
      <c r="P1" s="1"/>
      <c r="Q1" s="1"/>
      <c r="R1" s="1"/>
    </row>
    <row r="2" ht="22.5" spans="1:18">
      <c r="A2" s="3" t="s">
        <v>45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19" t="s">
        <v>54</v>
      </c>
      <c r="K2" s="12" t="s">
        <v>55</v>
      </c>
      <c r="L2" s="12" t="s">
        <v>56</v>
      </c>
      <c r="M2" s="12" t="s">
        <v>57</v>
      </c>
      <c r="N2" s="12" t="s">
        <v>58</v>
      </c>
      <c r="O2" s="12" t="s">
        <v>59</v>
      </c>
      <c r="P2" s="12" t="s">
        <v>60</v>
      </c>
      <c r="Q2" s="12" t="s">
        <v>61</v>
      </c>
      <c r="R2" s="12" t="s">
        <v>62</v>
      </c>
    </row>
    <row r="3" ht="16.5" spans="1:18">
      <c r="A3" s="15">
        <v>73</v>
      </c>
      <c r="B3" s="15" t="s">
        <v>63</v>
      </c>
      <c r="C3" s="15">
        <v>2322.987</v>
      </c>
      <c r="D3" s="15">
        <v>3244.018</v>
      </c>
      <c r="E3" s="15">
        <v>1</v>
      </c>
      <c r="F3" s="16">
        <v>0</v>
      </c>
      <c r="G3" s="16">
        <v>0</v>
      </c>
      <c r="H3" s="16">
        <v>1</v>
      </c>
      <c r="I3" s="16">
        <v>0.045</v>
      </c>
      <c r="J3" s="16">
        <v>28.424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-3.768</v>
      </c>
      <c r="Q3" s="20">
        <v>0</v>
      </c>
      <c r="R3" s="20">
        <v>0</v>
      </c>
    </row>
    <row r="4" ht="16.5" spans="1:18">
      <c r="A4" s="15">
        <v>112</v>
      </c>
      <c r="B4" s="15" t="s">
        <v>64</v>
      </c>
      <c r="C4" s="15">
        <v>3566.008</v>
      </c>
      <c r="D4" s="15">
        <v>4693.432</v>
      </c>
      <c r="E4" s="15">
        <v>1</v>
      </c>
      <c r="F4" s="16">
        <v>0</v>
      </c>
      <c r="G4" s="16">
        <v>0</v>
      </c>
      <c r="H4" s="16">
        <v>1</v>
      </c>
      <c r="I4" s="16">
        <v>0.244</v>
      </c>
      <c r="J4" s="16">
        <v>24.207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-3.959</v>
      </c>
      <c r="Q4" s="20">
        <v>0</v>
      </c>
      <c r="R4" s="20">
        <v>0</v>
      </c>
    </row>
    <row r="5" ht="16.5" spans="1:18">
      <c r="A5" s="15">
        <v>137</v>
      </c>
      <c r="B5" s="15" t="s">
        <v>65</v>
      </c>
      <c r="C5" s="15">
        <v>2894.222</v>
      </c>
      <c r="D5" s="15">
        <v>4479.141</v>
      </c>
      <c r="E5" s="15">
        <v>1</v>
      </c>
      <c r="F5" s="16">
        <v>0</v>
      </c>
      <c r="G5" s="16">
        <v>0</v>
      </c>
      <c r="H5" s="16">
        <v>1</v>
      </c>
      <c r="I5" s="16">
        <v>0.723</v>
      </c>
      <c r="J5" s="16">
        <v>35.852</v>
      </c>
      <c r="K5" s="20">
        <v>3</v>
      </c>
      <c r="L5" s="20">
        <v>2</v>
      </c>
      <c r="M5" s="20">
        <v>0</v>
      </c>
      <c r="N5" s="20">
        <v>0</v>
      </c>
      <c r="O5" s="20">
        <v>0</v>
      </c>
      <c r="P5" s="20">
        <v>0.082</v>
      </c>
      <c r="Q5" s="20">
        <v>0</v>
      </c>
      <c r="R5" s="20">
        <v>-1</v>
      </c>
    </row>
    <row r="6" ht="16.5" spans="1:18">
      <c r="A6" s="15">
        <v>139</v>
      </c>
      <c r="B6" s="15" t="s">
        <v>66</v>
      </c>
      <c r="C6" s="15">
        <v>325.154</v>
      </c>
      <c r="D6" s="15">
        <v>370.209</v>
      </c>
      <c r="E6" s="15">
        <v>1</v>
      </c>
      <c r="F6" s="16">
        <v>0</v>
      </c>
      <c r="G6" s="16">
        <v>0</v>
      </c>
      <c r="H6" s="16">
        <v>1</v>
      </c>
      <c r="I6" s="16">
        <v>0.048</v>
      </c>
      <c r="J6" s="16">
        <v>12.212</v>
      </c>
      <c r="K6" s="20">
        <v>3</v>
      </c>
      <c r="L6" s="20">
        <v>2</v>
      </c>
      <c r="M6" s="20">
        <v>0</v>
      </c>
      <c r="N6" s="20">
        <v>0</v>
      </c>
      <c r="O6" s="20">
        <v>0</v>
      </c>
      <c r="P6" s="20">
        <v>-1.737</v>
      </c>
      <c r="Q6" s="20">
        <v>0</v>
      </c>
      <c r="R6" s="20">
        <v>0</v>
      </c>
    </row>
    <row r="7" ht="16.5" spans="1:18">
      <c r="A7" s="15">
        <v>832</v>
      </c>
      <c r="B7" s="15" t="s">
        <v>67</v>
      </c>
      <c r="C7" s="15">
        <v>360.376</v>
      </c>
      <c r="D7" s="15">
        <v>416.827</v>
      </c>
      <c r="E7" s="15">
        <v>1</v>
      </c>
      <c r="F7" s="16">
        <v>0</v>
      </c>
      <c r="G7" s="16">
        <v>0</v>
      </c>
      <c r="H7" s="16">
        <v>1</v>
      </c>
      <c r="I7" s="16">
        <v>0.61</v>
      </c>
      <c r="J7" s="16">
        <v>14.071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-3.015</v>
      </c>
      <c r="Q7" s="20">
        <v>0</v>
      </c>
      <c r="R7" s="20">
        <v>0</v>
      </c>
    </row>
    <row r="8" ht="16.5" spans="1:18">
      <c r="A8" s="15">
        <v>865</v>
      </c>
      <c r="B8" s="15" t="s">
        <v>68</v>
      </c>
      <c r="C8" s="15">
        <v>1068.952</v>
      </c>
      <c r="D8" s="15">
        <v>1436.16</v>
      </c>
      <c r="E8" s="15">
        <v>1</v>
      </c>
      <c r="F8" s="16">
        <v>0</v>
      </c>
      <c r="G8" s="16">
        <v>0</v>
      </c>
      <c r="H8" s="16">
        <v>1</v>
      </c>
      <c r="I8" s="16">
        <v>1.598</v>
      </c>
      <c r="J8" s="16">
        <v>26.758</v>
      </c>
      <c r="K8" s="20">
        <v>2</v>
      </c>
      <c r="L8" s="20">
        <v>2</v>
      </c>
      <c r="M8" s="20">
        <v>0</v>
      </c>
      <c r="N8" s="20">
        <v>-1</v>
      </c>
      <c r="O8" s="20">
        <v>0</v>
      </c>
      <c r="P8" s="20">
        <v>-6.778</v>
      </c>
      <c r="Q8" s="20">
        <v>0</v>
      </c>
      <c r="R8" s="20">
        <v>-1</v>
      </c>
    </row>
    <row r="9" ht="16.5" spans="1:18">
      <c r="A9" s="15">
        <v>399291</v>
      </c>
      <c r="B9" s="15" t="s">
        <v>69</v>
      </c>
      <c r="C9" s="15">
        <v>2453.771</v>
      </c>
      <c r="D9" s="15">
        <v>3948.43</v>
      </c>
      <c r="E9" s="15">
        <v>1</v>
      </c>
      <c r="F9" s="16">
        <v>0</v>
      </c>
      <c r="G9" s="16">
        <v>0</v>
      </c>
      <c r="H9" s="16">
        <v>1</v>
      </c>
      <c r="I9" s="16">
        <v>0.414</v>
      </c>
      <c r="J9" s="16">
        <v>38.112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-5.593</v>
      </c>
      <c r="Q9" s="20">
        <v>0</v>
      </c>
      <c r="R9" s="20">
        <v>0</v>
      </c>
    </row>
    <row r="10" ht="16.5" spans="1:18">
      <c r="A10" s="15">
        <v>399413</v>
      </c>
      <c r="B10" s="15" t="s">
        <v>70</v>
      </c>
      <c r="C10" s="15">
        <v>133.901</v>
      </c>
      <c r="D10" s="15">
        <v>154.747</v>
      </c>
      <c r="E10" s="15">
        <v>1</v>
      </c>
      <c r="F10" s="16">
        <v>0</v>
      </c>
      <c r="G10" s="16">
        <v>0</v>
      </c>
      <c r="H10" s="16">
        <v>1</v>
      </c>
      <c r="I10" s="16">
        <v>0.644</v>
      </c>
      <c r="J10" s="16">
        <v>14.028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-6.893</v>
      </c>
      <c r="Q10" s="20">
        <v>0</v>
      </c>
      <c r="R10" s="20">
        <v>0</v>
      </c>
    </row>
    <row r="11" ht="16.5" spans="1:18">
      <c r="A11" s="15">
        <v>399422</v>
      </c>
      <c r="B11" s="15" t="s">
        <v>71</v>
      </c>
      <c r="C11" s="15">
        <v>2171.097</v>
      </c>
      <c r="D11" s="15">
        <v>3128.471</v>
      </c>
      <c r="E11" s="15">
        <v>1</v>
      </c>
      <c r="F11" s="16">
        <v>0</v>
      </c>
      <c r="G11" s="16">
        <v>0</v>
      </c>
      <c r="H11" s="16">
        <v>1</v>
      </c>
      <c r="I11" s="16">
        <v>0.364</v>
      </c>
      <c r="J11" s="16">
        <v>30.855</v>
      </c>
      <c r="K11" s="20">
        <v>3</v>
      </c>
      <c r="L11" s="20">
        <v>2</v>
      </c>
      <c r="M11" s="20">
        <v>0</v>
      </c>
      <c r="N11" s="20">
        <v>0</v>
      </c>
      <c r="O11" s="20">
        <v>0</v>
      </c>
      <c r="P11" s="20">
        <v>-2.488</v>
      </c>
      <c r="Q11" s="20">
        <v>0</v>
      </c>
      <c r="R11" s="20">
        <v>0</v>
      </c>
    </row>
    <row r="12" ht="16.5" spans="1:18">
      <c r="A12" s="15">
        <v>399620</v>
      </c>
      <c r="B12" s="15" t="s">
        <v>72</v>
      </c>
      <c r="C12" s="15">
        <v>2908.595</v>
      </c>
      <c r="D12" s="15">
        <v>4379.832</v>
      </c>
      <c r="E12" s="15">
        <v>1</v>
      </c>
      <c r="F12" s="16">
        <v>0</v>
      </c>
      <c r="G12" s="16">
        <v>0</v>
      </c>
      <c r="H12" s="16">
        <v>1</v>
      </c>
      <c r="I12" s="16">
        <v>0.235</v>
      </c>
      <c r="J12" s="16">
        <v>33.747</v>
      </c>
      <c r="K12" s="20">
        <v>3</v>
      </c>
      <c r="L12" s="20">
        <v>2</v>
      </c>
      <c r="M12" s="20">
        <v>0</v>
      </c>
      <c r="N12" s="20">
        <v>0</v>
      </c>
      <c r="O12" s="20">
        <v>0</v>
      </c>
      <c r="P12" s="20">
        <v>-13.772</v>
      </c>
      <c r="Q12" s="20">
        <v>0</v>
      </c>
      <c r="R12" s="20">
        <v>-1</v>
      </c>
    </row>
    <row r="13" ht="16.5" spans="1:18">
      <c r="A13" s="17">
        <v>12</v>
      </c>
      <c r="B13" s="17" t="s">
        <v>73</v>
      </c>
      <c r="C13" s="17">
        <v>215.442</v>
      </c>
      <c r="D13" s="17">
        <v>218.732</v>
      </c>
      <c r="E13" s="17">
        <v>0</v>
      </c>
      <c r="F13" s="17">
        <v>0</v>
      </c>
      <c r="G13" s="17">
        <v>0</v>
      </c>
      <c r="H13" s="17">
        <v>1</v>
      </c>
      <c r="I13" s="16">
        <v>0.979</v>
      </c>
      <c r="J13" s="16">
        <v>2.468</v>
      </c>
      <c r="K13" s="20">
        <v>3</v>
      </c>
      <c r="L13" s="20">
        <v>2</v>
      </c>
      <c r="M13" s="20">
        <v>0</v>
      </c>
      <c r="N13" s="20">
        <v>0</v>
      </c>
      <c r="O13" s="20">
        <v>0</v>
      </c>
      <c r="P13" s="20">
        <v>-12.82</v>
      </c>
      <c r="Q13" s="20">
        <v>0</v>
      </c>
      <c r="R13" s="20">
        <v>-1</v>
      </c>
    </row>
    <row r="14" ht="16.5" spans="1:18">
      <c r="A14" s="17">
        <v>13</v>
      </c>
      <c r="B14" s="17" t="s">
        <v>74</v>
      </c>
      <c r="C14" s="17">
        <v>289.256</v>
      </c>
      <c r="D14" s="17">
        <v>291.664</v>
      </c>
      <c r="E14" s="17">
        <v>0</v>
      </c>
      <c r="F14" s="17">
        <v>0</v>
      </c>
      <c r="G14" s="17">
        <v>0</v>
      </c>
      <c r="H14" s="17">
        <v>1</v>
      </c>
      <c r="I14" s="16">
        <v>0.41</v>
      </c>
      <c r="J14" s="16">
        <v>1.232</v>
      </c>
      <c r="K14" s="20">
        <v>4</v>
      </c>
      <c r="L14" s="20">
        <v>0</v>
      </c>
      <c r="M14" s="20">
        <v>-1</v>
      </c>
      <c r="N14" s="20">
        <v>1</v>
      </c>
      <c r="O14" s="20">
        <v>0</v>
      </c>
      <c r="P14" s="20">
        <v>0.033</v>
      </c>
      <c r="Q14" s="20">
        <v>0</v>
      </c>
      <c r="R14" s="20">
        <v>0</v>
      </c>
    </row>
    <row r="15" ht="16.5" spans="1:18">
      <c r="A15" s="17">
        <v>20</v>
      </c>
      <c r="B15" s="17" t="s">
        <v>75</v>
      </c>
      <c r="C15" s="17">
        <v>826.749</v>
      </c>
      <c r="D15" s="17">
        <v>1226.225</v>
      </c>
      <c r="E15" s="17">
        <v>0</v>
      </c>
      <c r="F15" s="17">
        <v>0</v>
      </c>
      <c r="G15" s="17">
        <v>0</v>
      </c>
      <c r="H15" s="17">
        <v>1</v>
      </c>
      <c r="I15" s="16">
        <v>3.873</v>
      </c>
      <c r="J15" s="16">
        <v>35.189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0.004</v>
      </c>
      <c r="Q15" s="20">
        <v>0</v>
      </c>
      <c r="R15" s="20">
        <v>0</v>
      </c>
    </row>
    <row r="16" ht="16.5" spans="1:18">
      <c r="A16" s="17">
        <v>22</v>
      </c>
      <c r="B16" s="17" t="s">
        <v>76</v>
      </c>
      <c r="C16" s="17">
        <v>242.719</v>
      </c>
      <c r="D16" s="17">
        <v>244.806</v>
      </c>
      <c r="E16" s="17">
        <v>0</v>
      </c>
      <c r="F16" s="17">
        <v>0</v>
      </c>
      <c r="G16" s="17">
        <v>0</v>
      </c>
      <c r="H16" s="17">
        <v>1</v>
      </c>
      <c r="I16" s="16">
        <v>0.387</v>
      </c>
      <c r="J16" s="16">
        <v>1.236</v>
      </c>
      <c r="K16" s="20">
        <v>3</v>
      </c>
      <c r="L16" s="20">
        <v>2</v>
      </c>
      <c r="M16" s="20">
        <v>0</v>
      </c>
      <c r="N16" s="20">
        <v>0</v>
      </c>
      <c r="O16" s="20">
        <v>0</v>
      </c>
      <c r="P16" s="20">
        <v>-3.744</v>
      </c>
      <c r="Q16" s="20">
        <v>0</v>
      </c>
      <c r="R16" s="20">
        <v>0</v>
      </c>
    </row>
    <row r="17" ht="16.5" spans="1:18">
      <c r="A17" s="17">
        <v>61</v>
      </c>
      <c r="B17" s="17" t="s">
        <v>77</v>
      </c>
      <c r="C17" s="17">
        <v>171.45</v>
      </c>
      <c r="D17" s="17">
        <v>174.727</v>
      </c>
      <c r="E17" s="17">
        <v>0</v>
      </c>
      <c r="F17" s="17">
        <v>0</v>
      </c>
      <c r="G17" s="17">
        <v>0</v>
      </c>
      <c r="H17" s="17">
        <v>1</v>
      </c>
      <c r="I17" s="16">
        <v>0.539</v>
      </c>
      <c r="J17" s="16">
        <v>2.404</v>
      </c>
      <c r="K17" s="20">
        <v>2</v>
      </c>
      <c r="L17" s="20">
        <v>2</v>
      </c>
      <c r="M17" s="20">
        <v>0</v>
      </c>
      <c r="N17" s="20">
        <v>0</v>
      </c>
      <c r="O17" s="20">
        <v>0</v>
      </c>
      <c r="P17" s="20">
        <v>-4.342</v>
      </c>
      <c r="Q17" s="20">
        <v>0</v>
      </c>
      <c r="R17" s="20">
        <v>-1</v>
      </c>
    </row>
    <row r="18" ht="16.5" spans="1:18">
      <c r="A18" s="17">
        <v>91</v>
      </c>
      <c r="B18" s="17" t="s">
        <v>78</v>
      </c>
      <c r="C18" s="17">
        <v>8211.782</v>
      </c>
      <c r="D18" s="17">
        <v>11243.416</v>
      </c>
      <c r="E18" s="17">
        <v>0</v>
      </c>
      <c r="F18" s="17">
        <v>0</v>
      </c>
      <c r="G18" s="17">
        <v>0</v>
      </c>
      <c r="H18" s="17">
        <v>1</v>
      </c>
      <c r="I18" s="16">
        <v>3.585</v>
      </c>
      <c r="J18" s="16">
        <v>29.582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-3.189</v>
      </c>
      <c r="Q18" s="20">
        <v>0</v>
      </c>
      <c r="R18" s="20">
        <v>0</v>
      </c>
    </row>
    <row r="19" ht="16.5" spans="1:18">
      <c r="A19" s="17">
        <v>101</v>
      </c>
      <c r="B19" s="17" t="s">
        <v>79</v>
      </c>
      <c r="C19" s="17">
        <v>240.897</v>
      </c>
      <c r="D19" s="17">
        <v>242.839</v>
      </c>
      <c r="E19" s="17">
        <v>0</v>
      </c>
      <c r="F19" s="17">
        <v>0</v>
      </c>
      <c r="G19" s="17">
        <v>0</v>
      </c>
      <c r="H19" s="17">
        <v>1</v>
      </c>
      <c r="I19" s="16">
        <v>0.373</v>
      </c>
      <c r="J19" s="16">
        <v>1.17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-13.18</v>
      </c>
      <c r="Q19" s="20">
        <v>0</v>
      </c>
      <c r="R19" s="20">
        <v>0</v>
      </c>
    </row>
    <row r="20" ht="16.5" spans="1:18">
      <c r="A20" s="17">
        <v>116</v>
      </c>
      <c r="B20" s="17" t="s">
        <v>80</v>
      </c>
      <c r="C20" s="17">
        <v>192.041</v>
      </c>
      <c r="D20" s="17">
        <v>193.102</v>
      </c>
      <c r="E20" s="17">
        <v>0</v>
      </c>
      <c r="F20" s="17">
        <v>0</v>
      </c>
      <c r="G20" s="17">
        <v>0</v>
      </c>
      <c r="H20" s="17">
        <v>1</v>
      </c>
      <c r="I20" s="16">
        <v>0.297</v>
      </c>
      <c r="J20" s="16">
        <v>0.845</v>
      </c>
      <c r="K20" s="20">
        <v>3</v>
      </c>
      <c r="L20" s="20">
        <v>2</v>
      </c>
      <c r="M20" s="20">
        <v>0</v>
      </c>
      <c r="N20" s="20">
        <v>0</v>
      </c>
      <c r="O20" s="20">
        <v>0</v>
      </c>
      <c r="P20" s="20">
        <v>-1.332</v>
      </c>
      <c r="Q20" s="20">
        <v>0</v>
      </c>
      <c r="R20" s="20">
        <v>0</v>
      </c>
    </row>
    <row r="21" ht="16.5" spans="1:18">
      <c r="A21" s="17">
        <v>131</v>
      </c>
      <c r="B21" s="17" t="s">
        <v>81</v>
      </c>
      <c r="C21" s="17">
        <v>1499.963</v>
      </c>
      <c r="D21" s="17">
        <v>2370.176</v>
      </c>
      <c r="E21" s="17">
        <v>0</v>
      </c>
      <c r="F21" s="17">
        <v>0</v>
      </c>
      <c r="G21" s="17">
        <v>0</v>
      </c>
      <c r="H21" s="17">
        <v>1</v>
      </c>
      <c r="I21" s="16">
        <v>7.431</v>
      </c>
      <c r="J21" s="16">
        <v>41.418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-1.064</v>
      </c>
      <c r="Q21" s="20">
        <v>0</v>
      </c>
      <c r="R21" s="20">
        <v>0</v>
      </c>
    </row>
    <row r="22" ht="16.5" spans="1:18">
      <c r="A22" s="17">
        <v>133</v>
      </c>
      <c r="B22" s="17" t="s">
        <v>82</v>
      </c>
      <c r="C22" s="17">
        <v>3267.476</v>
      </c>
      <c r="D22" s="17">
        <v>4702.635</v>
      </c>
      <c r="E22" s="17">
        <v>0</v>
      </c>
      <c r="F22" s="17">
        <v>0</v>
      </c>
      <c r="G22" s="17">
        <v>0</v>
      </c>
      <c r="H22" s="17">
        <v>1</v>
      </c>
      <c r="I22" s="16">
        <v>3.8</v>
      </c>
      <c r="J22" s="16">
        <v>33.159</v>
      </c>
      <c r="K22" s="20">
        <v>2</v>
      </c>
      <c r="L22" s="20">
        <v>2</v>
      </c>
      <c r="M22" s="20">
        <v>0</v>
      </c>
      <c r="N22" s="20">
        <v>0</v>
      </c>
      <c r="O22" s="20">
        <v>0</v>
      </c>
      <c r="P22" s="20">
        <v>-1.381</v>
      </c>
      <c r="Q22" s="20">
        <v>0</v>
      </c>
      <c r="R22" s="20">
        <v>0</v>
      </c>
    </row>
    <row r="23" ht="16.5" spans="1:18">
      <c r="A23" s="17">
        <v>162</v>
      </c>
      <c r="B23" s="17" t="s">
        <v>83</v>
      </c>
      <c r="C23" s="17">
        <v>2189.832</v>
      </c>
      <c r="D23" s="17">
        <v>3258.082</v>
      </c>
      <c r="E23" s="17">
        <v>0</v>
      </c>
      <c r="F23" s="17">
        <v>0</v>
      </c>
      <c r="G23" s="17">
        <v>0</v>
      </c>
      <c r="H23" s="17">
        <v>1</v>
      </c>
      <c r="I23" s="16">
        <v>2.356</v>
      </c>
      <c r="J23" s="16">
        <v>34.371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0.006</v>
      </c>
      <c r="Q23" s="20">
        <v>0</v>
      </c>
      <c r="R23" s="20">
        <v>0</v>
      </c>
    </row>
    <row r="24" ht="16.5" spans="1:18">
      <c r="A24" s="17">
        <v>699</v>
      </c>
      <c r="B24" s="17" t="s">
        <v>84</v>
      </c>
      <c r="C24" s="17">
        <v>543.01</v>
      </c>
      <c r="D24" s="17">
        <v>879.009</v>
      </c>
      <c r="E24" s="17">
        <v>0</v>
      </c>
      <c r="F24" s="17">
        <v>0</v>
      </c>
      <c r="G24" s="17">
        <v>0</v>
      </c>
      <c r="H24" s="17">
        <v>1</v>
      </c>
      <c r="I24" s="16">
        <v>4.661</v>
      </c>
      <c r="J24" s="16">
        <v>41.104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-2.377</v>
      </c>
      <c r="Q24" s="20">
        <v>0</v>
      </c>
      <c r="R24" s="20">
        <v>0</v>
      </c>
    </row>
    <row r="25" ht="16.5" spans="1:18">
      <c r="A25" s="17">
        <v>852</v>
      </c>
      <c r="B25" s="17" t="s">
        <v>85</v>
      </c>
      <c r="C25" s="17">
        <v>4342.996</v>
      </c>
      <c r="D25" s="17">
        <v>6312.941</v>
      </c>
      <c r="E25" s="17">
        <v>0</v>
      </c>
      <c r="F25" s="17">
        <v>0</v>
      </c>
      <c r="G25" s="17">
        <v>0</v>
      </c>
      <c r="H25" s="17">
        <v>1</v>
      </c>
      <c r="I25" s="16">
        <v>2.085</v>
      </c>
      <c r="J25" s="16">
        <v>32.639</v>
      </c>
      <c r="K25" s="20">
        <v>1</v>
      </c>
      <c r="L25" s="20">
        <v>2</v>
      </c>
      <c r="M25" s="20">
        <v>0</v>
      </c>
      <c r="N25" s="20">
        <v>0</v>
      </c>
      <c r="O25" s="20">
        <v>0</v>
      </c>
      <c r="P25" s="20">
        <v>-0.935</v>
      </c>
      <c r="Q25" s="20">
        <v>-1</v>
      </c>
      <c r="R25" s="20">
        <v>-1</v>
      </c>
    </row>
    <row r="26" ht="16.5" spans="1:18">
      <c r="A26" s="17">
        <v>923</v>
      </c>
      <c r="B26" s="17" t="s">
        <v>86</v>
      </c>
      <c r="C26" s="17">
        <v>243.451</v>
      </c>
      <c r="D26" s="17">
        <v>245.349</v>
      </c>
      <c r="E26" s="17">
        <v>0</v>
      </c>
      <c r="F26" s="17">
        <v>0</v>
      </c>
      <c r="G26" s="17">
        <v>0</v>
      </c>
      <c r="H26" s="17">
        <v>1</v>
      </c>
      <c r="I26" s="16">
        <v>0.401</v>
      </c>
      <c r="J26" s="16">
        <v>1.171</v>
      </c>
      <c r="K26" s="20">
        <v>3</v>
      </c>
      <c r="L26" s="20">
        <v>2</v>
      </c>
      <c r="M26" s="20">
        <v>0</v>
      </c>
      <c r="N26" s="20">
        <v>0</v>
      </c>
      <c r="O26" s="20">
        <v>0</v>
      </c>
      <c r="P26" s="20">
        <v>-1.229</v>
      </c>
      <c r="Q26" s="20">
        <v>0</v>
      </c>
      <c r="R26" s="20">
        <v>0</v>
      </c>
    </row>
    <row r="27" ht="16.5" spans="1:18">
      <c r="A27" s="17">
        <v>399010</v>
      </c>
      <c r="B27" s="17" t="s">
        <v>87</v>
      </c>
      <c r="C27" s="17">
        <v>4809.095</v>
      </c>
      <c r="D27" s="17">
        <v>7217.333</v>
      </c>
      <c r="E27" s="17">
        <v>0</v>
      </c>
      <c r="F27" s="17">
        <v>0</v>
      </c>
      <c r="G27" s="17">
        <v>0</v>
      </c>
      <c r="H27" s="17">
        <v>1</v>
      </c>
      <c r="I27" s="16">
        <v>4.114</v>
      </c>
      <c r="J27" s="16">
        <v>36.109</v>
      </c>
      <c r="K27" s="20">
        <v>2</v>
      </c>
      <c r="L27" s="20">
        <v>2</v>
      </c>
      <c r="M27" s="20">
        <v>0</v>
      </c>
      <c r="N27" s="20">
        <v>0</v>
      </c>
      <c r="O27" s="20">
        <v>0</v>
      </c>
      <c r="P27" s="20">
        <v>-4.493</v>
      </c>
      <c r="Q27" s="20">
        <v>-1</v>
      </c>
      <c r="R27" s="20">
        <v>-1</v>
      </c>
    </row>
    <row r="28" ht="16.5" spans="1:18">
      <c r="A28" s="17">
        <v>399015</v>
      </c>
      <c r="B28" s="17" t="s">
        <v>88</v>
      </c>
      <c r="C28" s="17">
        <v>1605.888</v>
      </c>
      <c r="D28" s="17">
        <v>2431.497</v>
      </c>
      <c r="E28" s="17">
        <v>0</v>
      </c>
      <c r="F28" s="17">
        <v>0</v>
      </c>
      <c r="G28" s="17">
        <v>0</v>
      </c>
      <c r="H28" s="17">
        <v>1</v>
      </c>
      <c r="I28" s="16">
        <v>5.346</v>
      </c>
      <c r="J28" s="16">
        <v>37.485</v>
      </c>
      <c r="K28" s="20">
        <v>4</v>
      </c>
      <c r="L28" s="20">
        <v>2</v>
      </c>
      <c r="M28" s="20">
        <v>0</v>
      </c>
      <c r="N28" s="20">
        <v>0</v>
      </c>
      <c r="O28" s="20">
        <v>0</v>
      </c>
      <c r="P28" s="20">
        <v>-7.447</v>
      </c>
      <c r="Q28" s="20">
        <v>0</v>
      </c>
      <c r="R28" s="20">
        <v>0</v>
      </c>
    </row>
    <row r="29" ht="16.5" spans="1:18">
      <c r="A29" s="17">
        <v>399017</v>
      </c>
      <c r="B29" s="17" t="s">
        <v>89</v>
      </c>
      <c r="C29" s="17">
        <v>2618.608</v>
      </c>
      <c r="D29" s="17">
        <v>3612.338</v>
      </c>
      <c r="E29" s="17">
        <v>0</v>
      </c>
      <c r="F29" s="17">
        <v>0</v>
      </c>
      <c r="G29" s="17">
        <v>0</v>
      </c>
      <c r="H29" s="17">
        <v>1</v>
      </c>
      <c r="I29" s="16">
        <v>1.545</v>
      </c>
      <c r="J29" s="16">
        <v>28.629</v>
      </c>
      <c r="K29" s="20">
        <v>3</v>
      </c>
      <c r="L29" s="20">
        <v>2</v>
      </c>
      <c r="M29" s="20">
        <v>0</v>
      </c>
      <c r="N29" s="20">
        <v>0</v>
      </c>
      <c r="O29" s="20">
        <v>0</v>
      </c>
      <c r="P29" s="20">
        <v>-3.211</v>
      </c>
      <c r="Q29" s="20">
        <v>0</v>
      </c>
      <c r="R29" s="20">
        <v>-1</v>
      </c>
    </row>
    <row r="30" ht="16.5" spans="1:18">
      <c r="A30" s="17">
        <v>399019</v>
      </c>
      <c r="B30" s="17" t="s">
        <v>90</v>
      </c>
      <c r="C30" s="17">
        <v>2277.955</v>
      </c>
      <c r="D30" s="17">
        <v>3788.718</v>
      </c>
      <c r="E30" s="17">
        <v>0</v>
      </c>
      <c r="F30" s="17">
        <v>0</v>
      </c>
      <c r="G30" s="17">
        <v>0</v>
      </c>
      <c r="H30" s="17">
        <v>1</v>
      </c>
      <c r="I30" s="16">
        <v>3.913</v>
      </c>
      <c r="J30" s="16">
        <v>42.228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-5.018</v>
      </c>
      <c r="Q30" s="20">
        <v>0</v>
      </c>
      <c r="R30" s="20">
        <v>0</v>
      </c>
    </row>
    <row r="31" ht="16.5" spans="1:18">
      <c r="A31" s="17">
        <v>399020</v>
      </c>
      <c r="B31" s="17" t="s">
        <v>91</v>
      </c>
      <c r="C31" s="17">
        <v>912.12</v>
      </c>
      <c r="D31" s="17">
        <v>1442.839</v>
      </c>
      <c r="E31" s="17">
        <v>0</v>
      </c>
      <c r="F31" s="17">
        <v>0</v>
      </c>
      <c r="G31" s="17">
        <v>0</v>
      </c>
      <c r="H31" s="17">
        <v>1</v>
      </c>
      <c r="I31" s="16">
        <v>5.059</v>
      </c>
      <c r="J31" s="16">
        <v>39.981</v>
      </c>
      <c r="K31" s="20">
        <v>3</v>
      </c>
      <c r="L31" s="20">
        <v>2</v>
      </c>
      <c r="M31" s="20">
        <v>0</v>
      </c>
      <c r="N31" s="20">
        <v>0</v>
      </c>
      <c r="O31" s="20">
        <v>0</v>
      </c>
      <c r="P31" s="20">
        <v>-0.148</v>
      </c>
      <c r="Q31" s="20">
        <v>0</v>
      </c>
      <c r="R31" s="20">
        <v>0</v>
      </c>
    </row>
    <row r="32" ht="16.5" spans="1:18">
      <c r="A32" s="17">
        <v>399101</v>
      </c>
      <c r="B32" s="17" t="s">
        <v>92</v>
      </c>
      <c r="C32" s="17">
        <v>8458.755</v>
      </c>
      <c r="D32" s="17">
        <v>11583.665</v>
      </c>
      <c r="E32" s="17">
        <v>0</v>
      </c>
      <c r="F32" s="17">
        <v>0</v>
      </c>
      <c r="G32" s="17">
        <v>0</v>
      </c>
      <c r="H32" s="17">
        <v>1</v>
      </c>
      <c r="I32" s="16">
        <v>1.324</v>
      </c>
      <c r="J32" s="16">
        <v>27.944</v>
      </c>
      <c r="K32" s="20">
        <v>0</v>
      </c>
      <c r="L32" s="20">
        <v>2</v>
      </c>
      <c r="M32" s="20">
        <v>0</v>
      </c>
      <c r="N32" s="20">
        <v>0</v>
      </c>
      <c r="O32" s="20">
        <v>0</v>
      </c>
      <c r="P32" s="20">
        <v>0.312</v>
      </c>
      <c r="Q32" s="20">
        <v>0</v>
      </c>
      <c r="R32" s="20">
        <v>-1</v>
      </c>
    </row>
    <row r="33" ht="16.5" spans="1:18">
      <c r="A33" s="17">
        <v>399235</v>
      </c>
      <c r="B33" s="17" t="s">
        <v>93</v>
      </c>
      <c r="C33" s="17">
        <v>667.668</v>
      </c>
      <c r="D33" s="17">
        <v>998.546</v>
      </c>
      <c r="E33" s="17">
        <v>0</v>
      </c>
      <c r="F33" s="17">
        <v>0</v>
      </c>
      <c r="G33" s="17">
        <v>0</v>
      </c>
      <c r="H33" s="17">
        <v>1</v>
      </c>
      <c r="I33" s="16">
        <v>8.625</v>
      </c>
      <c r="J33" s="16">
        <v>38.903</v>
      </c>
      <c r="K33" s="20">
        <v>2</v>
      </c>
      <c r="L33" s="20">
        <v>2</v>
      </c>
      <c r="M33" s="20">
        <v>0</v>
      </c>
      <c r="N33" s="20">
        <v>0</v>
      </c>
      <c r="O33" s="20">
        <v>0</v>
      </c>
      <c r="P33" s="20">
        <v>-2.84</v>
      </c>
      <c r="Q33" s="20">
        <v>0</v>
      </c>
      <c r="R33" s="20">
        <v>-1</v>
      </c>
    </row>
    <row r="34" ht="16.5" spans="1:18">
      <c r="A34" s="17">
        <v>399236</v>
      </c>
      <c r="B34" s="17" t="s">
        <v>94</v>
      </c>
      <c r="C34" s="17">
        <v>907.921</v>
      </c>
      <c r="D34" s="17">
        <v>1319.361</v>
      </c>
      <c r="E34" s="17">
        <v>0</v>
      </c>
      <c r="F34" s="17">
        <v>0</v>
      </c>
      <c r="G34" s="17">
        <v>0</v>
      </c>
      <c r="H34" s="17">
        <v>1</v>
      </c>
      <c r="I34" s="16">
        <v>7.537</v>
      </c>
      <c r="J34" s="16">
        <v>36.371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-1.77</v>
      </c>
      <c r="Q34" s="20">
        <v>0</v>
      </c>
      <c r="R34" s="20">
        <v>0</v>
      </c>
    </row>
    <row r="35" ht="16.5" spans="1:18">
      <c r="A35" s="17">
        <v>399238</v>
      </c>
      <c r="B35" s="17" t="s">
        <v>95</v>
      </c>
      <c r="C35" s="17">
        <v>1013.841</v>
      </c>
      <c r="D35" s="17">
        <v>1561.726</v>
      </c>
      <c r="E35" s="17">
        <v>0</v>
      </c>
      <c r="F35" s="17">
        <v>0</v>
      </c>
      <c r="G35" s="17">
        <v>0</v>
      </c>
      <c r="H35" s="17">
        <v>1</v>
      </c>
      <c r="I35" s="16">
        <v>14.13</v>
      </c>
      <c r="J35" s="16">
        <v>44.255</v>
      </c>
      <c r="K35" s="20">
        <v>3</v>
      </c>
      <c r="L35" s="20">
        <v>2</v>
      </c>
      <c r="M35" s="20">
        <v>0</v>
      </c>
      <c r="N35" s="20">
        <v>0</v>
      </c>
      <c r="O35" s="20">
        <v>0</v>
      </c>
      <c r="P35" s="20">
        <v>14.253</v>
      </c>
      <c r="Q35" s="20">
        <v>0</v>
      </c>
      <c r="R35" s="20">
        <v>-1</v>
      </c>
    </row>
    <row r="36" ht="16.5" spans="1:18">
      <c r="A36" s="17">
        <v>399239</v>
      </c>
      <c r="B36" s="17" t="s">
        <v>96</v>
      </c>
      <c r="C36" s="17">
        <v>1068.318</v>
      </c>
      <c r="D36" s="17">
        <v>1806.383</v>
      </c>
      <c r="E36" s="17">
        <v>0</v>
      </c>
      <c r="F36" s="17">
        <v>0</v>
      </c>
      <c r="G36" s="17">
        <v>0</v>
      </c>
      <c r="H36" s="17">
        <v>1</v>
      </c>
      <c r="I36" s="16">
        <v>7.772</v>
      </c>
      <c r="J36" s="16">
        <v>45.455</v>
      </c>
      <c r="K36" s="20">
        <v>0</v>
      </c>
      <c r="L36" s="20">
        <v>2</v>
      </c>
      <c r="M36" s="20">
        <v>0</v>
      </c>
      <c r="N36" s="20">
        <v>-1</v>
      </c>
      <c r="O36" s="20">
        <v>0</v>
      </c>
      <c r="P36" s="20">
        <v>-10.447</v>
      </c>
      <c r="Q36" s="20">
        <v>0</v>
      </c>
      <c r="R36" s="20">
        <v>-1</v>
      </c>
    </row>
    <row r="37" ht="16.5" spans="1:18">
      <c r="A37" s="17">
        <v>399242</v>
      </c>
      <c r="B37" s="17" t="s">
        <v>97</v>
      </c>
      <c r="C37" s="17">
        <v>768.584</v>
      </c>
      <c r="D37" s="17">
        <v>1186.42</v>
      </c>
      <c r="E37" s="17">
        <v>0</v>
      </c>
      <c r="F37" s="17">
        <v>0</v>
      </c>
      <c r="G37" s="17">
        <v>0</v>
      </c>
      <c r="H37" s="17">
        <v>1</v>
      </c>
      <c r="I37" s="16">
        <v>12.825</v>
      </c>
      <c r="J37" s="16">
        <v>43.526</v>
      </c>
      <c r="K37" s="20">
        <v>4</v>
      </c>
      <c r="L37" s="20">
        <v>2</v>
      </c>
      <c r="M37" s="20">
        <v>0</v>
      </c>
      <c r="N37" s="20">
        <v>0</v>
      </c>
      <c r="O37" s="20">
        <v>0</v>
      </c>
      <c r="P37" s="20">
        <v>-12.617</v>
      </c>
      <c r="Q37" s="20">
        <v>0</v>
      </c>
      <c r="R37" s="20">
        <v>0</v>
      </c>
    </row>
    <row r="38" ht="16.5" spans="1:18">
      <c r="A38" s="17">
        <v>399244</v>
      </c>
      <c r="B38" s="17" t="s">
        <v>98</v>
      </c>
      <c r="C38" s="17">
        <v>380.101</v>
      </c>
      <c r="D38" s="17">
        <v>572.772</v>
      </c>
      <c r="E38" s="17">
        <v>0</v>
      </c>
      <c r="F38" s="17">
        <v>0</v>
      </c>
      <c r="G38" s="17">
        <v>0</v>
      </c>
      <c r="H38" s="17">
        <v>1</v>
      </c>
      <c r="I38" s="16">
        <v>5.316</v>
      </c>
      <c r="J38" s="16">
        <v>37.166</v>
      </c>
      <c r="K38" s="20">
        <v>3</v>
      </c>
      <c r="L38" s="20">
        <v>2</v>
      </c>
      <c r="M38" s="20">
        <v>0</v>
      </c>
      <c r="N38" s="20">
        <v>-1</v>
      </c>
      <c r="O38" s="20">
        <v>0</v>
      </c>
      <c r="P38" s="20">
        <v>-8.901</v>
      </c>
      <c r="Q38" s="20">
        <v>0</v>
      </c>
      <c r="R38" s="20">
        <v>-1</v>
      </c>
    </row>
    <row r="39" ht="16.5" spans="1:18">
      <c r="A39" s="17">
        <v>399248</v>
      </c>
      <c r="B39" s="17" t="s">
        <v>99</v>
      </c>
      <c r="C39" s="17">
        <v>573.666</v>
      </c>
      <c r="D39" s="17">
        <v>906.351</v>
      </c>
      <c r="E39" s="17">
        <v>0</v>
      </c>
      <c r="F39" s="17">
        <v>0</v>
      </c>
      <c r="G39" s="17">
        <v>0</v>
      </c>
      <c r="H39" s="17">
        <v>1</v>
      </c>
      <c r="I39" s="16">
        <v>6.769</v>
      </c>
      <c r="J39" s="16">
        <v>40.991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-2.586</v>
      </c>
      <c r="Q39" s="20">
        <v>0</v>
      </c>
      <c r="R39" s="20">
        <v>0</v>
      </c>
    </row>
    <row r="40" ht="16.5" spans="1:18">
      <c r="A40" s="17">
        <v>399249</v>
      </c>
      <c r="B40" s="17" t="s">
        <v>100</v>
      </c>
      <c r="C40" s="17">
        <v>1174.387</v>
      </c>
      <c r="D40" s="17">
        <v>2179.874</v>
      </c>
      <c r="E40" s="17">
        <v>0</v>
      </c>
      <c r="F40" s="17">
        <v>0</v>
      </c>
      <c r="G40" s="17">
        <v>0</v>
      </c>
      <c r="H40" s="17">
        <v>1</v>
      </c>
      <c r="I40" s="16">
        <v>16.993</v>
      </c>
      <c r="J40" s="16">
        <v>55.281</v>
      </c>
      <c r="K40" s="20">
        <v>2</v>
      </c>
      <c r="L40" s="20">
        <v>2</v>
      </c>
      <c r="M40" s="20">
        <v>0</v>
      </c>
      <c r="N40" s="20">
        <v>0</v>
      </c>
      <c r="O40" s="20">
        <v>0</v>
      </c>
      <c r="P40" s="20">
        <v>-2.142</v>
      </c>
      <c r="Q40" s="20">
        <v>0</v>
      </c>
      <c r="R40" s="20">
        <v>0</v>
      </c>
    </row>
    <row r="41" ht="16.5" spans="1:18">
      <c r="A41" s="17">
        <v>399282</v>
      </c>
      <c r="B41" s="17" t="s">
        <v>101</v>
      </c>
      <c r="C41" s="17">
        <v>2666.123</v>
      </c>
      <c r="D41" s="17">
        <v>4547.991</v>
      </c>
      <c r="E41" s="17">
        <v>0</v>
      </c>
      <c r="F41" s="17">
        <v>0</v>
      </c>
      <c r="G41" s="17">
        <v>0</v>
      </c>
      <c r="H41" s="17">
        <v>1</v>
      </c>
      <c r="I41" s="16">
        <v>3.139</v>
      </c>
      <c r="J41" s="16">
        <v>43.218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-2.856</v>
      </c>
      <c r="Q41" s="20">
        <v>0</v>
      </c>
      <c r="R41" s="20">
        <v>0</v>
      </c>
    </row>
    <row r="42" ht="16.5" spans="1:18">
      <c r="A42" s="17">
        <v>399283</v>
      </c>
      <c r="B42" s="17" t="s">
        <v>102</v>
      </c>
      <c r="C42" s="17">
        <v>2285.331</v>
      </c>
      <c r="D42" s="17">
        <v>3311.662</v>
      </c>
      <c r="E42" s="17">
        <v>0</v>
      </c>
      <c r="F42" s="17">
        <v>0</v>
      </c>
      <c r="G42" s="17">
        <v>0</v>
      </c>
      <c r="H42" s="17">
        <v>1</v>
      </c>
      <c r="I42" s="16">
        <v>5.741</v>
      </c>
      <c r="J42" s="16">
        <v>34.953</v>
      </c>
      <c r="K42" s="20">
        <v>3</v>
      </c>
      <c r="L42" s="20">
        <v>2</v>
      </c>
      <c r="M42" s="20">
        <v>0</v>
      </c>
      <c r="N42" s="20">
        <v>0</v>
      </c>
      <c r="O42" s="20">
        <v>0</v>
      </c>
      <c r="P42" s="20">
        <v>-4.125</v>
      </c>
      <c r="Q42" s="20">
        <v>0</v>
      </c>
      <c r="R42" s="20">
        <v>-1</v>
      </c>
    </row>
    <row r="43" ht="16.5" spans="1:18">
      <c r="A43" s="17">
        <v>399284</v>
      </c>
      <c r="B43" s="17" t="s">
        <v>103</v>
      </c>
      <c r="C43" s="17">
        <v>2216.384</v>
      </c>
      <c r="D43" s="17">
        <v>3399.637</v>
      </c>
      <c r="E43" s="17">
        <v>0</v>
      </c>
      <c r="F43" s="17">
        <v>0</v>
      </c>
      <c r="G43" s="17">
        <v>0</v>
      </c>
      <c r="H43" s="17">
        <v>1</v>
      </c>
      <c r="I43" s="16">
        <v>1.596</v>
      </c>
      <c r="J43" s="16">
        <v>35.846</v>
      </c>
      <c r="K43" s="20">
        <v>3</v>
      </c>
      <c r="L43" s="20">
        <v>2</v>
      </c>
      <c r="M43" s="20">
        <v>0</v>
      </c>
      <c r="N43" s="20">
        <v>0</v>
      </c>
      <c r="O43" s="20">
        <v>0</v>
      </c>
      <c r="P43" s="20">
        <v>-6.159</v>
      </c>
      <c r="Q43" s="20">
        <v>0</v>
      </c>
      <c r="R43" s="20">
        <v>-1</v>
      </c>
    </row>
    <row r="44" ht="16.5" spans="1:18">
      <c r="A44" s="17">
        <v>399286</v>
      </c>
      <c r="B44" s="17" t="s">
        <v>104</v>
      </c>
      <c r="C44" s="17">
        <v>2215.016</v>
      </c>
      <c r="D44" s="17">
        <v>3593.233</v>
      </c>
      <c r="E44" s="17">
        <v>0</v>
      </c>
      <c r="F44" s="17">
        <v>0</v>
      </c>
      <c r="G44" s="17">
        <v>0</v>
      </c>
      <c r="H44" s="17">
        <v>1</v>
      </c>
      <c r="I44" s="16">
        <v>5.953</v>
      </c>
      <c r="J44" s="16">
        <v>42.026</v>
      </c>
      <c r="K44" s="20">
        <v>3</v>
      </c>
      <c r="L44" s="20">
        <v>2</v>
      </c>
      <c r="M44" s="20">
        <v>0</v>
      </c>
      <c r="N44" s="20">
        <v>0</v>
      </c>
      <c r="O44" s="20">
        <v>0</v>
      </c>
      <c r="P44" s="20">
        <v>-3.169</v>
      </c>
      <c r="Q44" s="20">
        <v>0</v>
      </c>
      <c r="R44" s="20">
        <v>0</v>
      </c>
    </row>
    <row r="45" ht="16.5" spans="1:18">
      <c r="A45" s="17">
        <v>399289</v>
      </c>
      <c r="B45" s="17" t="s">
        <v>105</v>
      </c>
      <c r="C45" s="17">
        <v>115.389</v>
      </c>
      <c r="D45" s="17">
        <v>116.748</v>
      </c>
      <c r="E45" s="17">
        <v>0</v>
      </c>
      <c r="F45" s="17">
        <v>0</v>
      </c>
      <c r="G45" s="17">
        <v>0</v>
      </c>
      <c r="H45" s="17">
        <v>1</v>
      </c>
      <c r="I45" s="16">
        <v>0.442</v>
      </c>
      <c r="J45" s="16">
        <v>1.601</v>
      </c>
      <c r="K45" s="20">
        <v>3</v>
      </c>
      <c r="L45" s="20">
        <v>2</v>
      </c>
      <c r="M45" s="20">
        <v>0</v>
      </c>
      <c r="N45" s="20">
        <v>0</v>
      </c>
      <c r="O45" s="20">
        <v>0</v>
      </c>
      <c r="P45" s="20">
        <v>-4.999</v>
      </c>
      <c r="Q45" s="20">
        <v>0</v>
      </c>
      <c r="R45" s="20">
        <v>0</v>
      </c>
    </row>
    <row r="46" ht="16.5" spans="1:18">
      <c r="A46" s="17">
        <v>399292</v>
      </c>
      <c r="B46" s="17" t="s">
        <v>106</v>
      </c>
      <c r="C46" s="17">
        <v>706.253</v>
      </c>
      <c r="D46" s="17">
        <v>1091.006</v>
      </c>
      <c r="E46" s="17">
        <v>0</v>
      </c>
      <c r="F46" s="17">
        <v>0</v>
      </c>
      <c r="G46" s="17">
        <v>0</v>
      </c>
      <c r="H46" s="17">
        <v>1</v>
      </c>
      <c r="I46" s="16">
        <v>5.633</v>
      </c>
      <c r="J46" s="16">
        <v>38.913</v>
      </c>
      <c r="K46" s="20">
        <v>3</v>
      </c>
      <c r="L46" s="20">
        <v>2</v>
      </c>
      <c r="M46" s="20">
        <v>0</v>
      </c>
      <c r="N46" s="20">
        <v>0</v>
      </c>
      <c r="O46" s="20">
        <v>0</v>
      </c>
      <c r="P46" s="20">
        <v>-4.64</v>
      </c>
      <c r="Q46" s="20">
        <v>0</v>
      </c>
      <c r="R46" s="20">
        <v>-1</v>
      </c>
    </row>
    <row r="47" ht="16.5" spans="1:18">
      <c r="A47" s="17">
        <v>399297</v>
      </c>
      <c r="B47" s="17" t="s">
        <v>107</v>
      </c>
      <c r="C47" s="17">
        <v>3385.33</v>
      </c>
      <c r="D47" s="17">
        <v>4845.396</v>
      </c>
      <c r="E47" s="17">
        <v>0</v>
      </c>
      <c r="F47" s="17">
        <v>0</v>
      </c>
      <c r="G47" s="17">
        <v>0</v>
      </c>
      <c r="H47" s="17">
        <v>1</v>
      </c>
      <c r="I47" s="16">
        <v>6.942</v>
      </c>
      <c r="J47" s="16">
        <v>34.983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-1.515</v>
      </c>
      <c r="Q47" s="20">
        <v>0</v>
      </c>
      <c r="R47" s="20">
        <v>0</v>
      </c>
    </row>
    <row r="48" ht="16.5" spans="1:18">
      <c r="A48" s="17">
        <v>399298</v>
      </c>
      <c r="B48" s="17" t="s">
        <v>108</v>
      </c>
      <c r="C48" s="17">
        <v>204.938</v>
      </c>
      <c r="D48" s="17">
        <v>206.275</v>
      </c>
      <c r="E48" s="17">
        <v>0</v>
      </c>
      <c r="F48" s="17">
        <v>0</v>
      </c>
      <c r="G48" s="17">
        <v>0</v>
      </c>
      <c r="H48" s="17">
        <v>1</v>
      </c>
      <c r="I48" s="16">
        <v>0.402</v>
      </c>
      <c r="J48" s="16">
        <v>1.048</v>
      </c>
      <c r="K48" s="20">
        <v>3</v>
      </c>
      <c r="L48" s="20">
        <v>2</v>
      </c>
      <c r="M48" s="20">
        <v>0</v>
      </c>
      <c r="N48" s="20">
        <v>-1</v>
      </c>
      <c r="O48" s="20">
        <v>0</v>
      </c>
      <c r="P48" s="20">
        <v>-2.584</v>
      </c>
      <c r="Q48" s="20">
        <v>0</v>
      </c>
      <c r="R48" s="20">
        <v>-1</v>
      </c>
    </row>
    <row r="49" ht="16.5" spans="1:18">
      <c r="A49" s="17">
        <v>399299</v>
      </c>
      <c r="B49" s="17" t="s">
        <v>109</v>
      </c>
      <c r="C49" s="17">
        <v>236.437</v>
      </c>
      <c r="D49" s="17">
        <v>237.777</v>
      </c>
      <c r="E49" s="17">
        <v>0</v>
      </c>
      <c r="F49" s="17">
        <v>0</v>
      </c>
      <c r="G49" s="17">
        <v>0</v>
      </c>
      <c r="H49" s="17">
        <v>1</v>
      </c>
      <c r="I49" s="16">
        <v>0.41</v>
      </c>
      <c r="J49" s="16">
        <v>0.972</v>
      </c>
      <c r="K49" s="20">
        <v>3</v>
      </c>
      <c r="L49" s="20">
        <v>2</v>
      </c>
      <c r="M49" s="20">
        <v>0</v>
      </c>
      <c r="N49" s="20">
        <v>0</v>
      </c>
      <c r="O49" s="20">
        <v>0</v>
      </c>
      <c r="P49" s="20">
        <v>-3.855</v>
      </c>
      <c r="Q49" s="20">
        <v>0</v>
      </c>
      <c r="R49" s="20">
        <v>-1</v>
      </c>
    </row>
    <row r="50" ht="16.5" spans="1:18">
      <c r="A50" s="17">
        <v>399301</v>
      </c>
      <c r="B50" s="17" t="s">
        <v>110</v>
      </c>
      <c r="C50" s="17">
        <v>208.636</v>
      </c>
      <c r="D50" s="17">
        <v>209.998</v>
      </c>
      <c r="E50" s="17">
        <v>0</v>
      </c>
      <c r="F50" s="17">
        <v>0</v>
      </c>
      <c r="G50" s="17">
        <v>0</v>
      </c>
      <c r="H50" s="17">
        <v>1</v>
      </c>
      <c r="I50" s="16">
        <v>0.402</v>
      </c>
      <c r="J50" s="16">
        <v>1.048</v>
      </c>
      <c r="K50" s="20">
        <v>3</v>
      </c>
      <c r="L50" s="20">
        <v>2</v>
      </c>
      <c r="M50" s="20">
        <v>0</v>
      </c>
      <c r="N50" s="20">
        <v>0</v>
      </c>
      <c r="O50" s="20">
        <v>0</v>
      </c>
      <c r="P50" s="20">
        <v>-12.304</v>
      </c>
      <c r="Q50" s="20">
        <v>0</v>
      </c>
      <c r="R50" s="20">
        <v>-1</v>
      </c>
    </row>
    <row r="51" ht="16.5" spans="1:18">
      <c r="A51" s="17">
        <v>399302</v>
      </c>
      <c r="B51" s="17" t="s">
        <v>111</v>
      </c>
      <c r="C51" s="17">
        <v>212.98</v>
      </c>
      <c r="D51" s="17">
        <v>214.173</v>
      </c>
      <c r="E51" s="17">
        <v>0</v>
      </c>
      <c r="F51" s="17">
        <v>0</v>
      </c>
      <c r="G51" s="17">
        <v>0</v>
      </c>
      <c r="H51" s="17">
        <v>1</v>
      </c>
      <c r="I51" s="16">
        <v>0.383</v>
      </c>
      <c r="J51" s="16">
        <v>0.938</v>
      </c>
      <c r="K51" s="20">
        <v>4</v>
      </c>
      <c r="L51" s="20">
        <v>2</v>
      </c>
      <c r="M51" s="20">
        <v>0</v>
      </c>
      <c r="N51" s="20">
        <v>0</v>
      </c>
      <c r="O51" s="20">
        <v>0</v>
      </c>
      <c r="P51" s="20">
        <v>-5.229</v>
      </c>
      <c r="Q51" s="20">
        <v>0</v>
      </c>
      <c r="R51" s="20">
        <v>0</v>
      </c>
    </row>
    <row r="52" ht="16.5" spans="1:18">
      <c r="A52" s="17">
        <v>399303</v>
      </c>
      <c r="B52" s="17" t="s">
        <v>112</v>
      </c>
      <c r="C52" s="17">
        <v>5401.202</v>
      </c>
      <c r="D52" s="17">
        <v>7871.018</v>
      </c>
      <c r="E52" s="17">
        <v>0</v>
      </c>
      <c r="F52" s="17">
        <v>0</v>
      </c>
      <c r="G52" s="17">
        <v>0</v>
      </c>
      <c r="H52" s="17">
        <v>1</v>
      </c>
      <c r="I52" s="16">
        <v>4.651</v>
      </c>
      <c r="J52" s="16">
        <v>34.57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-19.942</v>
      </c>
      <c r="Q52" s="20">
        <v>0</v>
      </c>
      <c r="R52" s="20">
        <v>0</v>
      </c>
    </row>
    <row r="53" ht="16.5" spans="1:18">
      <c r="A53" s="17">
        <v>399307</v>
      </c>
      <c r="B53" s="17" t="s">
        <v>113</v>
      </c>
      <c r="C53" s="17">
        <v>248.677</v>
      </c>
      <c r="D53" s="17">
        <v>295.479</v>
      </c>
      <c r="E53" s="17">
        <v>0</v>
      </c>
      <c r="F53" s="17">
        <v>0</v>
      </c>
      <c r="G53" s="17">
        <v>0</v>
      </c>
      <c r="H53" s="17">
        <v>1</v>
      </c>
      <c r="I53" s="16">
        <v>1.48</v>
      </c>
      <c r="J53" s="16">
        <v>17.085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-2.51</v>
      </c>
      <c r="Q53" s="20">
        <v>0</v>
      </c>
      <c r="R53" s="20">
        <v>-1</v>
      </c>
    </row>
    <row r="54" ht="16.5" spans="1:18">
      <c r="A54" s="17">
        <v>399360</v>
      </c>
      <c r="B54" s="17" t="s">
        <v>114</v>
      </c>
      <c r="C54" s="17">
        <v>3525.865</v>
      </c>
      <c r="D54" s="17">
        <v>5435.096</v>
      </c>
      <c r="E54" s="17">
        <v>0</v>
      </c>
      <c r="F54" s="17">
        <v>0</v>
      </c>
      <c r="G54" s="17">
        <v>0</v>
      </c>
      <c r="H54" s="17">
        <v>1</v>
      </c>
      <c r="I54" s="16">
        <v>9.519</v>
      </c>
      <c r="J54" s="16">
        <v>41.303</v>
      </c>
      <c r="K54" s="20">
        <v>3</v>
      </c>
      <c r="L54" s="20">
        <v>2</v>
      </c>
      <c r="M54" s="20">
        <v>0</v>
      </c>
      <c r="N54" s="20">
        <v>0</v>
      </c>
      <c r="O54" s="20">
        <v>0</v>
      </c>
      <c r="P54" s="20">
        <v>-1.485</v>
      </c>
      <c r="Q54" s="20">
        <v>0</v>
      </c>
      <c r="R54" s="20">
        <v>-1</v>
      </c>
    </row>
    <row r="55" ht="16.5" spans="1:18">
      <c r="A55" s="17">
        <v>399361</v>
      </c>
      <c r="B55" s="17" t="s">
        <v>115</v>
      </c>
      <c r="C55" s="17">
        <v>2202.304</v>
      </c>
      <c r="D55" s="17">
        <v>3343.491</v>
      </c>
      <c r="E55" s="17">
        <v>0</v>
      </c>
      <c r="F55" s="17">
        <v>0</v>
      </c>
      <c r="G55" s="17">
        <v>0</v>
      </c>
      <c r="H55" s="17">
        <v>1</v>
      </c>
      <c r="I55" s="16">
        <v>6.91</v>
      </c>
      <c r="J55" s="16">
        <v>38.683</v>
      </c>
      <c r="K55" s="20">
        <v>2</v>
      </c>
      <c r="L55" s="20">
        <v>2</v>
      </c>
      <c r="M55" s="20">
        <v>0</v>
      </c>
      <c r="N55" s="20">
        <v>0</v>
      </c>
      <c r="O55" s="20">
        <v>0</v>
      </c>
      <c r="P55" s="20">
        <v>-1.112</v>
      </c>
      <c r="Q55" s="20">
        <v>0</v>
      </c>
      <c r="R55" s="20">
        <v>0</v>
      </c>
    </row>
    <row r="56" ht="16.5" spans="1:18">
      <c r="A56" s="17">
        <v>399397</v>
      </c>
      <c r="B56" s="17" t="s">
        <v>116</v>
      </c>
      <c r="C56" s="17">
        <v>1403.714</v>
      </c>
      <c r="D56" s="17">
        <v>2095.979</v>
      </c>
      <c r="E56" s="17">
        <v>0</v>
      </c>
      <c r="F56" s="17">
        <v>0</v>
      </c>
      <c r="G56" s="17">
        <v>0</v>
      </c>
      <c r="H56" s="17">
        <v>1</v>
      </c>
      <c r="I56" s="16">
        <v>2.971</v>
      </c>
      <c r="J56" s="16">
        <v>35.018</v>
      </c>
      <c r="K56" s="20">
        <v>3</v>
      </c>
      <c r="L56" s="20">
        <v>2</v>
      </c>
      <c r="M56" s="20">
        <v>0</v>
      </c>
      <c r="N56" s="20">
        <v>0</v>
      </c>
      <c r="O56" s="20">
        <v>0</v>
      </c>
      <c r="P56" s="20">
        <v>-4.332</v>
      </c>
      <c r="Q56" s="20">
        <v>0</v>
      </c>
      <c r="R56" s="20">
        <v>-1</v>
      </c>
    </row>
    <row r="57" ht="16.5" spans="1:18">
      <c r="A57" s="17">
        <v>399409</v>
      </c>
      <c r="B57" s="17" t="s">
        <v>117</v>
      </c>
      <c r="C57" s="17">
        <v>3103.054</v>
      </c>
      <c r="D57" s="17">
        <v>4925.361</v>
      </c>
      <c r="E57" s="17">
        <v>0</v>
      </c>
      <c r="F57" s="17">
        <v>0</v>
      </c>
      <c r="G57" s="17">
        <v>0</v>
      </c>
      <c r="H57" s="17">
        <v>1</v>
      </c>
      <c r="I57" s="16">
        <v>1.124</v>
      </c>
      <c r="J57" s="16">
        <v>37.707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-6.843</v>
      </c>
      <c r="Q57" s="20">
        <v>0</v>
      </c>
      <c r="R57" s="20">
        <v>0</v>
      </c>
    </row>
    <row r="58" ht="16.5" spans="1:18">
      <c r="A58" s="17">
        <v>399416</v>
      </c>
      <c r="B58" s="17" t="s">
        <v>118</v>
      </c>
      <c r="C58" s="17">
        <v>2399.415</v>
      </c>
      <c r="D58" s="17">
        <v>3429.846</v>
      </c>
      <c r="E58" s="17">
        <v>0</v>
      </c>
      <c r="F58" s="17">
        <v>0</v>
      </c>
      <c r="G58" s="17">
        <v>0</v>
      </c>
      <c r="H58" s="17">
        <v>1</v>
      </c>
      <c r="I58" s="16">
        <v>2.705</v>
      </c>
      <c r="J58" s="16">
        <v>31.935</v>
      </c>
      <c r="K58" s="20">
        <v>3</v>
      </c>
      <c r="L58" s="20">
        <v>2</v>
      </c>
      <c r="M58" s="20">
        <v>0</v>
      </c>
      <c r="N58" s="20">
        <v>0</v>
      </c>
      <c r="O58" s="20">
        <v>0</v>
      </c>
      <c r="P58" s="20">
        <v>-3.419</v>
      </c>
      <c r="Q58" s="20">
        <v>0</v>
      </c>
      <c r="R58" s="20">
        <v>-1</v>
      </c>
    </row>
    <row r="59" ht="16.5" spans="1:18">
      <c r="A59" s="17">
        <v>399418</v>
      </c>
      <c r="B59" s="17" t="s">
        <v>119</v>
      </c>
      <c r="C59" s="17">
        <v>2369.548</v>
      </c>
      <c r="D59" s="17">
        <v>3875.878</v>
      </c>
      <c r="E59" s="17">
        <v>0</v>
      </c>
      <c r="F59" s="17">
        <v>0</v>
      </c>
      <c r="G59" s="17">
        <v>0</v>
      </c>
      <c r="H59" s="17">
        <v>1</v>
      </c>
      <c r="I59" s="16">
        <v>2.648</v>
      </c>
      <c r="J59" s="16">
        <v>40.483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-5.831</v>
      </c>
      <c r="Q59" s="20">
        <v>0</v>
      </c>
      <c r="R59" s="20">
        <v>0</v>
      </c>
    </row>
    <row r="60" ht="16.5" spans="1:18">
      <c r="A60" s="17">
        <v>399427</v>
      </c>
      <c r="B60" s="17" t="s">
        <v>120</v>
      </c>
      <c r="C60" s="17">
        <v>2139.628</v>
      </c>
      <c r="D60" s="17">
        <v>2475.492</v>
      </c>
      <c r="E60" s="17">
        <v>0</v>
      </c>
      <c r="F60" s="17">
        <v>0</v>
      </c>
      <c r="G60" s="17">
        <v>0</v>
      </c>
      <c r="H60" s="17">
        <v>1</v>
      </c>
      <c r="I60" s="16">
        <v>1.685</v>
      </c>
      <c r="J60" s="16">
        <v>15.024</v>
      </c>
      <c r="K60" s="20">
        <v>3</v>
      </c>
      <c r="L60" s="20">
        <v>0</v>
      </c>
      <c r="M60" s="20">
        <v>0</v>
      </c>
      <c r="N60" s="20">
        <v>1</v>
      </c>
      <c r="O60" s="20">
        <v>0</v>
      </c>
      <c r="P60" s="20">
        <v>0.02</v>
      </c>
      <c r="Q60" s="20">
        <v>0</v>
      </c>
      <c r="R60" s="20">
        <v>0</v>
      </c>
    </row>
    <row r="61" ht="16.5" spans="1:18">
      <c r="A61" s="17">
        <v>399428</v>
      </c>
      <c r="B61" s="17" t="s">
        <v>121</v>
      </c>
      <c r="C61" s="17">
        <v>2030.816</v>
      </c>
      <c r="D61" s="17">
        <v>2995.577</v>
      </c>
      <c r="E61" s="17">
        <v>0</v>
      </c>
      <c r="F61" s="17">
        <v>0</v>
      </c>
      <c r="G61" s="17">
        <v>0</v>
      </c>
      <c r="H61" s="17">
        <v>1</v>
      </c>
      <c r="I61" s="16">
        <v>4.534</v>
      </c>
      <c r="J61" s="16">
        <v>35.28</v>
      </c>
      <c r="K61" s="20">
        <v>3</v>
      </c>
      <c r="L61" s="20">
        <v>2</v>
      </c>
      <c r="M61" s="20">
        <v>0</v>
      </c>
      <c r="N61" s="20">
        <v>0</v>
      </c>
      <c r="O61" s="20">
        <v>0</v>
      </c>
      <c r="P61" s="20">
        <v>-4.596</v>
      </c>
      <c r="Q61" s="20">
        <v>0</v>
      </c>
      <c r="R61" s="20">
        <v>-1</v>
      </c>
    </row>
    <row r="62" ht="16.5" spans="1:18">
      <c r="A62" s="17">
        <v>399434</v>
      </c>
      <c r="B62" s="17" t="s">
        <v>122</v>
      </c>
      <c r="C62" s="17">
        <v>1233.749</v>
      </c>
      <c r="D62" s="17">
        <v>1876.843</v>
      </c>
      <c r="E62" s="17">
        <v>0</v>
      </c>
      <c r="F62" s="17">
        <v>0</v>
      </c>
      <c r="G62" s="17">
        <v>0</v>
      </c>
      <c r="H62" s="17">
        <v>1</v>
      </c>
      <c r="I62" s="16">
        <v>8.941</v>
      </c>
      <c r="J62" s="16">
        <v>40.142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-6.574</v>
      </c>
      <c r="Q62" s="20">
        <v>0</v>
      </c>
      <c r="R62" s="20">
        <v>0</v>
      </c>
    </row>
    <row r="63" ht="16.5" spans="1:18">
      <c r="A63" s="17">
        <v>399557</v>
      </c>
      <c r="B63" s="17" t="s">
        <v>123</v>
      </c>
      <c r="C63" s="17">
        <v>1131.573</v>
      </c>
      <c r="D63" s="17">
        <v>1741.127</v>
      </c>
      <c r="E63" s="17">
        <v>0</v>
      </c>
      <c r="F63" s="17">
        <v>0</v>
      </c>
      <c r="G63" s="17">
        <v>0</v>
      </c>
      <c r="H63" s="17">
        <v>1</v>
      </c>
      <c r="I63" s="16">
        <v>4.061</v>
      </c>
      <c r="J63" s="16">
        <v>37.648</v>
      </c>
      <c r="K63" s="20">
        <v>3</v>
      </c>
      <c r="L63" s="20">
        <v>2</v>
      </c>
      <c r="M63" s="20">
        <v>0</v>
      </c>
      <c r="N63" s="20">
        <v>0</v>
      </c>
      <c r="O63" s="20">
        <v>0</v>
      </c>
      <c r="P63" s="20">
        <v>-4.72</v>
      </c>
      <c r="Q63" s="20">
        <v>0</v>
      </c>
      <c r="R63" s="20">
        <v>-1</v>
      </c>
    </row>
    <row r="64" ht="16.5" spans="1:18">
      <c r="A64" s="17">
        <v>399624</v>
      </c>
      <c r="B64" s="17" t="s">
        <v>124</v>
      </c>
      <c r="C64" s="17">
        <v>1379.238</v>
      </c>
      <c r="D64" s="17">
        <v>2075.048</v>
      </c>
      <c r="E64" s="17">
        <v>0</v>
      </c>
      <c r="F64" s="17">
        <v>0</v>
      </c>
      <c r="G64" s="17">
        <v>0</v>
      </c>
      <c r="H64" s="17">
        <v>1</v>
      </c>
      <c r="I64" s="16">
        <v>1.199</v>
      </c>
      <c r="J64" s="16">
        <v>34.329</v>
      </c>
      <c r="K64" s="20">
        <v>3</v>
      </c>
      <c r="L64" s="20">
        <v>2</v>
      </c>
      <c r="M64" s="20">
        <v>0</v>
      </c>
      <c r="N64" s="20">
        <v>0</v>
      </c>
      <c r="O64" s="20">
        <v>0</v>
      </c>
      <c r="P64" s="20">
        <v>-3.066</v>
      </c>
      <c r="Q64" s="20">
        <v>0</v>
      </c>
      <c r="R64" s="20">
        <v>-1</v>
      </c>
    </row>
    <row r="65" ht="16.5" spans="1:18">
      <c r="A65" s="17">
        <v>399628</v>
      </c>
      <c r="B65" s="17" t="s">
        <v>125</v>
      </c>
      <c r="C65" s="17">
        <v>1249.388</v>
      </c>
      <c r="D65" s="17">
        <v>1871.375</v>
      </c>
      <c r="E65" s="17">
        <v>0</v>
      </c>
      <c r="F65" s="17">
        <v>0</v>
      </c>
      <c r="G65" s="17">
        <v>0</v>
      </c>
      <c r="H65" s="17">
        <v>1</v>
      </c>
      <c r="I65" s="16">
        <v>2.226</v>
      </c>
      <c r="J65" s="16">
        <v>34.723</v>
      </c>
      <c r="K65" s="20">
        <v>2</v>
      </c>
      <c r="L65" s="20">
        <v>2</v>
      </c>
      <c r="M65" s="20">
        <v>0</v>
      </c>
      <c r="N65" s="20">
        <v>0</v>
      </c>
      <c r="O65" s="20">
        <v>0</v>
      </c>
      <c r="P65" s="20">
        <v>0.274</v>
      </c>
      <c r="Q65" s="20">
        <v>0</v>
      </c>
      <c r="R65" s="20">
        <v>0</v>
      </c>
    </row>
    <row r="66" ht="16.5" spans="1:18">
      <c r="A66" s="17">
        <v>399629</v>
      </c>
      <c r="B66" s="17" t="s">
        <v>126</v>
      </c>
      <c r="C66" s="17">
        <v>1909.08</v>
      </c>
      <c r="D66" s="17">
        <v>2646.203</v>
      </c>
      <c r="E66" s="17">
        <v>0</v>
      </c>
      <c r="F66" s="17">
        <v>0</v>
      </c>
      <c r="G66" s="17">
        <v>0</v>
      </c>
      <c r="H66" s="17">
        <v>1</v>
      </c>
      <c r="I66" s="16">
        <v>2.698</v>
      </c>
      <c r="J66" s="16">
        <v>29.802</v>
      </c>
      <c r="K66" s="20">
        <v>3</v>
      </c>
      <c r="L66" s="20">
        <v>2</v>
      </c>
      <c r="M66" s="20">
        <v>0</v>
      </c>
      <c r="N66" s="20">
        <v>0</v>
      </c>
      <c r="O66" s="20">
        <v>0</v>
      </c>
      <c r="P66" s="20">
        <v>-11.484</v>
      </c>
      <c r="Q66" s="20">
        <v>0</v>
      </c>
      <c r="R66" s="20">
        <v>-1</v>
      </c>
    </row>
    <row r="67" ht="16.5" spans="1:18">
      <c r="A67" s="17">
        <v>399652</v>
      </c>
      <c r="B67" s="17" t="s">
        <v>127</v>
      </c>
      <c r="C67" s="17">
        <v>1904.888</v>
      </c>
      <c r="D67" s="17">
        <v>3253.317</v>
      </c>
      <c r="E67" s="17">
        <v>0</v>
      </c>
      <c r="F67" s="17">
        <v>0</v>
      </c>
      <c r="G67" s="17">
        <v>0</v>
      </c>
      <c r="H67" s="17">
        <v>1</v>
      </c>
      <c r="I67" s="16">
        <v>3.637</v>
      </c>
      <c r="J67" s="16">
        <v>43.577</v>
      </c>
      <c r="K67" s="20">
        <v>1</v>
      </c>
      <c r="L67" s="20">
        <v>2</v>
      </c>
      <c r="M67" s="20">
        <v>0</v>
      </c>
      <c r="N67" s="20">
        <v>0</v>
      </c>
      <c r="O67" s="20">
        <v>0</v>
      </c>
      <c r="P67" s="20">
        <v>0.281</v>
      </c>
      <c r="Q67" s="20">
        <v>-1</v>
      </c>
      <c r="R67" s="20">
        <v>0</v>
      </c>
    </row>
    <row r="68" ht="16.5" spans="1:18">
      <c r="A68" s="17">
        <v>399654</v>
      </c>
      <c r="B68" s="17" t="s">
        <v>128</v>
      </c>
      <c r="C68" s="17">
        <v>1604.845</v>
      </c>
      <c r="D68" s="17">
        <v>2488.245</v>
      </c>
      <c r="E68" s="17">
        <v>0</v>
      </c>
      <c r="F68" s="17">
        <v>0</v>
      </c>
      <c r="G68" s="17">
        <v>0</v>
      </c>
      <c r="H68" s="17">
        <v>1</v>
      </c>
      <c r="I68" s="16">
        <v>8.374</v>
      </c>
      <c r="J68" s="16">
        <v>40.904</v>
      </c>
      <c r="K68" s="20">
        <v>3</v>
      </c>
      <c r="L68" s="20">
        <v>2</v>
      </c>
      <c r="M68" s="20">
        <v>0</v>
      </c>
      <c r="N68" s="20">
        <v>0</v>
      </c>
      <c r="O68" s="20">
        <v>0</v>
      </c>
      <c r="P68" s="20">
        <v>-2.817</v>
      </c>
      <c r="Q68" s="20">
        <v>0</v>
      </c>
      <c r="R68" s="20">
        <v>-1</v>
      </c>
    </row>
    <row r="69" ht="16.5" spans="1:18">
      <c r="A69" s="17">
        <v>399664</v>
      </c>
      <c r="B69" s="17" t="s">
        <v>129</v>
      </c>
      <c r="C69" s="17">
        <v>720.051</v>
      </c>
      <c r="D69" s="17">
        <v>1051.698</v>
      </c>
      <c r="E69" s="17">
        <v>0</v>
      </c>
      <c r="F69" s="17">
        <v>0</v>
      </c>
      <c r="G69" s="17">
        <v>0</v>
      </c>
      <c r="H69" s="17">
        <v>1</v>
      </c>
      <c r="I69" s="16">
        <v>5.853</v>
      </c>
      <c r="J69" s="16">
        <v>35.542</v>
      </c>
      <c r="K69" s="20">
        <v>3</v>
      </c>
      <c r="L69" s="20">
        <v>2</v>
      </c>
      <c r="M69" s="20">
        <v>0</v>
      </c>
      <c r="N69" s="20">
        <v>0</v>
      </c>
      <c r="O69" s="20">
        <v>0</v>
      </c>
      <c r="P69" s="20">
        <v>0.398</v>
      </c>
      <c r="Q69" s="20">
        <v>0</v>
      </c>
      <c r="R69" s="20">
        <v>0</v>
      </c>
    </row>
    <row r="70" ht="16.5" spans="1:18">
      <c r="A70" s="17">
        <v>399666</v>
      </c>
      <c r="B70" s="17" t="s">
        <v>130</v>
      </c>
      <c r="C70" s="17">
        <v>961.245</v>
      </c>
      <c r="D70" s="17">
        <v>1544.522</v>
      </c>
      <c r="E70" s="17">
        <v>0</v>
      </c>
      <c r="F70" s="17">
        <v>0</v>
      </c>
      <c r="G70" s="17">
        <v>0</v>
      </c>
      <c r="H70" s="17">
        <v>1</v>
      </c>
      <c r="I70" s="16">
        <v>1.771</v>
      </c>
      <c r="J70" s="16">
        <v>38.866</v>
      </c>
      <c r="K70" s="20">
        <v>0</v>
      </c>
      <c r="L70" s="20">
        <v>2</v>
      </c>
      <c r="M70" s="20">
        <v>0</v>
      </c>
      <c r="N70" s="20">
        <v>0</v>
      </c>
      <c r="O70" s="20">
        <v>0</v>
      </c>
      <c r="P70" s="20">
        <v>1.065</v>
      </c>
      <c r="Q70" s="20">
        <v>0</v>
      </c>
      <c r="R70" s="20">
        <v>0</v>
      </c>
    </row>
    <row r="71" ht="16.5" spans="1:18">
      <c r="A71" s="17">
        <v>399675</v>
      </c>
      <c r="B71" s="17" t="s">
        <v>131</v>
      </c>
      <c r="C71" s="17">
        <v>1777.145</v>
      </c>
      <c r="D71" s="17">
        <v>3029.09</v>
      </c>
      <c r="E71" s="17">
        <v>0</v>
      </c>
      <c r="F71" s="17">
        <v>0</v>
      </c>
      <c r="G71" s="17">
        <v>0</v>
      </c>
      <c r="H71" s="17">
        <v>1</v>
      </c>
      <c r="I71" s="16">
        <v>6.483</v>
      </c>
      <c r="J71" s="16">
        <v>45.134</v>
      </c>
      <c r="K71" s="20">
        <v>3</v>
      </c>
      <c r="L71" s="20">
        <v>2</v>
      </c>
      <c r="M71" s="20">
        <v>0</v>
      </c>
      <c r="N71" s="20">
        <v>0</v>
      </c>
      <c r="O71" s="20">
        <v>0</v>
      </c>
      <c r="P71" s="20">
        <v>-3.874</v>
      </c>
      <c r="Q71" s="20">
        <v>0</v>
      </c>
      <c r="R71" s="20">
        <v>-1</v>
      </c>
    </row>
    <row r="72" ht="16.5" spans="1:18">
      <c r="A72" s="17">
        <v>399677</v>
      </c>
      <c r="B72" s="17" t="s">
        <v>132</v>
      </c>
      <c r="C72" s="17">
        <v>2806.724</v>
      </c>
      <c r="D72" s="17">
        <v>4770.109</v>
      </c>
      <c r="E72" s="17">
        <v>0</v>
      </c>
      <c r="F72" s="17">
        <v>0</v>
      </c>
      <c r="G72" s="17">
        <v>0</v>
      </c>
      <c r="H72" s="17">
        <v>1</v>
      </c>
      <c r="I72" s="16">
        <v>8.978</v>
      </c>
      <c r="J72" s="16">
        <v>46.443</v>
      </c>
      <c r="K72" s="20">
        <v>4</v>
      </c>
      <c r="L72" s="20">
        <v>0</v>
      </c>
      <c r="M72" s="20">
        <v>-1</v>
      </c>
      <c r="N72" s="20">
        <v>0</v>
      </c>
      <c r="O72" s="20">
        <v>0</v>
      </c>
      <c r="P72" s="20">
        <v>2.826</v>
      </c>
      <c r="Q72" s="20">
        <v>0</v>
      </c>
      <c r="R72" s="20">
        <v>0</v>
      </c>
    </row>
    <row r="73" ht="16.5" spans="1:18">
      <c r="A73" s="17">
        <v>399693</v>
      </c>
      <c r="B73" s="17" t="s">
        <v>133</v>
      </c>
      <c r="C73" s="17">
        <v>2694.31</v>
      </c>
      <c r="D73" s="17">
        <v>4572.17</v>
      </c>
      <c r="E73" s="17">
        <v>0</v>
      </c>
      <c r="F73" s="17">
        <v>0</v>
      </c>
      <c r="G73" s="17">
        <v>0</v>
      </c>
      <c r="H73" s="17">
        <v>1</v>
      </c>
      <c r="I73" s="16">
        <v>3.499</v>
      </c>
      <c r="J73" s="16">
        <v>43.133</v>
      </c>
      <c r="K73" s="20">
        <v>3</v>
      </c>
      <c r="L73" s="20">
        <v>2</v>
      </c>
      <c r="M73" s="20">
        <v>0</v>
      </c>
      <c r="N73" s="20">
        <v>0</v>
      </c>
      <c r="O73" s="20">
        <v>0</v>
      </c>
      <c r="P73" s="20">
        <v>17.23</v>
      </c>
      <c r="Q73" s="20">
        <v>0</v>
      </c>
      <c r="R73" s="20">
        <v>0</v>
      </c>
    </row>
    <row r="74" ht="16.5" spans="1:18">
      <c r="A74" s="17">
        <v>399694</v>
      </c>
      <c r="B74" s="17" t="s">
        <v>134</v>
      </c>
      <c r="C74" s="17">
        <v>1825.85</v>
      </c>
      <c r="D74" s="17">
        <v>3245.799</v>
      </c>
      <c r="E74" s="17">
        <v>0</v>
      </c>
      <c r="F74" s="17">
        <v>0</v>
      </c>
      <c r="G74" s="17">
        <v>0</v>
      </c>
      <c r="H74" s="17">
        <v>1</v>
      </c>
      <c r="I74" s="16">
        <v>2.941</v>
      </c>
      <c r="J74" s="16">
        <v>45.402</v>
      </c>
      <c r="K74" s="20">
        <v>0</v>
      </c>
      <c r="L74" s="20">
        <v>2</v>
      </c>
      <c r="M74" s="20">
        <v>0</v>
      </c>
      <c r="N74" s="20">
        <v>-1</v>
      </c>
      <c r="O74" s="20">
        <v>0</v>
      </c>
      <c r="P74" s="20">
        <v>-10.711</v>
      </c>
      <c r="Q74" s="20">
        <v>-1</v>
      </c>
      <c r="R74" s="20">
        <v>-1</v>
      </c>
    </row>
    <row r="75" ht="16.5" spans="1:18">
      <c r="A75" s="17">
        <v>399697</v>
      </c>
      <c r="B75" s="17" t="s">
        <v>135</v>
      </c>
      <c r="C75" s="17">
        <v>1992.881</v>
      </c>
      <c r="D75" s="17">
        <v>3269.219</v>
      </c>
      <c r="E75" s="17">
        <v>0</v>
      </c>
      <c r="F75" s="17">
        <v>0</v>
      </c>
      <c r="G75" s="17">
        <v>0</v>
      </c>
      <c r="H75" s="17">
        <v>1</v>
      </c>
      <c r="I75" s="16">
        <v>2.321</v>
      </c>
      <c r="J75" s="16">
        <v>40.456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-14.543</v>
      </c>
      <c r="Q75" s="20">
        <v>0</v>
      </c>
      <c r="R75" s="20">
        <v>0</v>
      </c>
    </row>
    <row r="76" ht="16.5" spans="1:18">
      <c r="A76" s="17">
        <v>399698</v>
      </c>
      <c r="B76" s="17" t="s">
        <v>136</v>
      </c>
      <c r="C76" s="17">
        <v>26898.471</v>
      </c>
      <c r="D76" s="17">
        <v>39276.41</v>
      </c>
      <c r="E76" s="17">
        <v>0</v>
      </c>
      <c r="F76" s="17">
        <v>0</v>
      </c>
      <c r="G76" s="17">
        <v>0</v>
      </c>
      <c r="H76" s="17">
        <v>1</v>
      </c>
      <c r="I76" s="16">
        <v>6.802</v>
      </c>
      <c r="J76" s="16">
        <v>36.173</v>
      </c>
      <c r="K76" s="20">
        <v>3</v>
      </c>
      <c r="L76" s="20">
        <v>2</v>
      </c>
      <c r="M76" s="20">
        <v>0</v>
      </c>
      <c r="N76" s="20">
        <v>-1</v>
      </c>
      <c r="O76" s="20">
        <v>0</v>
      </c>
      <c r="P76" s="20">
        <v>-5.332</v>
      </c>
      <c r="Q76" s="20">
        <v>0</v>
      </c>
      <c r="R76" s="20">
        <v>-1</v>
      </c>
    </row>
    <row r="77" ht="16.5" spans="1:18">
      <c r="A77" s="17">
        <v>399699</v>
      </c>
      <c r="B77" s="17" t="s">
        <v>137</v>
      </c>
      <c r="C77" s="17">
        <v>2172.155</v>
      </c>
      <c r="D77" s="17">
        <v>4092.636</v>
      </c>
      <c r="E77" s="17">
        <v>0</v>
      </c>
      <c r="F77" s="17">
        <v>0</v>
      </c>
      <c r="G77" s="17">
        <v>0</v>
      </c>
      <c r="H77" s="17">
        <v>1</v>
      </c>
      <c r="I77" s="16">
        <v>3.744</v>
      </c>
      <c r="J77" s="16">
        <v>48.912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-0.382</v>
      </c>
      <c r="Q77" s="20">
        <v>0</v>
      </c>
      <c r="R77" s="20">
        <v>0</v>
      </c>
    </row>
    <row r="78" ht="16.5" spans="1:18">
      <c r="A78" s="17">
        <v>399804</v>
      </c>
      <c r="B78" s="17" t="s">
        <v>138</v>
      </c>
      <c r="C78" s="17">
        <v>1134.204</v>
      </c>
      <c r="D78" s="17">
        <v>1630.861</v>
      </c>
      <c r="E78" s="17">
        <v>0</v>
      </c>
      <c r="F78" s="17">
        <v>0</v>
      </c>
      <c r="G78" s="17">
        <v>0</v>
      </c>
      <c r="H78" s="17">
        <v>1</v>
      </c>
      <c r="I78" s="16">
        <v>4.517</v>
      </c>
      <c r="J78" s="16">
        <v>33.595</v>
      </c>
      <c r="K78" s="20">
        <v>0</v>
      </c>
      <c r="L78" s="20">
        <v>2</v>
      </c>
      <c r="M78" s="20">
        <v>0</v>
      </c>
      <c r="N78" s="20">
        <v>0</v>
      </c>
      <c r="O78" s="20">
        <v>0</v>
      </c>
      <c r="P78" s="20">
        <v>-1.198</v>
      </c>
      <c r="Q78" s="20">
        <v>0</v>
      </c>
      <c r="R78" s="20">
        <v>0</v>
      </c>
    </row>
    <row r="79" ht="16.5" spans="1:18">
      <c r="A79" s="17">
        <v>399805</v>
      </c>
      <c r="B79" s="17" t="s">
        <v>139</v>
      </c>
      <c r="C79" s="17">
        <v>1711.87</v>
      </c>
      <c r="D79" s="17">
        <v>3368.71</v>
      </c>
      <c r="E79" s="17">
        <v>0</v>
      </c>
      <c r="F79" s="17">
        <v>0</v>
      </c>
      <c r="G79" s="17">
        <v>0</v>
      </c>
      <c r="H79" s="17">
        <v>1</v>
      </c>
      <c r="I79" s="16">
        <v>6.065</v>
      </c>
      <c r="J79" s="16">
        <v>52.265</v>
      </c>
      <c r="K79" s="20">
        <v>3</v>
      </c>
      <c r="L79" s="20">
        <v>2</v>
      </c>
      <c r="M79" s="20">
        <v>0</v>
      </c>
      <c r="N79" s="20">
        <v>0</v>
      </c>
      <c r="O79" s="20">
        <v>-1</v>
      </c>
      <c r="P79" s="20">
        <v>-1.251</v>
      </c>
      <c r="Q79" s="20">
        <v>0</v>
      </c>
      <c r="R79" s="20">
        <v>0</v>
      </c>
    </row>
    <row r="80" ht="16.5" spans="1:18">
      <c r="A80" s="17">
        <v>399806</v>
      </c>
      <c r="B80" s="17" t="s">
        <v>140</v>
      </c>
      <c r="C80" s="17">
        <v>841.572</v>
      </c>
      <c r="D80" s="17">
        <v>1218.299</v>
      </c>
      <c r="E80" s="17">
        <v>0</v>
      </c>
      <c r="F80" s="17">
        <v>0</v>
      </c>
      <c r="G80" s="17">
        <v>0</v>
      </c>
      <c r="H80" s="17">
        <v>1</v>
      </c>
      <c r="I80" s="16">
        <v>4.345</v>
      </c>
      <c r="J80" s="16">
        <v>33.924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-5.372</v>
      </c>
      <c r="Q80" s="20">
        <v>0</v>
      </c>
      <c r="R80" s="20">
        <v>0</v>
      </c>
    </row>
    <row r="81" ht="16.5" spans="1:18">
      <c r="A81" s="17">
        <v>399810</v>
      </c>
      <c r="B81" s="17" t="s">
        <v>141</v>
      </c>
      <c r="C81" s="17">
        <v>1853.512</v>
      </c>
      <c r="D81" s="17">
        <v>2739.388</v>
      </c>
      <c r="E81" s="17">
        <v>0</v>
      </c>
      <c r="F81" s="17">
        <v>0</v>
      </c>
      <c r="G81" s="17">
        <v>0</v>
      </c>
      <c r="H81" s="17">
        <v>1</v>
      </c>
      <c r="I81" s="16">
        <v>7.834</v>
      </c>
      <c r="J81" s="16">
        <v>37.639</v>
      </c>
      <c r="K81" s="20">
        <v>1</v>
      </c>
      <c r="L81" s="20">
        <v>2</v>
      </c>
      <c r="M81" s="20">
        <v>0</v>
      </c>
      <c r="N81" s="20">
        <v>0</v>
      </c>
      <c r="O81" s="20">
        <v>0</v>
      </c>
      <c r="P81" s="20">
        <v>0.209</v>
      </c>
      <c r="Q81" s="20">
        <v>-1</v>
      </c>
      <c r="R81" s="20">
        <v>0</v>
      </c>
    </row>
    <row r="82" ht="16.5" spans="1:18">
      <c r="A82" s="17">
        <v>399813</v>
      </c>
      <c r="B82" s="17" t="s">
        <v>142</v>
      </c>
      <c r="C82" s="17">
        <v>3846.311</v>
      </c>
      <c r="D82" s="17">
        <v>6095.593</v>
      </c>
      <c r="E82" s="17">
        <v>0</v>
      </c>
      <c r="F82" s="17">
        <v>0</v>
      </c>
      <c r="G82" s="17">
        <v>0</v>
      </c>
      <c r="H82" s="17">
        <v>1</v>
      </c>
      <c r="I82" s="16">
        <v>4.426</v>
      </c>
      <c r="J82" s="16">
        <v>39.693</v>
      </c>
      <c r="K82" s="20">
        <v>3</v>
      </c>
      <c r="L82" s="20">
        <v>2</v>
      </c>
      <c r="M82" s="20">
        <v>0</v>
      </c>
      <c r="N82" s="20">
        <v>0</v>
      </c>
      <c r="O82" s="20">
        <v>0</v>
      </c>
      <c r="P82" s="20">
        <v>-16.253</v>
      </c>
      <c r="Q82" s="20">
        <v>0</v>
      </c>
      <c r="R82" s="20">
        <v>-1</v>
      </c>
    </row>
    <row r="83" ht="16.5" spans="1:18">
      <c r="A83" s="17">
        <v>399852</v>
      </c>
      <c r="B83" s="17" t="s">
        <v>85</v>
      </c>
      <c r="C83" s="17">
        <v>4342.995</v>
      </c>
      <c r="D83" s="17">
        <v>6312.941</v>
      </c>
      <c r="E83" s="17">
        <v>0</v>
      </c>
      <c r="F83" s="17">
        <v>0</v>
      </c>
      <c r="G83" s="17">
        <v>0</v>
      </c>
      <c r="H83" s="17">
        <v>1</v>
      </c>
      <c r="I83" s="16">
        <v>2.085</v>
      </c>
      <c r="J83" s="16">
        <v>32.639</v>
      </c>
      <c r="K83" s="20">
        <v>1</v>
      </c>
      <c r="L83" s="20">
        <v>2</v>
      </c>
      <c r="M83" s="20">
        <v>0</v>
      </c>
      <c r="N83" s="20">
        <v>0</v>
      </c>
      <c r="O83" s="20">
        <v>0</v>
      </c>
      <c r="P83" s="20">
        <v>-0.138</v>
      </c>
      <c r="Q83" s="20">
        <v>0</v>
      </c>
      <c r="R83" s="20">
        <v>0</v>
      </c>
    </row>
    <row r="84" ht="16.5" spans="1:18">
      <c r="A84" s="17">
        <v>399971</v>
      </c>
      <c r="B84" s="17" t="s">
        <v>143</v>
      </c>
      <c r="C84" s="17">
        <v>829.506</v>
      </c>
      <c r="D84" s="17">
        <v>1209.904</v>
      </c>
      <c r="E84" s="17">
        <v>0</v>
      </c>
      <c r="F84" s="17">
        <v>0</v>
      </c>
      <c r="G84" s="17">
        <v>0</v>
      </c>
      <c r="H84" s="17">
        <v>1</v>
      </c>
      <c r="I84" s="16">
        <v>7.065</v>
      </c>
      <c r="J84" s="16">
        <v>36.284</v>
      </c>
      <c r="K84" s="20">
        <v>3</v>
      </c>
      <c r="L84" s="20">
        <v>2</v>
      </c>
      <c r="M84" s="20">
        <v>0</v>
      </c>
      <c r="N84" s="20">
        <v>0</v>
      </c>
      <c r="O84" s="20">
        <v>0</v>
      </c>
      <c r="P84" s="20">
        <v>-3.178</v>
      </c>
      <c r="Q84" s="20">
        <v>-1</v>
      </c>
      <c r="R84" s="20">
        <v>-1</v>
      </c>
    </row>
    <row r="85" ht="16.5" spans="1:18">
      <c r="A85" s="17">
        <v>399994</v>
      </c>
      <c r="B85" s="17" t="s">
        <v>144</v>
      </c>
      <c r="C85" s="17">
        <v>1029.378</v>
      </c>
      <c r="D85" s="17">
        <v>1668.874</v>
      </c>
      <c r="E85" s="17">
        <v>0</v>
      </c>
      <c r="F85" s="17">
        <v>0</v>
      </c>
      <c r="G85" s="17">
        <v>0</v>
      </c>
      <c r="H85" s="17">
        <v>1</v>
      </c>
      <c r="I85" s="16">
        <v>3.25</v>
      </c>
      <c r="J85" s="16">
        <v>40.324</v>
      </c>
      <c r="K85" s="20">
        <v>3</v>
      </c>
      <c r="L85" s="20">
        <v>2</v>
      </c>
      <c r="M85" s="20">
        <v>0</v>
      </c>
      <c r="N85" s="20">
        <v>0</v>
      </c>
      <c r="O85" s="20">
        <v>0</v>
      </c>
      <c r="P85" s="20">
        <v>-4.33</v>
      </c>
      <c r="Q85" s="20">
        <v>0</v>
      </c>
      <c r="R85" s="20">
        <v>-1</v>
      </c>
    </row>
    <row r="86" ht="16.5" spans="1:18">
      <c r="A86" s="17">
        <v>399996</v>
      </c>
      <c r="B86" s="17" t="s">
        <v>145</v>
      </c>
      <c r="C86" s="17">
        <v>2121.496</v>
      </c>
      <c r="D86" s="17">
        <v>3199.123</v>
      </c>
      <c r="E86" s="17">
        <v>0</v>
      </c>
      <c r="F86" s="17">
        <v>0</v>
      </c>
      <c r="G86" s="17">
        <v>0</v>
      </c>
      <c r="H86" s="17">
        <v>1</v>
      </c>
      <c r="I86" s="16">
        <v>6.823</v>
      </c>
      <c r="J86" s="16">
        <v>38.21</v>
      </c>
      <c r="K86" s="20">
        <v>3</v>
      </c>
      <c r="L86" s="20">
        <v>2</v>
      </c>
      <c r="M86" s="20">
        <v>0</v>
      </c>
      <c r="N86" s="20">
        <v>0</v>
      </c>
      <c r="O86" s="20">
        <v>0</v>
      </c>
      <c r="P86" s="20">
        <v>-14.616</v>
      </c>
      <c r="Q86" s="20">
        <v>0</v>
      </c>
      <c r="R86" s="20">
        <v>-1</v>
      </c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2"/>
      <c r="L604" s="22"/>
      <c r="M604" s="22"/>
      <c r="N604" s="22"/>
      <c r="O604" s="22"/>
      <c r="P604" s="22"/>
      <c r="Q604" s="22"/>
      <c r="R604" s="2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10" t="s">
        <v>146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45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12" t="s">
        <v>55</v>
      </c>
      <c r="L2" s="12" t="s">
        <v>56</v>
      </c>
      <c r="M2" s="12" t="s">
        <v>57</v>
      </c>
      <c r="N2" s="12" t="s">
        <v>58</v>
      </c>
      <c r="O2" s="12" t="s">
        <v>59</v>
      </c>
      <c r="P2" s="12" t="s">
        <v>60</v>
      </c>
      <c r="Q2" s="12" t="s">
        <v>61</v>
      </c>
      <c r="R2" s="12" t="s">
        <v>62</v>
      </c>
    </row>
    <row r="3" ht="20.25" spans="1:18">
      <c r="A3" s="5" t="s">
        <v>147</v>
      </c>
      <c r="B3" s="5" t="s">
        <v>148</v>
      </c>
      <c r="C3" s="5">
        <v>2927.263</v>
      </c>
      <c r="D3" s="5">
        <v>3482.642</v>
      </c>
      <c r="E3" s="5">
        <v>1</v>
      </c>
      <c r="F3" s="6">
        <v>0</v>
      </c>
      <c r="G3" s="6">
        <v>0</v>
      </c>
      <c r="H3" s="6">
        <v>1</v>
      </c>
      <c r="I3" s="6">
        <v>0.154</v>
      </c>
      <c r="J3" s="6">
        <v>16.076</v>
      </c>
      <c r="K3" s="13">
        <v>0</v>
      </c>
      <c r="L3" s="13">
        <v>2</v>
      </c>
      <c r="M3" s="13">
        <v>0</v>
      </c>
      <c r="N3" s="13">
        <v>-1</v>
      </c>
      <c r="O3" s="13">
        <v>0</v>
      </c>
      <c r="P3" s="13">
        <v>-5.174</v>
      </c>
      <c r="Q3" s="13">
        <v>0</v>
      </c>
      <c r="R3" s="13">
        <v>0</v>
      </c>
    </row>
    <row r="4" ht="20.25" spans="1:18">
      <c r="A4" s="7" t="s">
        <v>149</v>
      </c>
      <c r="B4" s="7" t="s">
        <v>150</v>
      </c>
      <c r="C4" s="7">
        <v>3572.222</v>
      </c>
      <c r="D4" s="7">
        <v>5041.368</v>
      </c>
      <c r="E4" s="7">
        <v>0</v>
      </c>
      <c r="F4" s="7">
        <v>0</v>
      </c>
      <c r="G4" s="7">
        <v>0</v>
      </c>
      <c r="H4" s="7">
        <v>1</v>
      </c>
      <c r="I4" s="6">
        <v>1.593</v>
      </c>
      <c r="J4" s="6">
        <v>30.271</v>
      </c>
      <c r="K4" s="13">
        <v>3</v>
      </c>
      <c r="L4" s="13">
        <v>2</v>
      </c>
      <c r="M4" s="13">
        <v>0</v>
      </c>
      <c r="N4" s="13">
        <v>-1</v>
      </c>
      <c r="O4" s="13">
        <v>0</v>
      </c>
      <c r="P4" s="13">
        <v>-5.329</v>
      </c>
      <c r="Q4" s="13">
        <v>0</v>
      </c>
      <c r="R4" s="13">
        <v>0</v>
      </c>
    </row>
    <row r="5" ht="20.25" spans="1:18">
      <c r="A5" s="7" t="s">
        <v>151</v>
      </c>
      <c r="B5" s="7" t="s">
        <v>152</v>
      </c>
      <c r="C5" s="7">
        <v>21740.615</v>
      </c>
      <c r="D5" s="7">
        <v>25542.754</v>
      </c>
      <c r="E5" s="7">
        <v>0</v>
      </c>
      <c r="F5" s="7">
        <v>0</v>
      </c>
      <c r="G5" s="7">
        <v>0</v>
      </c>
      <c r="H5" s="7">
        <v>1</v>
      </c>
      <c r="I5" s="6">
        <v>1.208</v>
      </c>
      <c r="J5" s="6">
        <v>15.913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3.622</v>
      </c>
      <c r="Q5" s="13">
        <v>0</v>
      </c>
      <c r="R5" s="13">
        <v>0</v>
      </c>
    </row>
    <row r="6" ht="20.25" spans="1:18">
      <c r="A6" s="7" t="s">
        <v>153</v>
      </c>
      <c r="B6" s="7" t="s">
        <v>154</v>
      </c>
      <c r="C6" s="7">
        <v>3331.115</v>
      </c>
      <c r="D6" s="7">
        <v>3667.473</v>
      </c>
      <c r="E6" s="7">
        <v>0</v>
      </c>
      <c r="F6" s="7">
        <v>0</v>
      </c>
      <c r="G6" s="7">
        <v>0</v>
      </c>
      <c r="H6" s="7">
        <v>1</v>
      </c>
      <c r="I6" s="6">
        <v>1.146</v>
      </c>
      <c r="J6" s="6">
        <v>10.213</v>
      </c>
      <c r="K6" s="13">
        <v>3</v>
      </c>
      <c r="L6" s="13">
        <v>2</v>
      </c>
      <c r="M6" s="13">
        <v>0</v>
      </c>
      <c r="N6" s="13">
        <v>0</v>
      </c>
      <c r="O6" s="13">
        <v>0</v>
      </c>
      <c r="P6" s="13">
        <v>4.192</v>
      </c>
      <c r="Q6" s="13">
        <v>0</v>
      </c>
      <c r="R6" s="13">
        <v>0</v>
      </c>
    </row>
    <row r="7" ht="20.25" spans="1:18">
      <c r="A7" s="7" t="s">
        <v>155</v>
      </c>
      <c r="B7" s="7" t="s">
        <v>156</v>
      </c>
      <c r="C7" s="7">
        <v>7494.982</v>
      </c>
      <c r="D7" s="7">
        <v>9696.691</v>
      </c>
      <c r="E7" s="7">
        <v>0</v>
      </c>
      <c r="F7" s="7">
        <v>0</v>
      </c>
      <c r="G7" s="7">
        <v>0</v>
      </c>
      <c r="H7" s="7">
        <v>1</v>
      </c>
      <c r="I7" s="6">
        <v>2.741</v>
      </c>
      <c r="J7" s="6">
        <v>24.825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-4.68</v>
      </c>
      <c r="Q7" s="13">
        <v>0</v>
      </c>
      <c r="R7" s="13">
        <v>0</v>
      </c>
    </row>
    <row r="8" ht="20.25" spans="1:18">
      <c r="A8" s="7" t="s">
        <v>157</v>
      </c>
      <c r="B8" s="7" t="s">
        <v>158</v>
      </c>
      <c r="C8" s="7">
        <v>6680.955</v>
      </c>
      <c r="D8" s="7">
        <v>7807.191</v>
      </c>
      <c r="E8" s="7">
        <v>0</v>
      </c>
      <c r="F8" s="7">
        <v>0</v>
      </c>
      <c r="G8" s="7">
        <v>0</v>
      </c>
      <c r="H8" s="7">
        <v>1</v>
      </c>
      <c r="I8" s="6">
        <v>4.171</v>
      </c>
      <c r="J8" s="6">
        <v>17.995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-6.28</v>
      </c>
      <c r="Q8" s="13">
        <v>0</v>
      </c>
      <c r="R8" s="13">
        <v>-1</v>
      </c>
    </row>
    <row r="9" ht="20.25" spans="1:18">
      <c r="A9" s="7" t="s">
        <v>159</v>
      </c>
      <c r="B9" s="7" t="s">
        <v>160</v>
      </c>
      <c r="C9" s="7">
        <v>4847.382</v>
      </c>
      <c r="D9" s="7">
        <v>5772.982</v>
      </c>
      <c r="E9" s="7">
        <v>0</v>
      </c>
      <c r="F9" s="7">
        <v>0</v>
      </c>
      <c r="G9" s="7">
        <v>0</v>
      </c>
      <c r="H9" s="7">
        <v>1</v>
      </c>
      <c r="I9" s="6">
        <v>1.686</v>
      </c>
      <c r="J9" s="6">
        <v>17.449</v>
      </c>
      <c r="K9" s="13">
        <v>1</v>
      </c>
      <c r="L9" s="13">
        <v>0</v>
      </c>
      <c r="M9" s="13">
        <v>1</v>
      </c>
      <c r="N9" s="13">
        <v>-1</v>
      </c>
      <c r="O9" s="13">
        <v>0</v>
      </c>
      <c r="P9" s="13">
        <v>-1.55</v>
      </c>
      <c r="Q9" s="13">
        <v>0</v>
      </c>
      <c r="R9" s="13">
        <v>0</v>
      </c>
    </row>
    <row r="10" ht="20.25" spans="1:18">
      <c r="A10" s="7" t="s">
        <v>161</v>
      </c>
      <c r="B10" s="7" t="s">
        <v>162</v>
      </c>
      <c r="C10" s="7">
        <v>5504.457</v>
      </c>
      <c r="D10" s="7">
        <v>6002.469</v>
      </c>
      <c r="E10" s="7">
        <v>0</v>
      </c>
      <c r="F10" s="7">
        <v>0</v>
      </c>
      <c r="G10" s="7">
        <v>0</v>
      </c>
      <c r="H10" s="7">
        <v>1</v>
      </c>
      <c r="I10" s="6">
        <v>0.982</v>
      </c>
      <c r="J10" s="6">
        <v>9.197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1.006</v>
      </c>
      <c r="Q10" s="13">
        <v>0</v>
      </c>
      <c r="R10" s="13">
        <v>0</v>
      </c>
    </row>
    <row r="11" ht="20.25" spans="1:18">
      <c r="A11" s="7" t="s">
        <v>163</v>
      </c>
      <c r="B11" s="7" t="s">
        <v>164</v>
      </c>
      <c r="C11" s="7">
        <v>4261.964</v>
      </c>
      <c r="D11" s="7">
        <v>6221.398</v>
      </c>
      <c r="E11" s="7">
        <v>0</v>
      </c>
      <c r="F11" s="7">
        <v>0</v>
      </c>
      <c r="G11" s="7">
        <v>0</v>
      </c>
      <c r="H11" s="7">
        <v>1</v>
      </c>
      <c r="I11" s="6">
        <v>3.247</v>
      </c>
      <c r="J11" s="6">
        <v>33.72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-4.438</v>
      </c>
      <c r="Q11" s="13">
        <v>0</v>
      </c>
      <c r="R11" s="13">
        <v>0</v>
      </c>
    </row>
    <row r="12" ht="20.25" spans="1:18">
      <c r="A12" s="7" t="s">
        <v>165</v>
      </c>
      <c r="B12" s="7" t="s">
        <v>166</v>
      </c>
      <c r="C12" s="7">
        <v>104.802</v>
      </c>
      <c r="D12" s="7">
        <v>107.296</v>
      </c>
      <c r="E12" s="7">
        <v>0</v>
      </c>
      <c r="F12" s="7">
        <v>0</v>
      </c>
      <c r="G12" s="7">
        <v>0</v>
      </c>
      <c r="H12" s="7">
        <v>1</v>
      </c>
      <c r="I12" s="6">
        <v>0.762</v>
      </c>
      <c r="J12" s="6">
        <v>3.069</v>
      </c>
      <c r="K12" s="13">
        <v>4</v>
      </c>
      <c r="L12" s="13">
        <v>2</v>
      </c>
      <c r="M12" s="13">
        <v>-1</v>
      </c>
      <c r="N12" s="13">
        <v>1</v>
      </c>
      <c r="O12" s="13">
        <v>0</v>
      </c>
      <c r="P12" s="13">
        <v>0.008</v>
      </c>
      <c r="Q12" s="13">
        <v>0</v>
      </c>
      <c r="R12" s="13">
        <v>0</v>
      </c>
    </row>
    <row r="13" ht="20.25" spans="1:18">
      <c r="A13" s="7" t="s">
        <v>167</v>
      </c>
      <c r="B13" s="7" t="s">
        <v>168</v>
      </c>
      <c r="C13" s="7">
        <v>104.151</v>
      </c>
      <c r="D13" s="7">
        <v>105.601</v>
      </c>
      <c r="E13" s="7">
        <v>0</v>
      </c>
      <c r="F13" s="7">
        <v>0</v>
      </c>
      <c r="G13" s="7">
        <v>0</v>
      </c>
      <c r="H13" s="7">
        <v>1</v>
      </c>
      <c r="I13" s="6">
        <v>0.461</v>
      </c>
      <c r="J13" s="6">
        <v>1.828</v>
      </c>
      <c r="K13" s="13">
        <v>4</v>
      </c>
      <c r="L13" s="13">
        <v>2</v>
      </c>
      <c r="M13" s="13">
        <v>-1</v>
      </c>
      <c r="N13" s="13">
        <v>1</v>
      </c>
      <c r="O13" s="13">
        <v>0</v>
      </c>
      <c r="P13" s="13">
        <v>-0.001</v>
      </c>
      <c r="Q13" s="13">
        <v>0</v>
      </c>
      <c r="R13" s="13">
        <v>0</v>
      </c>
    </row>
    <row r="14" ht="20.25" spans="1:18">
      <c r="A14" s="7" t="s">
        <v>169</v>
      </c>
      <c r="B14" s="7" t="s">
        <v>170</v>
      </c>
      <c r="C14" s="7">
        <v>108.47</v>
      </c>
      <c r="D14" s="7">
        <v>116.095</v>
      </c>
      <c r="E14" s="7">
        <v>0</v>
      </c>
      <c r="F14" s="7">
        <v>0</v>
      </c>
      <c r="G14" s="7">
        <v>0</v>
      </c>
      <c r="H14" s="7">
        <v>1</v>
      </c>
      <c r="I14" s="6">
        <v>0.782</v>
      </c>
      <c r="J14" s="6">
        <v>7.299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0.05</v>
      </c>
      <c r="Q14" s="13">
        <v>0</v>
      </c>
      <c r="R14" s="13">
        <v>0</v>
      </c>
    </row>
    <row r="15" ht="20.25" spans="1:18">
      <c r="A15" s="7" t="s">
        <v>171</v>
      </c>
      <c r="B15" s="7" t="s">
        <v>172</v>
      </c>
      <c r="C15" s="7">
        <v>102.031</v>
      </c>
      <c r="D15" s="7">
        <v>102.661</v>
      </c>
      <c r="E15" s="7">
        <v>0</v>
      </c>
      <c r="F15" s="7">
        <v>0</v>
      </c>
      <c r="G15" s="7">
        <v>0</v>
      </c>
      <c r="H15" s="7">
        <v>1</v>
      </c>
      <c r="I15" s="6">
        <v>0.135</v>
      </c>
      <c r="J15" s="6">
        <v>0.748</v>
      </c>
      <c r="K15" s="13">
        <v>4</v>
      </c>
      <c r="L15" s="13">
        <v>2</v>
      </c>
      <c r="M15" s="13">
        <v>0</v>
      </c>
      <c r="N15" s="13">
        <v>1</v>
      </c>
      <c r="O15" s="13">
        <v>0</v>
      </c>
      <c r="P15" s="13">
        <v>0</v>
      </c>
      <c r="Q15" s="13">
        <v>0</v>
      </c>
      <c r="R15" s="13">
        <v>0</v>
      </c>
    </row>
    <row r="16" ht="20.25" spans="1:18">
      <c r="A16" s="7" t="s">
        <v>173</v>
      </c>
      <c r="B16" s="7" t="s">
        <v>174</v>
      </c>
      <c r="C16" s="7">
        <v>12613.427</v>
      </c>
      <c r="D16" s="7">
        <v>15426.254</v>
      </c>
      <c r="E16" s="7">
        <v>0</v>
      </c>
      <c r="F16" s="7">
        <v>0</v>
      </c>
      <c r="G16" s="7">
        <v>0</v>
      </c>
      <c r="H16" s="7">
        <v>1</v>
      </c>
      <c r="I16" s="9">
        <v>0.186</v>
      </c>
      <c r="J16" s="9">
        <v>18.386</v>
      </c>
      <c r="K16" s="13">
        <v>4</v>
      </c>
      <c r="L16" s="13">
        <v>1</v>
      </c>
      <c r="M16" s="13">
        <v>0</v>
      </c>
      <c r="N16" s="13">
        <v>0</v>
      </c>
      <c r="O16" s="13">
        <v>0</v>
      </c>
      <c r="P16" s="13">
        <v>-36.559</v>
      </c>
      <c r="Q16" s="13">
        <v>0</v>
      </c>
      <c r="R16" s="13">
        <v>0</v>
      </c>
    </row>
    <row r="17" ht="20.25" spans="1:18">
      <c r="A17" s="8" t="s">
        <v>175</v>
      </c>
      <c r="B17" s="8" t="s">
        <v>176</v>
      </c>
      <c r="C17" s="8">
        <v>13154.617</v>
      </c>
      <c r="D17" s="8">
        <v>14540.777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16.001</v>
      </c>
      <c r="Q17" s="13">
        <v>0</v>
      </c>
      <c r="R17" s="13">
        <v>0</v>
      </c>
    </row>
    <row r="18" ht="20.25" spans="1:18">
      <c r="A18" s="8" t="s">
        <v>177</v>
      </c>
      <c r="B18" s="8" t="s">
        <v>178</v>
      </c>
      <c r="C18" s="8">
        <v>3918.182</v>
      </c>
      <c r="D18" s="8">
        <v>4375.633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0</v>
      </c>
      <c r="N18" s="13">
        <v>0</v>
      </c>
      <c r="O18" s="13">
        <v>0</v>
      </c>
      <c r="P18" s="13">
        <v>0.288</v>
      </c>
      <c r="Q18" s="13">
        <v>0</v>
      </c>
      <c r="R18" s="13">
        <v>0</v>
      </c>
    </row>
    <row r="19" ht="20.25" spans="1:18">
      <c r="A19" s="8" t="s">
        <v>179</v>
      </c>
      <c r="B19" s="8" t="s">
        <v>180</v>
      </c>
      <c r="C19" s="8">
        <v>175</v>
      </c>
      <c r="D19" s="8">
        <v>236.359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4</v>
      </c>
      <c r="L19" s="13">
        <v>0</v>
      </c>
      <c r="M19" s="13">
        <v>-1</v>
      </c>
      <c r="N19" s="13">
        <v>0</v>
      </c>
      <c r="O19" s="13">
        <v>0</v>
      </c>
      <c r="P19" s="13">
        <v>0.007</v>
      </c>
      <c r="Q19" s="13">
        <v>0</v>
      </c>
      <c r="R19" s="13">
        <v>0</v>
      </c>
    </row>
    <row r="20" ht="20.25" spans="1:18">
      <c r="A20" s="8" t="s">
        <v>181</v>
      </c>
      <c r="B20" s="8" t="s">
        <v>182</v>
      </c>
      <c r="C20" s="8">
        <v>2523.43</v>
      </c>
      <c r="D20" s="8">
        <v>2778.2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1.663</v>
      </c>
      <c r="Q20" s="13">
        <v>0</v>
      </c>
      <c r="R20" s="13">
        <v>0</v>
      </c>
    </row>
    <row r="21" ht="20.25" spans="1:18">
      <c r="A21" s="8" t="s">
        <v>183</v>
      </c>
      <c r="B21" s="8" t="s">
        <v>184</v>
      </c>
      <c r="C21" s="8">
        <v>1178.336</v>
      </c>
      <c r="D21" s="8">
        <v>1619.601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1</v>
      </c>
      <c r="N21" s="13">
        <v>-1</v>
      </c>
      <c r="O21" s="13">
        <v>0</v>
      </c>
      <c r="P21" s="13">
        <v>2.021</v>
      </c>
      <c r="Q21" s="13">
        <v>0</v>
      </c>
      <c r="R21" s="13">
        <v>0</v>
      </c>
    </row>
    <row r="22" ht="20.25" spans="1:18">
      <c r="A22" s="8" t="s">
        <v>185</v>
      </c>
      <c r="B22" s="8" t="s">
        <v>186</v>
      </c>
      <c r="C22" s="8">
        <v>14932.201</v>
      </c>
      <c r="D22" s="8">
        <v>17089.904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1</v>
      </c>
      <c r="N22" s="13">
        <v>0</v>
      </c>
      <c r="O22" s="13">
        <v>0</v>
      </c>
      <c r="P22" s="13">
        <v>11.554</v>
      </c>
      <c r="Q22" s="13">
        <v>0</v>
      </c>
      <c r="R22" s="13">
        <v>0</v>
      </c>
    </row>
    <row r="23" ht="20.25" spans="1:18">
      <c r="A23" s="8" t="s">
        <v>187</v>
      </c>
      <c r="B23" s="8" t="s">
        <v>188</v>
      </c>
      <c r="C23" s="8">
        <v>2740.035</v>
      </c>
      <c r="D23" s="8">
        <v>3076.2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2.673</v>
      </c>
      <c r="Q23" s="13">
        <v>0</v>
      </c>
      <c r="R23" s="13">
        <v>0</v>
      </c>
    </row>
    <row r="24" ht="20.25" spans="1:18">
      <c r="A24" s="8" t="s">
        <v>189</v>
      </c>
      <c r="B24" s="8" t="s">
        <v>190</v>
      </c>
      <c r="C24" s="8">
        <v>3509.276</v>
      </c>
      <c r="D24" s="8">
        <v>3654.845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0</v>
      </c>
      <c r="O24" s="13">
        <v>0</v>
      </c>
      <c r="P24" s="13">
        <v>1.939</v>
      </c>
      <c r="Q24" s="13">
        <v>0</v>
      </c>
      <c r="R24" s="13">
        <v>0</v>
      </c>
    </row>
    <row r="25" ht="20.25" spans="1:18">
      <c r="A25" s="8" t="s">
        <v>191</v>
      </c>
      <c r="B25" s="8" t="s">
        <v>192</v>
      </c>
      <c r="C25" s="8">
        <v>5130.055</v>
      </c>
      <c r="D25" s="8">
        <v>6020.863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9.684</v>
      </c>
      <c r="Q25" s="13">
        <v>0</v>
      </c>
      <c r="R25" s="13">
        <v>0</v>
      </c>
    </row>
    <row r="26" ht="20.25" spans="1:18">
      <c r="A26" s="8" t="s">
        <v>193</v>
      </c>
      <c r="B26" s="8" t="s">
        <v>194</v>
      </c>
      <c r="C26" s="8">
        <v>2627.982</v>
      </c>
      <c r="D26" s="8">
        <v>3237.309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2</v>
      </c>
      <c r="L26" s="13">
        <v>0</v>
      </c>
      <c r="M26" s="13">
        <v>1</v>
      </c>
      <c r="N26" s="13">
        <v>-1</v>
      </c>
      <c r="O26" s="13">
        <v>0</v>
      </c>
      <c r="P26" s="13">
        <v>7.748</v>
      </c>
      <c r="Q26" s="13">
        <v>0</v>
      </c>
      <c r="R26" s="13">
        <v>0</v>
      </c>
    </row>
    <row r="27" ht="20.25" spans="1:18">
      <c r="A27" s="8" t="s">
        <v>195</v>
      </c>
      <c r="B27" s="8" t="s">
        <v>196</v>
      </c>
      <c r="C27" s="8">
        <v>2544.073</v>
      </c>
      <c r="D27" s="8">
        <v>3003.527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1</v>
      </c>
      <c r="O27" s="13">
        <v>0</v>
      </c>
      <c r="P27" s="13">
        <v>3.728</v>
      </c>
      <c r="Q27" s="13">
        <v>0</v>
      </c>
      <c r="R27" s="13">
        <v>0</v>
      </c>
    </row>
    <row r="28" ht="20.25" spans="1:18">
      <c r="A28" s="8" t="s">
        <v>197</v>
      </c>
      <c r="B28" s="8" t="s">
        <v>198</v>
      </c>
      <c r="C28" s="8">
        <v>967.581</v>
      </c>
      <c r="D28" s="8">
        <v>1188.864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4</v>
      </c>
      <c r="L28" s="13">
        <v>0</v>
      </c>
      <c r="M28" s="13">
        <v>0</v>
      </c>
      <c r="N28" s="13">
        <v>0</v>
      </c>
      <c r="O28" s="13">
        <v>0</v>
      </c>
      <c r="P28" s="13">
        <v>3.163</v>
      </c>
      <c r="Q28" s="13">
        <v>0</v>
      </c>
      <c r="R28" s="13">
        <v>1</v>
      </c>
    </row>
    <row r="29" ht="20.25" spans="1:18">
      <c r="A29" s="8" t="s">
        <v>199</v>
      </c>
      <c r="B29" s="8" t="s">
        <v>200</v>
      </c>
      <c r="C29" s="8">
        <v>12054.968</v>
      </c>
      <c r="D29" s="8">
        <v>14026.49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7.869</v>
      </c>
      <c r="Q29" s="13">
        <v>0</v>
      </c>
      <c r="R29" s="13">
        <v>0</v>
      </c>
    </row>
    <row r="30" ht="20.25" spans="1:18">
      <c r="A30" s="6" t="s">
        <v>201</v>
      </c>
      <c r="B30" s="6" t="s">
        <v>202</v>
      </c>
      <c r="C30" s="6">
        <v>6920.981</v>
      </c>
      <c r="D30" s="6">
        <v>8409.043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12.647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3">
        <v>-5.558</v>
      </c>
      <c r="Q30" s="13">
        <v>0</v>
      </c>
      <c r="R30" s="13">
        <v>0</v>
      </c>
    </row>
    <row r="31" ht="20.25" spans="1:18">
      <c r="A31" s="6" t="s">
        <v>203</v>
      </c>
      <c r="B31" s="6" t="s">
        <v>204</v>
      </c>
      <c r="C31" s="6">
        <v>19074.252</v>
      </c>
      <c r="D31" s="6">
        <v>21394.199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6.384</v>
      </c>
      <c r="K31" s="13">
        <v>0</v>
      </c>
      <c r="L31" s="13">
        <v>0</v>
      </c>
      <c r="M31" s="13">
        <v>0</v>
      </c>
      <c r="N31" s="13">
        <v>-1</v>
      </c>
      <c r="O31" s="13">
        <v>0</v>
      </c>
      <c r="P31" s="13">
        <v>4.284</v>
      </c>
      <c r="Q31" s="13">
        <v>0</v>
      </c>
      <c r="R31" s="13">
        <v>0</v>
      </c>
    </row>
    <row r="32" ht="20.25" spans="1:18">
      <c r="A32" s="6" t="s">
        <v>205</v>
      </c>
      <c r="B32" s="6" t="s">
        <v>206</v>
      </c>
      <c r="C32" s="6">
        <v>561.171</v>
      </c>
      <c r="D32" s="6">
        <v>630.143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10.696</v>
      </c>
      <c r="K32" s="13">
        <v>3</v>
      </c>
      <c r="L32" s="13">
        <v>2</v>
      </c>
      <c r="M32" s="13">
        <v>0</v>
      </c>
      <c r="N32" s="13">
        <v>1</v>
      </c>
      <c r="O32" s="13">
        <v>0</v>
      </c>
      <c r="P32" s="13">
        <v>0.506</v>
      </c>
      <c r="Q32" s="13">
        <v>0</v>
      </c>
      <c r="R32" s="13">
        <v>0</v>
      </c>
    </row>
    <row r="33" ht="20.25" spans="1:18">
      <c r="A33" s="6" t="s">
        <v>207</v>
      </c>
      <c r="B33" s="6" t="s">
        <v>208</v>
      </c>
      <c r="C33" s="6">
        <v>13315.731</v>
      </c>
      <c r="D33" s="6">
        <v>16518.666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2.054</v>
      </c>
      <c r="K33" s="13">
        <v>1</v>
      </c>
      <c r="L33" s="13">
        <v>2</v>
      </c>
      <c r="M33" s="13">
        <v>0</v>
      </c>
      <c r="N33" s="13">
        <v>1</v>
      </c>
      <c r="O33" s="13">
        <v>0</v>
      </c>
      <c r="P33" s="13">
        <v>-6.274</v>
      </c>
      <c r="Q33" s="13">
        <v>0</v>
      </c>
      <c r="R33" s="13">
        <v>0</v>
      </c>
    </row>
    <row r="34" ht="20.25" spans="1:18">
      <c r="A34" s="6" t="s">
        <v>209</v>
      </c>
      <c r="B34" s="6" t="s">
        <v>210</v>
      </c>
      <c r="C34" s="6">
        <v>71331.273</v>
      </c>
      <c r="D34" s="6">
        <v>79773.148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5.484</v>
      </c>
      <c r="K34" s="13">
        <v>4</v>
      </c>
      <c r="L34" s="13">
        <v>2</v>
      </c>
      <c r="M34" s="13">
        <v>0</v>
      </c>
      <c r="N34" s="13">
        <v>0</v>
      </c>
      <c r="O34" s="13">
        <v>0</v>
      </c>
      <c r="P34" s="13">
        <v>15.603</v>
      </c>
      <c r="Q34" s="13">
        <v>0</v>
      </c>
      <c r="R34" s="13">
        <v>0</v>
      </c>
    </row>
    <row r="35" ht="20.25" spans="1:18">
      <c r="A35" s="6" t="s">
        <v>211</v>
      </c>
      <c r="B35" s="6" t="s">
        <v>212</v>
      </c>
      <c r="C35" s="6">
        <v>2476.413</v>
      </c>
      <c r="D35" s="6">
        <v>3144.287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20.296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7.785</v>
      </c>
      <c r="Q35" s="13">
        <v>0</v>
      </c>
      <c r="R35" s="13">
        <v>0</v>
      </c>
    </row>
    <row r="36" ht="20.25" spans="1:18">
      <c r="A36" s="6" t="s">
        <v>213</v>
      </c>
      <c r="B36" s="6" t="s">
        <v>214</v>
      </c>
      <c r="C36" s="6">
        <v>3070.2</v>
      </c>
      <c r="D36" s="6">
        <v>3914.45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13.734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3">
        <v>2.946</v>
      </c>
      <c r="Q36" s="13">
        <v>0</v>
      </c>
      <c r="R36" s="13">
        <v>1</v>
      </c>
    </row>
    <row r="37" ht="20.25" spans="1:18">
      <c r="A37" s="6" t="s">
        <v>215</v>
      </c>
      <c r="B37" s="6" t="s">
        <v>216</v>
      </c>
      <c r="C37" s="6">
        <v>120274.227</v>
      </c>
      <c r="D37" s="6">
        <v>139358.766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4.59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-2.748</v>
      </c>
      <c r="Q37" s="13">
        <v>0</v>
      </c>
      <c r="R37" s="13">
        <v>-1</v>
      </c>
    </row>
    <row r="38" ht="20.25" spans="1:18">
      <c r="A38" s="6" t="s">
        <v>217</v>
      </c>
      <c r="B38" s="6" t="s">
        <v>218</v>
      </c>
      <c r="C38" s="6">
        <v>16327.909</v>
      </c>
      <c r="D38" s="6">
        <v>18484.176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7.333</v>
      </c>
      <c r="K38" s="13">
        <v>3</v>
      </c>
      <c r="L38" s="13">
        <v>0</v>
      </c>
      <c r="M38" s="13">
        <v>0</v>
      </c>
      <c r="N38" s="13">
        <v>0</v>
      </c>
      <c r="O38" s="13">
        <v>0</v>
      </c>
      <c r="P38" s="13">
        <v>-32.286</v>
      </c>
      <c r="Q38" s="13">
        <v>0</v>
      </c>
      <c r="R38" s="13">
        <v>0</v>
      </c>
    </row>
    <row r="39" ht="20.25" spans="1:18">
      <c r="A39" s="6" t="s">
        <v>219</v>
      </c>
      <c r="B39" s="6" t="s">
        <v>220</v>
      </c>
      <c r="C39" s="6">
        <v>3054.311</v>
      </c>
      <c r="D39" s="6">
        <v>3832.671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10.588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1.74</v>
      </c>
      <c r="Q39" s="13">
        <v>0</v>
      </c>
      <c r="R39" s="13">
        <v>1</v>
      </c>
    </row>
    <row r="40" ht="20.25" spans="1:18">
      <c r="A40" s="6" t="s">
        <v>221</v>
      </c>
      <c r="B40" s="6" t="s">
        <v>222</v>
      </c>
      <c r="C40" s="6">
        <v>15987.317</v>
      </c>
      <c r="D40" s="6">
        <v>19970.732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14.825</v>
      </c>
      <c r="K40" s="13">
        <v>4</v>
      </c>
      <c r="L40" s="13">
        <v>0</v>
      </c>
      <c r="M40" s="13">
        <v>0</v>
      </c>
      <c r="N40" s="13">
        <v>0</v>
      </c>
      <c r="O40" s="13">
        <v>0</v>
      </c>
      <c r="P40" s="13">
        <v>-29.459</v>
      </c>
      <c r="Q40" s="13">
        <v>0</v>
      </c>
      <c r="R40" s="13">
        <v>0</v>
      </c>
    </row>
    <row r="41" ht="20.25" spans="1:18">
      <c r="A41" s="6" t="s">
        <v>223</v>
      </c>
      <c r="B41" s="6" t="s">
        <v>224</v>
      </c>
      <c r="C41" s="6">
        <v>238677.109</v>
      </c>
      <c r="D41" s="6">
        <v>274155.781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4.583</v>
      </c>
      <c r="K41" s="13">
        <v>3</v>
      </c>
      <c r="L41" s="13">
        <v>0</v>
      </c>
      <c r="M41" s="13">
        <v>-1</v>
      </c>
      <c r="N41" s="13">
        <v>1</v>
      </c>
      <c r="O41" s="13">
        <v>0</v>
      </c>
      <c r="P41" s="13">
        <v>186.775</v>
      </c>
      <c r="Q41" s="13">
        <v>1</v>
      </c>
      <c r="R41" s="13">
        <v>0</v>
      </c>
    </row>
    <row r="42" ht="20.25" spans="1:18">
      <c r="A42" s="6" t="s">
        <v>225</v>
      </c>
      <c r="B42" s="6" t="s">
        <v>226</v>
      </c>
      <c r="C42" s="6">
        <v>5602.655</v>
      </c>
      <c r="D42" s="6">
        <v>6078.457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3.965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3.202</v>
      </c>
      <c r="Q42" s="13">
        <v>0</v>
      </c>
      <c r="R42" s="13">
        <v>0</v>
      </c>
    </row>
    <row r="43" ht="20.25" spans="1:18">
      <c r="A43" s="6" t="s">
        <v>227</v>
      </c>
      <c r="B43" s="6" t="s">
        <v>228</v>
      </c>
      <c r="C43" s="6">
        <v>3099.345</v>
      </c>
      <c r="D43" s="6">
        <v>3915.5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14.359</v>
      </c>
      <c r="K43" s="13">
        <v>0</v>
      </c>
      <c r="L43" s="13">
        <v>2</v>
      </c>
      <c r="M43" s="13">
        <v>0</v>
      </c>
      <c r="N43" s="13">
        <v>-1</v>
      </c>
      <c r="O43" s="13">
        <v>0</v>
      </c>
      <c r="P43" s="13">
        <v>3.884</v>
      </c>
      <c r="Q43" s="13">
        <v>0</v>
      </c>
      <c r="R43" s="13">
        <v>0</v>
      </c>
    </row>
    <row r="44" ht="20.25" spans="1:18">
      <c r="A44" s="6" t="s">
        <v>229</v>
      </c>
      <c r="B44" s="6" t="s">
        <v>230</v>
      </c>
      <c r="C44" s="6">
        <v>3468.808</v>
      </c>
      <c r="D44" s="6">
        <v>3905.278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2.122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6.916</v>
      </c>
      <c r="Q44" s="13">
        <v>0</v>
      </c>
      <c r="R44" s="13">
        <v>0</v>
      </c>
    </row>
    <row r="45" ht="20.25" spans="1:18">
      <c r="A45" s="6" t="s">
        <v>231</v>
      </c>
      <c r="B45" s="6" t="s">
        <v>232</v>
      </c>
      <c r="C45" s="6">
        <v>2116.092</v>
      </c>
      <c r="D45" s="6">
        <v>2372.403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0.372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3">
        <v>3.798</v>
      </c>
      <c r="Q45" s="13">
        <v>0</v>
      </c>
      <c r="R45" s="13">
        <v>0</v>
      </c>
    </row>
    <row r="46" ht="20.25" spans="1:18">
      <c r="A46" s="6" t="s">
        <v>233</v>
      </c>
      <c r="B46" s="6" t="s">
        <v>234</v>
      </c>
      <c r="C46" s="6">
        <v>8001.309</v>
      </c>
      <c r="D46" s="6">
        <v>9045.826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5.522</v>
      </c>
      <c r="K46" s="13">
        <v>0</v>
      </c>
      <c r="L46" s="13">
        <v>1</v>
      </c>
      <c r="M46" s="13">
        <v>0</v>
      </c>
      <c r="N46" s="13">
        <v>0</v>
      </c>
      <c r="O46" s="13">
        <v>0</v>
      </c>
      <c r="P46" s="13">
        <v>5.115</v>
      </c>
      <c r="Q46" s="13">
        <v>0</v>
      </c>
      <c r="R46" s="13">
        <v>0</v>
      </c>
    </row>
    <row r="47" ht="20.25" spans="1:18">
      <c r="A47" s="6" t="s">
        <v>235</v>
      </c>
      <c r="B47" s="6" t="s">
        <v>236</v>
      </c>
      <c r="C47" s="6">
        <v>4296.455</v>
      </c>
      <c r="D47" s="6">
        <v>4884.756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8.973</v>
      </c>
      <c r="K47" s="13">
        <v>2</v>
      </c>
      <c r="L47" s="13">
        <v>0</v>
      </c>
      <c r="M47" s="13">
        <v>-1</v>
      </c>
      <c r="N47" s="13">
        <v>1</v>
      </c>
      <c r="O47" s="13">
        <v>0</v>
      </c>
      <c r="P47" s="13">
        <v>0.923</v>
      </c>
      <c r="Q47" s="13">
        <v>0</v>
      </c>
      <c r="R47" s="13">
        <v>0</v>
      </c>
    </row>
    <row r="48" ht="20.25" spans="1:18">
      <c r="A48" s="6" t="s">
        <v>237</v>
      </c>
      <c r="B48" s="6" t="s">
        <v>238</v>
      </c>
      <c r="C48" s="6">
        <v>1257.764</v>
      </c>
      <c r="D48" s="6">
        <v>1391.937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4.823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-0.189</v>
      </c>
      <c r="Q48" s="13">
        <v>0</v>
      </c>
      <c r="R48" s="13">
        <v>0</v>
      </c>
    </row>
    <row r="49" ht="20.25" spans="1:18">
      <c r="A49" s="6" t="s">
        <v>239</v>
      </c>
      <c r="B49" s="6" t="s">
        <v>240</v>
      </c>
      <c r="C49" s="6">
        <v>651.471</v>
      </c>
      <c r="D49" s="6">
        <v>835.107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18.971</v>
      </c>
      <c r="K49" s="13">
        <v>2</v>
      </c>
      <c r="L49" s="13">
        <v>0</v>
      </c>
      <c r="M49" s="13">
        <v>0</v>
      </c>
      <c r="N49" s="13">
        <v>0</v>
      </c>
      <c r="O49" s="13">
        <v>0</v>
      </c>
      <c r="P49" s="13">
        <v>-0.622</v>
      </c>
      <c r="Q49" s="13">
        <v>0</v>
      </c>
      <c r="R49" s="13">
        <v>0</v>
      </c>
    </row>
    <row r="50" ht="20.25" spans="1:18">
      <c r="A50" s="6" t="s">
        <v>241</v>
      </c>
      <c r="B50" s="6" t="s">
        <v>242</v>
      </c>
      <c r="C50" s="6">
        <v>1734.282</v>
      </c>
      <c r="D50" s="6">
        <v>2326.457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8.312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6.846</v>
      </c>
      <c r="Q50" s="13">
        <v>0</v>
      </c>
      <c r="R50" s="13">
        <v>1</v>
      </c>
    </row>
    <row r="51" ht="20.25" spans="1:18">
      <c r="A51" s="6" t="s">
        <v>243</v>
      </c>
      <c r="B51" s="6" t="s">
        <v>244</v>
      </c>
      <c r="C51" s="6">
        <v>7823.473</v>
      </c>
      <c r="D51" s="6">
        <v>8430.064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6.171</v>
      </c>
      <c r="K51" s="13">
        <v>0</v>
      </c>
      <c r="L51" s="13">
        <v>0</v>
      </c>
      <c r="M51" s="13">
        <v>1</v>
      </c>
      <c r="N51" s="13">
        <v>-1</v>
      </c>
      <c r="O51" s="13">
        <v>0</v>
      </c>
      <c r="P51" s="13">
        <v>0.779</v>
      </c>
      <c r="Q51" s="13">
        <v>0</v>
      </c>
      <c r="R51" s="13">
        <v>0</v>
      </c>
    </row>
    <row r="52" ht="20.25" spans="1:18">
      <c r="A52" s="6" t="s">
        <v>245</v>
      </c>
      <c r="B52" s="6" t="s">
        <v>246</v>
      </c>
      <c r="C52" s="6">
        <v>4272.8</v>
      </c>
      <c r="D52" s="6">
        <v>4908.015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4.176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7.415</v>
      </c>
      <c r="Q52" s="13">
        <v>0</v>
      </c>
      <c r="R52" s="13">
        <v>1</v>
      </c>
    </row>
    <row r="53" ht="20.25" spans="1:18">
      <c r="A53" s="6" t="s">
        <v>247</v>
      </c>
      <c r="B53" s="6" t="s">
        <v>248</v>
      </c>
      <c r="C53" s="6">
        <v>7212.436</v>
      </c>
      <c r="D53" s="6">
        <v>7795.581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3.383</v>
      </c>
      <c r="K53" s="13">
        <v>0</v>
      </c>
      <c r="L53" s="13">
        <v>2</v>
      </c>
      <c r="M53" s="13">
        <v>1</v>
      </c>
      <c r="N53" s="13">
        <v>-1</v>
      </c>
      <c r="O53" s="13">
        <v>0</v>
      </c>
      <c r="P53" s="13">
        <v>2.646</v>
      </c>
      <c r="Q53" s="13">
        <v>0</v>
      </c>
      <c r="R53" s="13">
        <v>0</v>
      </c>
    </row>
    <row r="54" ht="20.25" spans="1:18">
      <c r="A54" s="6" t="s">
        <v>249</v>
      </c>
      <c r="B54" s="6" t="s">
        <v>250</v>
      </c>
      <c r="C54" s="6">
        <v>7201.486</v>
      </c>
      <c r="D54" s="6">
        <v>8529.378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10.385</v>
      </c>
      <c r="K54" s="13">
        <v>1</v>
      </c>
      <c r="L54" s="13">
        <v>2</v>
      </c>
      <c r="M54" s="13">
        <v>0</v>
      </c>
      <c r="N54" s="13">
        <v>0</v>
      </c>
      <c r="O54" s="13">
        <v>0</v>
      </c>
      <c r="P54" s="13">
        <v>23.108</v>
      </c>
      <c r="Q54" s="13">
        <v>0</v>
      </c>
      <c r="R54" s="13">
        <v>1</v>
      </c>
    </row>
    <row r="55" ht="20.25" spans="1:18">
      <c r="A55" s="6" t="s">
        <v>251</v>
      </c>
      <c r="B55" s="6" t="s">
        <v>252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13">
        <v>0</v>
      </c>
      <c r="L55" s="13">
        <v>1</v>
      </c>
      <c r="M55" s="13">
        <v>0</v>
      </c>
      <c r="N55" s="13">
        <v>-1</v>
      </c>
      <c r="O55" s="13">
        <v>0</v>
      </c>
      <c r="P55" s="13">
        <v>-1.204</v>
      </c>
      <c r="Q55" s="13">
        <v>0</v>
      </c>
      <c r="R55" s="13">
        <v>0</v>
      </c>
    </row>
    <row r="56" ht="20.25" spans="1:18">
      <c r="A56" s="6" t="s">
        <v>253</v>
      </c>
      <c r="B56" s="6" t="s">
        <v>254</v>
      </c>
      <c r="C56" s="6">
        <v>13267.016</v>
      </c>
      <c r="D56" s="6">
        <v>14800.456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3.302</v>
      </c>
      <c r="K56" s="13">
        <v>0</v>
      </c>
      <c r="L56" s="13">
        <v>0</v>
      </c>
      <c r="M56" s="13">
        <v>1</v>
      </c>
      <c r="N56" s="13">
        <v>-1</v>
      </c>
      <c r="O56" s="13">
        <v>0</v>
      </c>
      <c r="P56" s="13">
        <v>-3.543</v>
      </c>
      <c r="Q56" s="13">
        <v>0</v>
      </c>
      <c r="R56" s="13">
        <v>0</v>
      </c>
    </row>
    <row r="57" ht="20.25" spans="1:18">
      <c r="A57" s="6" t="s">
        <v>255</v>
      </c>
      <c r="B57" s="6" t="s">
        <v>256</v>
      </c>
      <c r="C57" s="6">
        <v>9084.787</v>
      </c>
      <c r="D57" s="6">
        <v>10945.15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4.118</v>
      </c>
      <c r="K57" s="13">
        <v>0</v>
      </c>
      <c r="L57" s="13">
        <v>2</v>
      </c>
      <c r="M57" s="13">
        <v>1</v>
      </c>
      <c r="N57" s="13">
        <v>-1</v>
      </c>
      <c r="O57" s="13">
        <v>0</v>
      </c>
      <c r="P57" s="13">
        <v>-0.086</v>
      </c>
      <c r="Q57" s="13">
        <v>0</v>
      </c>
      <c r="R57" s="13">
        <v>0</v>
      </c>
    </row>
    <row r="58" ht="20.25" spans="1:18">
      <c r="A58" s="6" t="s">
        <v>257</v>
      </c>
      <c r="B58" s="6" t="s">
        <v>258</v>
      </c>
      <c r="C58" s="6">
        <v>19138.018</v>
      </c>
      <c r="D58" s="6">
        <v>21189.16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2.581</v>
      </c>
      <c r="K58" s="13">
        <v>0</v>
      </c>
      <c r="L58" s="13">
        <v>0</v>
      </c>
      <c r="M58" s="13">
        <v>0</v>
      </c>
      <c r="N58" s="13">
        <v>-1</v>
      </c>
      <c r="O58" s="13">
        <v>0</v>
      </c>
      <c r="P58" s="13">
        <v>-10.885</v>
      </c>
      <c r="Q58" s="13">
        <v>-1</v>
      </c>
      <c r="R58" s="13">
        <v>0</v>
      </c>
    </row>
    <row r="59" ht="20.25" spans="1:18">
      <c r="A59" s="6" t="s">
        <v>259</v>
      </c>
      <c r="B59" s="6" t="s">
        <v>260</v>
      </c>
      <c r="C59" s="6">
        <v>1004.564</v>
      </c>
      <c r="D59" s="6">
        <v>1459.831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18.394</v>
      </c>
      <c r="K59" s="13">
        <v>0</v>
      </c>
      <c r="L59" s="13">
        <v>0</v>
      </c>
      <c r="M59" s="13">
        <v>1</v>
      </c>
      <c r="N59" s="13">
        <v>-1</v>
      </c>
      <c r="O59" s="13">
        <v>0</v>
      </c>
      <c r="P59" s="13">
        <v>1.526</v>
      </c>
      <c r="Q59" s="13">
        <v>0</v>
      </c>
      <c r="R59" s="13">
        <v>0</v>
      </c>
    </row>
    <row r="60" ht="20.25" spans="1:18">
      <c r="A60" s="6" t="s">
        <v>261</v>
      </c>
      <c r="B60" s="6" t="s">
        <v>262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6" t="s">
        <v>263</v>
      </c>
      <c r="B61" s="6" t="s">
        <v>264</v>
      </c>
      <c r="C61" s="6">
        <v>2312.941</v>
      </c>
      <c r="D61" s="6">
        <v>2648.21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11.551</v>
      </c>
      <c r="K61" s="13">
        <v>3</v>
      </c>
      <c r="L61" s="13">
        <v>1</v>
      </c>
      <c r="M61" s="13">
        <v>0</v>
      </c>
      <c r="N61" s="13">
        <v>1</v>
      </c>
      <c r="O61" s="13">
        <v>0</v>
      </c>
      <c r="P61" s="13">
        <v>2.972</v>
      </c>
      <c r="Q61" s="13">
        <v>0</v>
      </c>
      <c r="R61" s="13">
        <v>0</v>
      </c>
    </row>
    <row r="62" ht="20.25" spans="1:18">
      <c r="A62" s="6" t="s">
        <v>265</v>
      </c>
      <c r="B62" s="6" t="s">
        <v>266</v>
      </c>
      <c r="C62" s="6">
        <v>8137.964</v>
      </c>
      <c r="D62" s="6">
        <v>9949.162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10.473</v>
      </c>
      <c r="K62" s="13">
        <v>1</v>
      </c>
      <c r="L62" s="13">
        <v>2</v>
      </c>
      <c r="M62" s="13">
        <v>0</v>
      </c>
      <c r="N62" s="13">
        <v>1</v>
      </c>
      <c r="O62" s="13">
        <v>0</v>
      </c>
      <c r="P62" s="13">
        <v>45.189</v>
      </c>
      <c r="Q62" s="13">
        <v>0</v>
      </c>
      <c r="R62" s="13">
        <v>0</v>
      </c>
    </row>
    <row r="63" ht="20.25" spans="1:18">
      <c r="A63" s="6" t="s">
        <v>267</v>
      </c>
      <c r="B63" s="6" t="s">
        <v>268</v>
      </c>
      <c r="C63" s="6">
        <v>6376.996</v>
      </c>
      <c r="D63" s="6">
        <v>7456.461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8.006</v>
      </c>
      <c r="K63" s="13">
        <v>1</v>
      </c>
      <c r="L63" s="13">
        <v>2</v>
      </c>
      <c r="M63" s="13">
        <v>0</v>
      </c>
      <c r="N63" s="13">
        <v>0</v>
      </c>
      <c r="O63" s="13">
        <v>0</v>
      </c>
      <c r="P63" s="13">
        <v>8.778</v>
      </c>
      <c r="Q63" s="13">
        <v>0</v>
      </c>
      <c r="R63" s="13">
        <v>1</v>
      </c>
    </row>
    <row r="64" ht="20.25" spans="1:18">
      <c r="A64" s="6" t="s">
        <v>269</v>
      </c>
      <c r="B64" s="6" t="s">
        <v>270</v>
      </c>
      <c r="C64" s="6">
        <v>7812.001</v>
      </c>
      <c r="D64" s="6">
        <v>8585.693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0.813</v>
      </c>
      <c r="K64" s="13">
        <v>0</v>
      </c>
      <c r="L64" s="13">
        <v>2</v>
      </c>
      <c r="M64" s="13">
        <v>0</v>
      </c>
      <c r="N64" s="13">
        <v>-1</v>
      </c>
      <c r="O64" s="13">
        <v>0</v>
      </c>
      <c r="P64" s="13">
        <v>2.833</v>
      </c>
      <c r="Q64" s="13">
        <v>0</v>
      </c>
      <c r="R64" s="13">
        <v>0</v>
      </c>
    </row>
    <row r="65" ht="20.25" spans="1:18">
      <c r="A65" s="6" t="s">
        <v>271</v>
      </c>
      <c r="B65" s="6" t="s">
        <v>272</v>
      </c>
      <c r="C65" s="6">
        <v>2321.309</v>
      </c>
      <c r="D65" s="6">
        <v>2813.855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17.096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273</v>
      </c>
      <c r="B66" s="6" t="s">
        <v>274</v>
      </c>
      <c r="C66" s="6">
        <v>5752.109</v>
      </c>
      <c r="D66" s="6">
        <v>6798.109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6.864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2.839</v>
      </c>
      <c r="Q66" s="13">
        <v>0</v>
      </c>
      <c r="R66" s="13">
        <v>1</v>
      </c>
    </row>
    <row r="67" ht="20.25" spans="1:18">
      <c r="A67" s="6" t="s">
        <v>275</v>
      </c>
      <c r="B67" s="6" t="s">
        <v>276</v>
      </c>
      <c r="C67" s="6">
        <v>6563.636</v>
      </c>
      <c r="D67" s="6">
        <v>8174.674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2.006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9.446</v>
      </c>
      <c r="Q67" s="13">
        <v>0</v>
      </c>
      <c r="R67" s="13">
        <v>0</v>
      </c>
    </row>
    <row r="68" ht="20.25" spans="1:18">
      <c r="A68" s="6" t="s">
        <v>277</v>
      </c>
      <c r="B68" s="6" t="s">
        <v>278</v>
      </c>
      <c r="C68" s="6">
        <v>2228.759</v>
      </c>
      <c r="D68" s="6">
        <v>2758.195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2.162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5.807</v>
      </c>
      <c r="Q68" s="13">
        <v>0</v>
      </c>
      <c r="R68" s="13">
        <v>0</v>
      </c>
    </row>
    <row r="69" ht="20.25" spans="1:18">
      <c r="A69" s="6" t="s">
        <v>279</v>
      </c>
      <c r="B69" s="6" t="s">
        <v>280</v>
      </c>
      <c r="C69" s="6">
        <v>1317.436</v>
      </c>
      <c r="D69" s="6">
        <v>1846.126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8.575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2.574</v>
      </c>
      <c r="Q69" s="13">
        <v>0</v>
      </c>
      <c r="R69" s="13">
        <v>0</v>
      </c>
    </row>
    <row r="70" ht="20.25" spans="1:18">
      <c r="A70" s="6" t="s">
        <v>281</v>
      </c>
      <c r="B70" s="6" t="s">
        <v>282</v>
      </c>
      <c r="C70" s="6">
        <v>5957.264</v>
      </c>
      <c r="D70" s="6">
        <v>6998.786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6.273</v>
      </c>
      <c r="K70" s="13">
        <v>0</v>
      </c>
      <c r="L70" s="13">
        <v>1</v>
      </c>
      <c r="M70" s="13">
        <v>0</v>
      </c>
      <c r="N70" s="13">
        <v>-1</v>
      </c>
      <c r="O70" s="13">
        <v>0</v>
      </c>
      <c r="P70" s="13">
        <v>0.252</v>
      </c>
      <c r="Q70" s="13">
        <v>0</v>
      </c>
      <c r="R70" s="13">
        <v>0</v>
      </c>
    </row>
    <row r="71" ht="20.25" spans="1:18">
      <c r="A71" s="6" t="s">
        <v>283</v>
      </c>
      <c r="B71" s="6" t="s">
        <v>284</v>
      </c>
      <c r="C71" s="6">
        <v>2251.255</v>
      </c>
      <c r="D71" s="6">
        <v>2812.301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10.38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3.149</v>
      </c>
      <c r="Q71" s="13">
        <v>0</v>
      </c>
      <c r="R71" s="13">
        <v>0</v>
      </c>
    </row>
    <row r="72" ht="20.25" spans="1:18">
      <c r="A72" s="6" t="s">
        <v>285</v>
      </c>
      <c r="B72" s="6" t="s">
        <v>286</v>
      </c>
      <c r="C72" s="6">
        <v>5886</v>
      </c>
      <c r="D72" s="6">
        <v>7069.6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7.278</v>
      </c>
      <c r="K72" s="13">
        <v>0</v>
      </c>
      <c r="L72" s="13">
        <v>2</v>
      </c>
      <c r="M72" s="13">
        <v>0</v>
      </c>
      <c r="N72" s="13">
        <v>-1</v>
      </c>
      <c r="O72" s="13">
        <v>0</v>
      </c>
      <c r="P72" s="13">
        <v>-1.814</v>
      </c>
      <c r="Q72" s="13">
        <v>0</v>
      </c>
      <c r="R72" s="13">
        <v>0</v>
      </c>
    </row>
    <row r="73" ht="20.25" spans="1:18">
      <c r="A73" s="6" t="s">
        <v>287</v>
      </c>
      <c r="B73" s="6" t="s">
        <v>288</v>
      </c>
      <c r="C73" s="6">
        <v>4637.273</v>
      </c>
      <c r="D73" s="6">
        <v>5699.257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3.108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8.64</v>
      </c>
      <c r="Q73" s="13">
        <v>0</v>
      </c>
      <c r="R73" s="13">
        <v>0</v>
      </c>
    </row>
    <row r="74" ht="20.25" spans="1:18">
      <c r="A74" s="6" t="s">
        <v>289</v>
      </c>
      <c r="B74" s="6" t="s">
        <v>290</v>
      </c>
      <c r="C74" s="6">
        <v>1727.727</v>
      </c>
      <c r="D74" s="6">
        <v>1969.537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0.419</v>
      </c>
      <c r="K74" s="13">
        <v>0</v>
      </c>
      <c r="L74" s="13">
        <v>2</v>
      </c>
      <c r="M74" s="13">
        <v>1</v>
      </c>
      <c r="N74" s="13">
        <v>-1</v>
      </c>
      <c r="O74" s="13">
        <v>0</v>
      </c>
      <c r="P74" s="13">
        <v>-2.303</v>
      </c>
      <c r="Q74" s="13">
        <v>0</v>
      </c>
      <c r="R74" s="13">
        <v>0</v>
      </c>
    </row>
    <row r="75" ht="20.25" spans="1:18">
      <c r="A75" s="6" t="s">
        <v>291</v>
      </c>
      <c r="B75" s="6" t="s">
        <v>292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293</v>
      </c>
      <c r="B76" s="6" t="s">
        <v>294</v>
      </c>
      <c r="C76" s="6">
        <v>4353.24</v>
      </c>
      <c r="D76" s="6">
        <v>6264.113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27.884</v>
      </c>
      <c r="K76" s="13">
        <v>2</v>
      </c>
      <c r="L76" s="13">
        <v>2</v>
      </c>
      <c r="M76" s="13">
        <v>0</v>
      </c>
      <c r="N76" s="13">
        <v>0</v>
      </c>
      <c r="O76" s="13">
        <v>0</v>
      </c>
      <c r="P76" s="13">
        <v>-4.698</v>
      </c>
      <c r="Q76" s="13">
        <v>0</v>
      </c>
      <c r="R76" s="13">
        <v>0</v>
      </c>
    </row>
    <row r="77" ht="20.25" spans="1:18">
      <c r="A77" s="6" t="s">
        <v>295</v>
      </c>
      <c r="B77" s="6" t="s">
        <v>296</v>
      </c>
      <c r="C77" s="6">
        <v>3134.361</v>
      </c>
      <c r="D77" s="6">
        <v>4401.778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21.523</v>
      </c>
      <c r="K77" s="13">
        <v>2</v>
      </c>
      <c r="L77" s="13">
        <v>2</v>
      </c>
      <c r="M77" s="13">
        <v>0</v>
      </c>
      <c r="N77" s="13">
        <v>0</v>
      </c>
      <c r="O77" s="13">
        <v>0</v>
      </c>
      <c r="P77" s="13">
        <v>-6.451</v>
      </c>
      <c r="Q77" s="13">
        <v>-1</v>
      </c>
      <c r="R77" s="13">
        <v>-1</v>
      </c>
    </row>
    <row r="78" ht="20.25" spans="1:18">
      <c r="A78" s="6" t="s">
        <v>297</v>
      </c>
      <c r="B78" s="6" t="s">
        <v>298</v>
      </c>
      <c r="C78" s="6">
        <v>2193.871</v>
      </c>
      <c r="D78" s="6">
        <v>3032.651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18.109</v>
      </c>
      <c r="K78" s="13">
        <v>0</v>
      </c>
      <c r="L78" s="13">
        <v>2</v>
      </c>
      <c r="M78" s="13">
        <v>0</v>
      </c>
      <c r="N78" s="13">
        <v>-1</v>
      </c>
      <c r="O78" s="13">
        <v>0</v>
      </c>
      <c r="P78" s="13">
        <v>-7.557</v>
      </c>
      <c r="Q78" s="13">
        <v>0</v>
      </c>
      <c r="R78" s="13">
        <v>-1</v>
      </c>
    </row>
    <row r="79" ht="20.25" spans="1:18">
      <c r="A79" s="9" t="s">
        <v>299</v>
      </c>
      <c r="B79" s="9" t="s">
        <v>300</v>
      </c>
      <c r="C79" s="9">
        <v>63713.109</v>
      </c>
      <c r="D79" s="9">
        <v>71459.773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4.707</v>
      </c>
      <c r="K79" s="13">
        <v>4</v>
      </c>
      <c r="L79" s="13">
        <v>2</v>
      </c>
      <c r="M79" s="13">
        <v>0</v>
      </c>
      <c r="N79" s="13">
        <v>0</v>
      </c>
      <c r="O79" s="13">
        <v>0</v>
      </c>
      <c r="P79" s="13">
        <v>15.508</v>
      </c>
      <c r="Q79" s="13">
        <v>0</v>
      </c>
      <c r="R79" s="13">
        <v>0</v>
      </c>
    </row>
    <row r="80" ht="20.25" spans="1:18">
      <c r="A80" s="9" t="s">
        <v>301</v>
      </c>
      <c r="B80" s="9" t="s">
        <v>302</v>
      </c>
      <c r="C80" s="9">
        <v>1405.421</v>
      </c>
      <c r="D80" s="9">
        <v>3385.358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42.582</v>
      </c>
      <c r="K80" s="13">
        <v>2</v>
      </c>
      <c r="L80" s="13">
        <v>1</v>
      </c>
      <c r="M80" s="13">
        <v>0</v>
      </c>
      <c r="N80" s="13">
        <v>-1</v>
      </c>
      <c r="O80" s="13">
        <v>0</v>
      </c>
      <c r="P80" s="13">
        <v>-8.431</v>
      </c>
      <c r="Q80" s="13">
        <v>0</v>
      </c>
      <c r="R80" s="13">
        <v>0</v>
      </c>
    </row>
    <row r="81" ht="20.25" spans="1:18">
      <c r="A81" s="9" t="s">
        <v>303</v>
      </c>
      <c r="B81" s="9" t="s">
        <v>304</v>
      </c>
      <c r="C81" s="9">
        <v>3509.957</v>
      </c>
      <c r="D81" s="9">
        <v>4116.639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8.308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6.644</v>
      </c>
      <c r="Q81" s="13">
        <v>0</v>
      </c>
      <c r="R81" s="13">
        <v>0</v>
      </c>
    </row>
    <row r="82" ht="20.25" spans="1:18">
      <c r="A82" s="9" t="s">
        <v>305</v>
      </c>
      <c r="B82" s="9" t="s">
        <v>306</v>
      </c>
      <c r="C82" s="9">
        <v>487.39</v>
      </c>
      <c r="D82" s="9">
        <v>590.747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8.899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0.798</v>
      </c>
      <c r="Q82" s="13">
        <v>0</v>
      </c>
      <c r="R82" s="13">
        <v>1</v>
      </c>
    </row>
    <row r="83" ht="20.25" spans="1:18">
      <c r="A83" s="9" t="s">
        <v>307</v>
      </c>
      <c r="B83" s="9" t="s">
        <v>308</v>
      </c>
      <c r="C83" s="9">
        <v>71825.313</v>
      </c>
      <c r="D83" s="9">
        <v>91527.523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6.294</v>
      </c>
      <c r="K83" s="13">
        <v>0</v>
      </c>
      <c r="L83" s="13">
        <v>2</v>
      </c>
      <c r="M83" s="13">
        <v>1</v>
      </c>
      <c r="N83" s="13">
        <v>-1</v>
      </c>
      <c r="O83" s="13">
        <v>0</v>
      </c>
      <c r="P83" s="13">
        <v>53.226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2024-12-11T14:48:44Z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89A00148CB274B9D808C454A6D579DD9_13</vt:lpwstr>
  </property>
  <property fmtid="{D5CDD505-2E9C-101B-9397-08002B2CF9AE}" pid="3" name="KSOProductBuildVer">
    <vt:lpwstr>2052-12.1.0.15712</vt:lpwstr>
  </property>
</Properties>
</file>